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13_ncr:1_{FB5B5512-B110-4B2A-B799-84A76BA0940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IF IPCA+" sheetId="1" r:id="rId1"/>
    <sheet name="VNA IPCA" sheetId="2" r:id="rId2"/>
    <sheet name="CDI" sheetId="4" r:id="rId3"/>
    <sheet name="Curva DI x Pré B3" sheetId="7" r:id="rId4"/>
    <sheet name="IF CDI" sheetId="5" r:id="rId5"/>
    <sheet name="IF Pré" sheetId="3" r:id="rId6"/>
    <sheet name="Feriados" sheetId="6" r:id="rId7"/>
  </sheets>
  <externalReferences>
    <externalReference r:id="rId8"/>
    <externalReference r:id="rId9"/>
  </externalReferences>
  <definedNames>
    <definedName name="feriado">[1]FERIADOS!$A$2:$A$1037</definedName>
    <definedName name="TABLE">'[2]PRZ MD'!#REF!</definedName>
    <definedName name="TABLE_11">'[2]PRZ MD'!#REF!</definedName>
    <definedName name="TABLE_2">'[2]PRZ MD'!#REF!</definedName>
    <definedName name="TABLE_22">'[2]PRZ MD'!#REF!</definedName>
    <definedName name="TABLE_24">'[2]PRZ MD'!#REF!</definedName>
    <definedName name="TABLE_25">'[2]PRZ MD'!#REF!</definedName>
    <definedName name="TABLE_26">'[2]PRZ MD'!#REF!</definedName>
    <definedName name="TABLE_27">'[2]PRZ MD'!#REF!</definedName>
    <definedName name="TABLE_29">'[2]PRZ MD'!#REF!</definedName>
    <definedName name="TABLE_30">'[2]PRZ MD'!#REF!</definedName>
    <definedName name="TABLE_39">'[2]PRZ MD'!#REF!</definedName>
    <definedName name="TABLE_48">'[2]PRZ MD'!#REF!</definedName>
    <definedName name="TABLE_56">'[2]PRZ MD'!#REF!</definedName>
    <definedName name="TABLE_67">'[2]PRZ MD'!#REF!</definedName>
    <definedName name="TABLE_68">'[2]PRZ MD'!#REF!</definedName>
    <definedName name="TABLE_76">'[2]PRZ MD'!#REF!</definedName>
    <definedName name="TABLE_87">'[2]PRZ MD'!#REF!</definedName>
    <definedName name="TABLE_96">'[2]PRZ MD'!#REF!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27" i="4" l="1"/>
  <c r="E6327" i="4"/>
  <c r="C6323" i="4" l="1"/>
  <c r="C6324" i="4"/>
  <c r="C6325" i="4"/>
  <c r="C6326" i="4"/>
  <c r="C6322" i="4"/>
  <c r="C5998" i="4"/>
  <c r="C5999" i="4"/>
  <c r="C6000" i="4" s="1"/>
  <c r="C6001" i="4" l="1"/>
  <c r="C6002" i="4" s="1"/>
  <c r="C6003" i="4" s="1"/>
  <c r="C6004" i="4" s="1"/>
  <c r="C6005" i="4"/>
  <c r="B8" i="1"/>
  <c r="B7" i="1"/>
  <c r="B6" i="1"/>
  <c r="A5288" i="4"/>
  <c r="A5289" i="4" s="1"/>
  <c r="A5290" i="4" s="1"/>
  <c r="A5291" i="4" s="1"/>
  <c r="A5292" i="4" s="1"/>
  <c r="A5293" i="4" s="1"/>
  <c r="A5294" i="4" s="1"/>
  <c r="A5295" i="4" s="1"/>
  <c r="A5296" i="4" s="1"/>
  <c r="A5297" i="4" s="1"/>
  <c r="A5298" i="4" s="1"/>
  <c r="A5299" i="4" s="1"/>
  <c r="A5300" i="4" s="1"/>
  <c r="A5301" i="4" s="1"/>
  <c r="A5302" i="4" s="1"/>
  <c r="A5303" i="4" s="1"/>
  <c r="A5304" i="4" s="1"/>
  <c r="A5305" i="4" s="1"/>
  <c r="A5306" i="4" s="1"/>
  <c r="A5307" i="4" s="1"/>
  <c r="A5308" i="4" s="1"/>
  <c r="A5309" i="4" s="1"/>
  <c r="A5310" i="4" s="1"/>
  <c r="A5311" i="4" s="1"/>
  <c r="A5312" i="4" s="1"/>
  <c r="A5313" i="4" s="1"/>
  <c r="A5314" i="4" s="1"/>
  <c r="A5315" i="4" s="1"/>
  <c r="A5316" i="4" s="1"/>
  <c r="A5317" i="4" s="1"/>
  <c r="A5318" i="4" s="1"/>
  <c r="A5319" i="4" s="1"/>
  <c r="A5320" i="4" s="1"/>
  <c r="A5321" i="4" s="1"/>
  <c r="A5322" i="4" s="1"/>
  <c r="A5323" i="4" s="1"/>
  <c r="A5324" i="4" s="1"/>
  <c r="A5325" i="4" s="1"/>
  <c r="A5326" i="4" s="1"/>
  <c r="A5327" i="4" s="1"/>
  <c r="A5328" i="4" s="1"/>
  <c r="A5329" i="4" s="1"/>
  <c r="A5330" i="4" s="1"/>
  <c r="A5331" i="4" s="1"/>
  <c r="A5332" i="4" s="1"/>
  <c r="A5333" i="4" s="1"/>
  <c r="A5334" i="4" s="1"/>
  <c r="A5335" i="4" s="1"/>
  <c r="A5336" i="4" s="1"/>
  <c r="A5337" i="4" s="1"/>
  <c r="A5338" i="4" s="1"/>
  <c r="A5339" i="4" s="1"/>
  <c r="A5340" i="4" s="1"/>
  <c r="A5341" i="4" s="1"/>
  <c r="A5342" i="4" s="1"/>
  <c r="A5343" i="4" s="1"/>
  <c r="A5344" i="4" s="1"/>
  <c r="A5345" i="4" s="1"/>
  <c r="A5346" i="4" s="1"/>
  <c r="A5347" i="4" s="1"/>
  <c r="A5348" i="4" s="1"/>
  <c r="A5349" i="4" s="1"/>
  <c r="A5350" i="4" s="1"/>
  <c r="A5351" i="4" s="1"/>
  <c r="A5352" i="4" s="1"/>
  <c r="A5353" i="4" s="1"/>
  <c r="A5354" i="4" s="1"/>
  <c r="A5355" i="4" s="1"/>
  <c r="A5356" i="4" s="1"/>
  <c r="A5357" i="4" s="1"/>
  <c r="A5358" i="4" s="1"/>
  <c r="A5359" i="4" s="1"/>
  <c r="A5360" i="4" s="1"/>
  <c r="A5361" i="4" s="1"/>
  <c r="A5362" i="4" s="1"/>
  <c r="A5363" i="4" s="1"/>
  <c r="A5364" i="4" s="1"/>
  <c r="A5365" i="4" s="1"/>
  <c r="A5366" i="4" s="1"/>
  <c r="A5367" i="4" s="1"/>
  <c r="A5368" i="4" s="1"/>
  <c r="A5369" i="4" s="1"/>
  <c r="A5370" i="4" s="1"/>
  <c r="A5371" i="4" s="1"/>
  <c r="A5372" i="4" s="1"/>
  <c r="A5373" i="4" s="1"/>
  <c r="A5374" i="4" s="1"/>
  <c r="A5375" i="4" s="1"/>
  <c r="A5376" i="4" s="1"/>
  <c r="A5377" i="4" s="1"/>
  <c r="A5378" i="4" s="1"/>
  <c r="A5379" i="4" s="1"/>
  <c r="A5380" i="4" s="1"/>
  <c r="A5381" i="4" s="1"/>
  <c r="A5382" i="4" s="1"/>
  <c r="A5383" i="4" s="1"/>
  <c r="A5384" i="4" s="1"/>
  <c r="A5385" i="4" s="1"/>
  <c r="A5386" i="4" s="1"/>
  <c r="A5387" i="4" s="1"/>
  <c r="A5388" i="4" s="1"/>
  <c r="A5389" i="4" s="1"/>
  <c r="A5390" i="4" s="1"/>
  <c r="A5391" i="4" s="1"/>
  <c r="A5392" i="4" s="1"/>
  <c r="A5393" i="4" s="1"/>
  <c r="A5394" i="4" s="1"/>
  <c r="A5395" i="4" s="1"/>
  <c r="A5396" i="4" s="1"/>
  <c r="A5397" i="4" s="1"/>
  <c r="A5398" i="4" s="1"/>
  <c r="A5399" i="4" s="1"/>
  <c r="A5400" i="4" s="1"/>
  <c r="A5401" i="4" s="1"/>
  <c r="A5402" i="4" s="1"/>
  <c r="A5403" i="4" s="1"/>
  <c r="A5404" i="4" s="1"/>
  <c r="A5405" i="4" s="1"/>
  <c r="A5406" i="4" s="1"/>
  <c r="A5407" i="4" s="1"/>
  <c r="A5408" i="4" s="1"/>
  <c r="A5409" i="4" s="1"/>
  <c r="A5410" i="4" s="1"/>
  <c r="A5411" i="4" s="1"/>
  <c r="A5412" i="4" s="1"/>
  <c r="A5413" i="4" s="1"/>
  <c r="A5414" i="4" s="1"/>
  <c r="A5415" i="4" s="1"/>
  <c r="A5416" i="4" s="1"/>
  <c r="A5417" i="4" s="1"/>
  <c r="A5418" i="4" s="1"/>
  <c r="A5419" i="4" s="1"/>
  <c r="A5420" i="4" s="1"/>
  <c r="A5421" i="4" s="1"/>
  <c r="A5422" i="4" s="1"/>
  <c r="A5423" i="4" s="1"/>
  <c r="A5424" i="4" s="1"/>
  <c r="A5425" i="4" s="1"/>
  <c r="A5426" i="4" s="1"/>
  <c r="A5427" i="4" s="1"/>
  <c r="A5428" i="4" s="1"/>
  <c r="A5429" i="4" s="1"/>
  <c r="A5430" i="4" s="1"/>
  <c r="A5431" i="4" s="1"/>
  <c r="A5432" i="4" s="1"/>
  <c r="A5433" i="4" s="1"/>
  <c r="A5434" i="4" s="1"/>
  <c r="A5435" i="4" s="1"/>
  <c r="A5436" i="4" s="1"/>
  <c r="A5437" i="4" s="1"/>
  <c r="A5438" i="4" s="1"/>
  <c r="A5439" i="4" s="1"/>
  <c r="A5440" i="4" s="1"/>
  <c r="A5441" i="4" s="1"/>
  <c r="A5442" i="4" s="1"/>
  <c r="A5443" i="4" s="1"/>
  <c r="A5444" i="4" s="1"/>
  <c r="A5445" i="4" s="1"/>
  <c r="A5446" i="4" s="1"/>
  <c r="A5447" i="4" s="1"/>
  <c r="A5448" i="4" s="1"/>
  <c r="A5449" i="4" s="1"/>
  <c r="A5450" i="4" s="1"/>
  <c r="A5451" i="4" s="1"/>
  <c r="A5452" i="4" s="1"/>
  <c r="A5453" i="4" s="1"/>
  <c r="A5454" i="4" s="1"/>
  <c r="A5455" i="4" s="1"/>
  <c r="A5456" i="4" s="1"/>
  <c r="A5457" i="4" s="1"/>
  <c r="A5458" i="4" s="1"/>
  <c r="A5459" i="4" s="1"/>
  <c r="A5460" i="4" s="1"/>
  <c r="A5461" i="4" s="1"/>
  <c r="A5462" i="4" s="1"/>
  <c r="A5463" i="4" s="1"/>
  <c r="A5464" i="4" s="1"/>
  <c r="A5465" i="4" s="1"/>
  <c r="A5466" i="4" s="1"/>
  <c r="A5467" i="4" s="1"/>
  <c r="A5468" i="4" s="1"/>
  <c r="A5469" i="4" s="1"/>
  <c r="A5470" i="4" s="1"/>
  <c r="A5471" i="4" s="1"/>
  <c r="A5472" i="4" s="1"/>
  <c r="A5473" i="4" s="1"/>
  <c r="A5474" i="4" s="1"/>
  <c r="A5475" i="4" s="1"/>
  <c r="A5476" i="4" s="1"/>
  <c r="A5477" i="4" s="1"/>
  <c r="A5478" i="4" s="1"/>
  <c r="A5479" i="4" s="1"/>
  <c r="A5480" i="4" s="1"/>
  <c r="A5481" i="4" s="1"/>
  <c r="A5482" i="4" s="1"/>
  <c r="A5483" i="4" s="1"/>
  <c r="A5484" i="4" s="1"/>
  <c r="A5485" i="4" s="1"/>
  <c r="A5486" i="4" s="1"/>
  <c r="A5487" i="4" s="1"/>
  <c r="A5488" i="4" s="1"/>
  <c r="A5489" i="4" s="1"/>
  <c r="A5490" i="4" s="1"/>
  <c r="A5491" i="4" s="1"/>
  <c r="A5492" i="4" s="1"/>
  <c r="A5493" i="4" s="1"/>
  <c r="A5494" i="4" s="1"/>
  <c r="A5495" i="4" s="1"/>
  <c r="A5496" i="4" s="1"/>
  <c r="A5497" i="4" s="1"/>
  <c r="A5498" i="4" s="1"/>
  <c r="A5499" i="4" s="1"/>
  <c r="A5500" i="4" s="1"/>
  <c r="A5501" i="4" s="1"/>
  <c r="A5502" i="4" s="1"/>
  <c r="A5503" i="4" s="1"/>
  <c r="A5504" i="4" s="1"/>
  <c r="A5505" i="4" s="1"/>
  <c r="A5506" i="4" s="1"/>
  <c r="A5507" i="4" s="1"/>
  <c r="A5508" i="4" s="1"/>
  <c r="A5509" i="4" s="1"/>
  <c r="E8" i="5"/>
  <c r="E7" i="5"/>
  <c r="E6" i="5"/>
  <c r="L9" i="3"/>
  <c r="L8" i="3"/>
  <c r="B8" i="3"/>
  <c r="L7" i="3"/>
  <c r="B7" i="3"/>
  <c r="L6" i="3"/>
  <c r="B6" i="3"/>
  <c r="L5" i="3"/>
  <c r="L4" i="3"/>
  <c r="L3" i="3"/>
  <c r="L2" i="3"/>
  <c r="C6006" i="4" l="1"/>
  <c r="M2" i="3"/>
  <c r="M3" i="3" s="1"/>
  <c r="M4" i="3" s="1"/>
  <c r="M5" i="3"/>
  <c r="M6" i="3"/>
  <c r="M7" i="3"/>
  <c r="M8" i="3"/>
  <c r="M9" i="3"/>
  <c r="O8" i="3"/>
  <c r="O5" i="3"/>
  <c r="O6" i="3"/>
  <c r="O7" i="3"/>
  <c r="O9" i="3"/>
  <c r="E4" i="3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E370" i="3" s="1"/>
  <c r="E371" i="3" s="1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E385" i="3" s="1"/>
  <c r="E386" i="3" s="1"/>
  <c r="E387" i="3" s="1"/>
  <c r="E388" i="3" s="1"/>
  <c r="E389" i="3" s="1"/>
  <c r="E390" i="3" s="1"/>
  <c r="E391" i="3" s="1"/>
  <c r="E392" i="3" s="1"/>
  <c r="E393" i="3" s="1"/>
  <c r="E394" i="3" s="1"/>
  <c r="E395" i="3" s="1"/>
  <c r="E396" i="3" s="1"/>
  <c r="E397" i="3" s="1"/>
  <c r="E398" i="3" s="1"/>
  <c r="E399" i="3" s="1"/>
  <c r="E400" i="3" s="1"/>
  <c r="E401" i="3" s="1"/>
  <c r="E402" i="3" s="1"/>
  <c r="E403" i="3" s="1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E714" i="3" s="1"/>
  <c r="E715" i="3" s="1"/>
  <c r="E716" i="3" s="1"/>
  <c r="E717" i="3" s="1"/>
  <c r="E718" i="3" s="1"/>
  <c r="E719" i="3" s="1"/>
  <c r="E720" i="3" s="1"/>
  <c r="E721" i="3" s="1"/>
  <c r="E722" i="3" s="1"/>
  <c r="E723" i="3" s="1"/>
  <c r="E724" i="3" s="1"/>
  <c r="E725" i="3" s="1"/>
  <c r="E726" i="3" s="1"/>
  <c r="E727" i="3" s="1"/>
  <c r="E728" i="3" s="1"/>
  <c r="E729" i="3" s="1"/>
  <c r="E730" i="3" s="1"/>
  <c r="E731" i="3" s="1"/>
  <c r="E732" i="3" s="1"/>
  <c r="E733" i="3" s="1"/>
  <c r="E734" i="3" s="1"/>
  <c r="E735" i="3" s="1"/>
  <c r="E736" i="3" s="1"/>
  <c r="E737" i="3" s="1"/>
  <c r="E738" i="3" s="1"/>
  <c r="E739" i="3" s="1"/>
  <c r="E740" i="3" s="1"/>
  <c r="E741" i="3" s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E753" i="3" s="1"/>
  <c r="E754" i="3" s="1"/>
  <c r="E755" i="3" s="1"/>
  <c r="E756" i="3" s="1"/>
  <c r="E757" i="3" s="1"/>
  <c r="E758" i="3" s="1"/>
  <c r="E759" i="3" s="1"/>
  <c r="E760" i="3" s="1"/>
  <c r="E761" i="3" s="1"/>
  <c r="E762" i="3" s="1"/>
  <c r="E763" i="3" s="1"/>
  <c r="E764" i="3" s="1"/>
  <c r="E765" i="3" s="1"/>
  <c r="E766" i="3" s="1"/>
  <c r="E767" i="3" s="1"/>
  <c r="E768" i="3" s="1"/>
  <c r="E769" i="3" s="1"/>
  <c r="E770" i="3" s="1"/>
  <c r="E771" i="3" s="1"/>
  <c r="E772" i="3" s="1"/>
  <c r="E773" i="3" s="1"/>
  <c r="E774" i="3" s="1"/>
  <c r="E775" i="3" s="1"/>
  <c r="E776" i="3" s="1"/>
  <c r="E777" i="3" s="1"/>
  <c r="E778" i="3" s="1"/>
  <c r="E779" i="3" s="1"/>
  <c r="E780" i="3" s="1"/>
  <c r="E781" i="3" s="1"/>
  <c r="E782" i="3" s="1"/>
  <c r="E783" i="3" s="1"/>
  <c r="E784" i="3" s="1"/>
  <c r="E785" i="3" s="1"/>
  <c r="E786" i="3" s="1"/>
  <c r="E787" i="3" s="1"/>
  <c r="E788" i="3" s="1"/>
  <c r="E789" i="3" s="1"/>
  <c r="E790" i="3" s="1"/>
  <c r="E791" i="3" s="1"/>
  <c r="E792" i="3" s="1"/>
  <c r="E793" i="3" s="1"/>
  <c r="E794" i="3" s="1"/>
  <c r="E795" i="3" s="1"/>
  <c r="E796" i="3" s="1"/>
  <c r="E797" i="3" s="1"/>
  <c r="E798" i="3" s="1"/>
  <c r="E799" i="3" s="1"/>
  <c r="E800" i="3" s="1"/>
  <c r="E801" i="3" s="1"/>
  <c r="E802" i="3" s="1"/>
  <c r="E803" i="3" s="1"/>
  <c r="E804" i="3" s="1"/>
  <c r="E805" i="3" s="1"/>
  <c r="E806" i="3" s="1"/>
  <c r="E807" i="3" s="1"/>
  <c r="E808" i="3" s="1"/>
  <c r="E809" i="3" s="1"/>
  <c r="E810" i="3" s="1"/>
  <c r="E811" i="3" s="1"/>
  <c r="E812" i="3" s="1"/>
  <c r="E813" i="3" s="1"/>
  <c r="E814" i="3" s="1"/>
  <c r="E815" i="3" s="1"/>
  <c r="E816" i="3" s="1"/>
  <c r="E817" i="3" s="1"/>
  <c r="E818" i="3" s="1"/>
  <c r="E819" i="3" s="1"/>
  <c r="E820" i="3" s="1"/>
  <c r="E821" i="3" s="1"/>
  <c r="E822" i="3" s="1"/>
  <c r="E823" i="3" s="1"/>
  <c r="E824" i="3" s="1"/>
  <c r="E825" i="3" s="1"/>
  <c r="E826" i="3" s="1"/>
  <c r="E827" i="3" s="1"/>
  <c r="E828" i="3" s="1"/>
  <c r="E829" i="3" s="1"/>
  <c r="E830" i="3" s="1"/>
  <c r="E831" i="3" s="1"/>
  <c r="E832" i="3" s="1"/>
  <c r="E833" i="3" s="1"/>
  <c r="E834" i="3" s="1"/>
  <c r="E835" i="3" s="1"/>
  <c r="E836" i="3" s="1"/>
  <c r="E837" i="3" s="1"/>
  <c r="E838" i="3" s="1"/>
  <c r="E839" i="3" s="1"/>
  <c r="E840" i="3" s="1"/>
  <c r="E841" i="3" s="1"/>
  <c r="E842" i="3" s="1"/>
  <c r="E843" i="3" s="1"/>
  <c r="E844" i="3" s="1"/>
  <c r="E845" i="3" s="1"/>
  <c r="E846" i="3" s="1"/>
  <c r="E847" i="3" s="1"/>
  <c r="E848" i="3" s="1"/>
  <c r="E849" i="3" s="1"/>
  <c r="E850" i="3" s="1"/>
  <c r="E851" i="3" s="1"/>
  <c r="E852" i="3" s="1"/>
  <c r="E853" i="3" s="1"/>
  <c r="E854" i="3" s="1"/>
  <c r="E855" i="3" s="1"/>
  <c r="E856" i="3" s="1"/>
  <c r="E857" i="3" s="1"/>
  <c r="E858" i="3" s="1"/>
  <c r="E859" i="3" s="1"/>
  <c r="E860" i="3" s="1"/>
  <c r="E861" i="3" s="1"/>
  <c r="E862" i="3" s="1"/>
  <c r="E863" i="3" s="1"/>
  <c r="E864" i="3" s="1"/>
  <c r="E865" i="3" s="1"/>
  <c r="E866" i="3" s="1"/>
  <c r="E867" i="3" s="1"/>
  <c r="E868" i="3" s="1"/>
  <c r="E869" i="3" s="1"/>
  <c r="E870" i="3" s="1"/>
  <c r="E871" i="3" s="1"/>
  <c r="E872" i="3" s="1"/>
  <c r="E873" i="3" s="1"/>
  <c r="E874" i="3" s="1"/>
  <c r="E875" i="3" s="1"/>
  <c r="E876" i="3" s="1"/>
  <c r="E877" i="3" s="1"/>
  <c r="E878" i="3" s="1"/>
  <c r="E879" i="3" s="1"/>
  <c r="E880" i="3" s="1"/>
  <c r="E881" i="3" s="1"/>
  <c r="E882" i="3" s="1"/>
  <c r="E883" i="3" s="1"/>
  <c r="E884" i="3" s="1"/>
  <c r="E885" i="3" s="1"/>
  <c r="E886" i="3" s="1"/>
  <c r="E887" i="3" s="1"/>
  <c r="E888" i="3" s="1"/>
  <c r="E889" i="3" s="1"/>
  <c r="E890" i="3" s="1"/>
  <c r="E891" i="3" s="1"/>
  <c r="E892" i="3" s="1"/>
  <c r="E893" i="3" s="1"/>
  <c r="E894" i="3" s="1"/>
  <c r="E895" i="3" s="1"/>
  <c r="E896" i="3" s="1"/>
  <c r="E897" i="3" s="1"/>
  <c r="E898" i="3" s="1"/>
  <c r="E899" i="3" s="1"/>
  <c r="E900" i="3" s="1"/>
  <c r="E901" i="3" s="1"/>
  <c r="E902" i="3" s="1"/>
  <c r="E903" i="3" s="1"/>
  <c r="E904" i="3" s="1"/>
  <c r="E905" i="3" s="1"/>
  <c r="E906" i="3" s="1"/>
  <c r="E907" i="3" s="1"/>
  <c r="E908" i="3" s="1"/>
  <c r="E909" i="3" s="1"/>
  <c r="E910" i="3" s="1"/>
  <c r="E911" i="3" s="1"/>
  <c r="E912" i="3" s="1"/>
  <c r="E913" i="3" s="1"/>
  <c r="E914" i="3" s="1"/>
  <c r="E915" i="3" s="1"/>
  <c r="E916" i="3" s="1"/>
  <c r="E917" i="3" s="1"/>
  <c r="E918" i="3" s="1"/>
  <c r="E919" i="3" s="1"/>
  <c r="E920" i="3" s="1"/>
  <c r="E921" i="3" s="1"/>
  <c r="E922" i="3" s="1"/>
  <c r="E923" i="3" s="1"/>
  <c r="E924" i="3" s="1"/>
  <c r="E925" i="3" s="1"/>
  <c r="E926" i="3" s="1"/>
  <c r="E927" i="3" s="1"/>
  <c r="E928" i="3" s="1"/>
  <c r="E929" i="3" s="1"/>
  <c r="E930" i="3" s="1"/>
  <c r="E931" i="3" s="1"/>
  <c r="E932" i="3" s="1"/>
  <c r="E933" i="3" s="1"/>
  <c r="E934" i="3" s="1"/>
  <c r="E935" i="3" s="1"/>
  <c r="E936" i="3" s="1"/>
  <c r="E937" i="3" s="1"/>
  <c r="E938" i="3" s="1"/>
  <c r="E939" i="3" s="1"/>
  <c r="E940" i="3" s="1"/>
  <c r="E941" i="3" s="1"/>
  <c r="E942" i="3" s="1"/>
  <c r="E943" i="3" s="1"/>
  <c r="E944" i="3" s="1"/>
  <c r="E945" i="3" s="1"/>
  <c r="E946" i="3" s="1"/>
  <c r="E947" i="3" s="1"/>
  <c r="E948" i="3" s="1"/>
  <c r="E949" i="3" s="1"/>
  <c r="E950" i="3" s="1"/>
  <c r="E951" i="3" s="1"/>
  <c r="E952" i="3" s="1"/>
  <c r="E953" i="3" s="1"/>
  <c r="E954" i="3" s="1"/>
  <c r="E955" i="3" s="1"/>
  <c r="E956" i="3" s="1"/>
  <c r="E957" i="3" s="1"/>
  <c r="E958" i="3" s="1"/>
  <c r="E959" i="3" s="1"/>
  <c r="E960" i="3" s="1"/>
  <c r="E961" i="3" s="1"/>
  <c r="E962" i="3" s="1"/>
  <c r="E963" i="3" s="1"/>
  <c r="E964" i="3" s="1"/>
  <c r="E965" i="3" s="1"/>
  <c r="E966" i="3" s="1"/>
  <c r="E967" i="3" s="1"/>
  <c r="E968" i="3" s="1"/>
  <c r="E969" i="3" s="1"/>
  <c r="E970" i="3" s="1"/>
  <c r="E971" i="3" s="1"/>
  <c r="E972" i="3" s="1"/>
  <c r="E973" i="3" s="1"/>
  <c r="E974" i="3" s="1"/>
  <c r="E975" i="3" s="1"/>
  <c r="E976" i="3" s="1"/>
  <c r="E977" i="3" s="1"/>
  <c r="E978" i="3" s="1"/>
  <c r="E979" i="3" s="1"/>
  <c r="E980" i="3" s="1"/>
  <c r="E981" i="3" s="1"/>
  <c r="E982" i="3" s="1"/>
  <c r="E983" i="3" s="1"/>
  <c r="E984" i="3" s="1"/>
  <c r="E985" i="3" s="1"/>
  <c r="E986" i="3" s="1"/>
  <c r="E987" i="3" s="1"/>
  <c r="E988" i="3" s="1"/>
  <c r="E989" i="3" s="1"/>
  <c r="E990" i="3" s="1"/>
  <c r="E991" i="3" s="1"/>
  <c r="E992" i="3" s="1"/>
  <c r="E993" i="3" s="1"/>
  <c r="E994" i="3" s="1"/>
  <c r="E995" i="3" s="1"/>
  <c r="E996" i="3" s="1"/>
  <c r="E997" i="3" s="1"/>
  <c r="E998" i="3" s="1"/>
  <c r="E999" i="3" s="1"/>
  <c r="E1000" i="3" s="1"/>
  <c r="E1001" i="3" s="1"/>
  <c r="E1002" i="3" s="1"/>
  <c r="E1003" i="3" s="1"/>
  <c r="E1004" i="3" s="1"/>
  <c r="E1005" i="3" s="1"/>
  <c r="E1006" i="3" s="1"/>
  <c r="E1007" i="3" s="1"/>
  <c r="E1008" i="3" s="1"/>
  <c r="E1009" i="3" s="1"/>
  <c r="E1010" i="3" s="1"/>
  <c r="E1011" i="3" s="1"/>
  <c r="E1012" i="3" s="1"/>
  <c r="E1013" i="3" s="1"/>
  <c r="E1014" i="3" s="1"/>
  <c r="E1015" i="3" s="1"/>
  <c r="E1016" i="3" s="1"/>
  <c r="E1017" i="3" s="1"/>
  <c r="E1018" i="3" s="1"/>
  <c r="E1019" i="3" s="1"/>
  <c r="E1020" i="3" s="1"/>
  <c r="E1021" i="3" s="1"/>
  <c r="E1022" i="3" s="1"/>
  <c r="E1023" i="3" s="1"/>
  <c r="E1024" i="3" s="1"/>
  <c r="E1025" i="3" s="1"/>
  <c r="E1026" i="3" s="1"/>
  <c r="E1027" i="3" s="1"/>
  <c r="E1028" i="3" s="1"/>
  <c r="E1029" i="3" s="1"/>
  <c r="E1030" i="3" s="1"/>
  <c r="E1031" i="3" s="1"/>
  <c r="E1032" i="3" s="1"/>
  <c r="E1033" i="3" s="1"/>
  <c r="E1034" i="3" s="1"/>
  <c r="E1035" i="3" s="1"/>
  <c r="E1036" i="3" s="1"/>
  <c r="E1037" i="3" s="1"/>
  <c r="E1038" i="3" s="1"/>
  <c r="E1039" i="3" s="1"/>
  <c r="E1040" i="3" s="1"/>
  <c r="E1041" i="3" s="1"/>
  <c r="E1042" i="3" s="1"/>
  <c r="E1043" i="3" s="1"/>
  <c r="E1044" i="3" s="1"/>
  <c r="E1045" i="3" s="1"/>
  <c r="E1046" i="3" s="1"/>
  <c r="E1047" i="3" s="1"/>
  <c r="E1048" i="3" s="1"/>
  <c r="E1049" i="3" s="1"/>
  <c r="E1050" i="3" s="1"/>
  <c r="E1051" i="3" s="1"/>
  <c r="E1052" i="3" s="1"/>
  <c r="E1053" i="3" s="1"/>
  <c r="E1054" i="3" s="1"/>
  <c r="E1055" i="3" s="1"/>
  <c r="E1056" i="3" s="1"/>
  <c r="E1057" i="3" s="1"/>
  <c r="E1058" i="3" s="1"/>
  <c r="E1059" i="3" s="1"/>
  <c r="E1060" i="3" s="1"/>
  <c r="E1061" i="3" s="1"/>
  <c r="E1062" i="3" s="1"/>
  <c r="E1063" i="3" s="1"/>
  <c r="E1064" i="3" s="1"/>
  <c r="E1065" i="3" s="1"/>
  <c r="E1066" i="3" s="1"/>
  <c r="E1067" i="3" s="1"/>
  <c r="E1068" i="3" s="1"/>
  <c r="E1069" i="3" s="1"/>
  <c r="E1070" i="3" s="1"/>
  <c r="E1071" i="3" s="1"/>
  <c r="E1072" i="3" s="1"/>
  <c r="E1073" i="3" s="1"/>
  <c r="E1074" i="3" s="1"/>
  <c r="E1075" i="3" s="1"/>
  <c r="E1076" i="3" s="1"/>
  <c r="E1077" i="3" s="1"/>
  <c r="E1078" i="3" s="1"/>
  <c r="E1079" i="3" s="1"/>
  <c r="E1080" i="3" s="1"/>
  <c r="E1081" i="3" s="1"/>
  <c r="E1082" i="3" s="1"/>
  <c r="E1083" i="3" s="1"/>
  <c r="E1084" i="3" s="1"/>
  <c r="E1085" i="3" s="1"/>
  <c r="E1086" i="3" s="1"/>
  <c r="E1087" i="3" s="1"/>
  <c r="E1088" i="3" s="1"/>
  <c r="E1089" i="3" s="1"/>
  <c r="E1090" i="3" s="1"/>
  <c r="E1091" i="3" s="1"/>
  <c r="E1092" i="3" s="1"/>
  <c r="E1093" i="3" s="1"/>
  <c r="E1094" i="3" s="1"/>
  <c r="E1095" i="3" s="1"/>
  <c r="E1096" i="3" s="1"/>
  <c r="E1097" i="3" s="1"/>
  <c r="E1098" i="3" s="1"/>
  <c r="E1099" i="3" s="1"/>
  <c r="E1100" i="3" s="1"/>
  <c r="E1101" i="3" s="1"/>
  <c r="E1102" i="3" s="1"/>
  <c r="E1103" i="3" s="1"/>
  <c r="E1104" i="3" s="1"/>
  <c r="E1105" i="3" s="1"/>
  <c r="E1106" i="3" s="1"/>
  <c r="E1107" i="3" s="1"/>
  <c r="E1108" i="3" s="1"/>
  <c r="E1109" i="3" s="1"/>
  <c r="E1110" i="3" s="1"/>
  <c r="E1111" i="3" s="1"/>
  <c r="E1112" i="3" s="1"/>
  <c r="E1113" i="3" s="1"/>
  <c r="E1114" i="3" s="1"/>
  <c r="E1115" i="3" s="1"/>
  <c r="E1116" i="3" s="1"/>
  <c r="E1117" i="3" s="1"/>
  <c r="E1118" i="3" s="1"/>
  <c r="E1119" i="3" s="1"/>
  <c r="E1120" i="3" s="1"/>
  <c r="E1121" i="3" s="1"/>
  <c r="E1122" i="3" s="1"/>
  <c r="E1123" i="3" s="1"/>
  <c r="E1124" i="3" s="1"/>
  <c r="E1125" i="3" s="1"/>
  <c r="E1126" i="3" s="1"/>
  <c r="E1127" i="3" s="1"/>
  <c r="E1128" i="3" s="1"/>
  <c r="E1129" i="3" s="1"/>
  <c r="E1130" i="3" s="1"/>
  <c r="E1131" i="3" s="1"/>
  <c r="E1132" i="3" s="1"/>
  <c r="E1133" i="3" s="1"/>
  <c r="E1134" i="3" s="1"/>
  <c r="E1135" i="3" s="1"/>
  <c r="E1136" i="3" s="1"/>
  <c r="E1137" i="3" s="1"/>
  <c r="E1138" i="3" s="1"/>
  <c r="E1139" i="3" s="1"/>
  <c r="E1140" i="3" s="1"/>
  <c r="E1141" i="3" s="1"/>
  <c r="E1142" i="3" s="1"/>
  <c r="E1143" i="3" s="1"/>
  <c r="E1144" i="3" s="1"/>
  <c r="E1145" i="3" s="1"/>
  <c r="E1146" i="3" s="1"/>
  <c r="E1147" i="3" s="1"/>
  <c r="E1148" i="3" s="1"/>
  <c r="E1149" i="3" s="1"/>
  <c r="E1150" i="3" s="1"/>
  <c r="E1151" i="3" s="1"/>
  <c r="E1152" i="3" s="1"/>
  <c r="E1153" i="3" s="1"/>
  <c r="E1154" i="3" s="1"/>
  <c r="E1155" i="3" s="1"/>
  <c r="E1156" i="3" s="1"/>
  <c r="E1157" i="3" s="1"/>
  <c r="E1158" i="3" s="1"/>
  <c r="E1159" i="3" s="1"/>
  <c r="E1160" i="3" s="1"/>
  <c r="E1161" i="3" s="1"/>
  <c r="E1162" i="3" s="1"/>
  <c r="E1163" i="3" s="1"/>
  <c r="E1164" i="3" s="1"/>
  <c r="E1165" i="3" s="1"/>
  <c r="E1166" i="3" s="1"/>
  <c r="E1167" i="3" s="1"/>
  <c r="E1168" i="3" s="1"/>
  <c r="E1169" i="3" s="1"/>
  <c r="E1170" i="3" s="1"/>
  <c r="E1171" i="3" s="1"/>
  <c r="E1172" i="3" s="1"/>
  <c r="G2" i="3"/>
  <c r="F2" i="3"/>
  <c r="F3" i="3" s="1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F227" i="3" s="1"/>
  <c r="F228" i="3" s="1"/>
  <c r="F229" i="3" s="1"/>
  <c r="F230" i="3" s="1"/>
  <c r="F231" i="3" s="1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F243" i="3" s="1"/>
  <c r="F244" i="3" s="1"/>
  <c r="F245" i="3" s="1"/>
  <c r="F246" i="3" s="1"/>
  <c r="F247" i="3" s="1"/>
  <c r="F248" i="3" s="1"/>
  <c r="F249" i="3" s="1"/>
  <c r="F250" i="3" s="1"/>
  <c r="F251" i="3" s="1"/>
  <c r="F252" i="3" s="1"/>
  <c r="F253" i="3" s="1"/>
  <c r="F254" i="3" s="1"/>
  <c r="F255" i="3" s="1"/>
  <c r="F256" i="3" s="1"/>
  <c r="F257" i="3" s="1"/>
  <c r="F258" i="3" s="1"/>
  <c r="F259" i="3" s="1"/>
  <c r="F260" i="3" s="1"/>
  <c r="F261" i="3" s="1"/>
  <c r="F262" i="3" s="1"/>
  <c r="F263" i="3" s="1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F278" i="3" s="1"/>
  <c r="F279" i="3" s="1"/>
  <c r="F280" i="3" s="1"/>
  <c r="F281" i="3" s="1"/>
  <c r="F282" i="3" s="1"/>
  <c r="F283" i="3" s="1"/>
  <c r="F284" i="3" s="1"/>
  <c r="F285" i="3" s="1"/>
  <c r="F286" i="3" s="1"/>
  <c r="F287" i="3" s="1"/>
  <c r="F288" i="3" s="1"/>
  <c r="F289" i="3" s="1"/>
  <c r="F290" i="3" s="1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F302" i="3" s="1"/>
  <c r="F303" i="3" s="1"/>
  <c r="F304" i="3" s="1"/>
  <c r="F305" i="3" s="1"/>
  <c r="F306" i="3" s="1"/>
  <c r="F307" i="3" s="1"/>
  <c r="F308" i="3" s="1"/>
  <c r="F309" i="3" s="1"/>
  <c r="F310" i="3" s="1"/>
  <c r="F311" i="3" s="1"/>
  <c r="F312" i="3" s="1"/>
  <c r="F313" i="3" s="1"/>
  <c r="F314" i="3" s="1"/>
  <c r="F315" i="3" s="1"/>
  <c r="F316" i="3" s="1"/>
  <c r="F317" i="3" s="1"/>
  <c r="F318" i="3" s="1"/>
  <c r="F319" i="3" s="1"/>
  <c r="F320" i="3" s="1"/>
  <c r="F321" i="3" s="1"/>
  <c r="F322" i="3" s="1"/>
  <c r="F323" i="3" s="1"/>
  <c r="F324" i="3" s="1"/>
  <c r="F325" i="3" s="1"/>
  <c r="F326" i="3" s="1"/>
  <c r="F327" i="3" s="1"/>
  <c r="F328" i="3" s="1"/>
  <c r="F329" i="3" s="1"/>
  <c r="F330" i="3" s="1"/>
  <c r="F331" i="3" s="1"/>
  <c r="F332" i="3" s="1"/>
  <c r="F333" i="3" s="1"/>
  <c r="F334" i="3" s="1"/>
  <c r="F335" i="3" s="1"/>
  <c r="F336" i="3" s="1"/>
  <c r="F337" i="3" s="1"/>
  <c r="F338" i="3" s="1"/>
  <c r="F339" i="3" s="1"/>
  <c r="F340" i="3" s="1"/>
  <c r="F341" i="3" s="1"/>
  <c r="F342" i="3" s="1"/>
  <c r="F343" i="3" s="1"/>
  <c r="F344" i="3" s="1"/>
  <c r="F345" i="3" s="1"/>
  <c r="F346" i="3" s="1"/>
  <c r="F347" i="3" s="1"/>
  <c r="F348" i="3" s="1"/>
  <c r="F349" i="3" s="1"/>
  <c r="F350" i="3" s="1"/>
  <c r="F351" i="3" s="1"/>
  <c r="F352" i="3" s="1"/>
  <c r="F353" i="3" s="1"/>
  <c r="F354" i="3" s="1"/>
  <c r="F355" i="3" s="1"/>
  <c r="F356" i="3" s="1"/>
  <c r="F357" i="3" s="1"/>
  <c r="F358" i="3" s="1"/>
  <c r="F359" i="3" s="1"/>
  <c r="F360" i="3" s="1"/>
  <c r="F361" i="3" s="1"/>
  <c r="F362" i="3" s="1"/>
  <c r="F363" i="3" s="1"/>
  <c r="F364" i="3" s="1"/>
  <c r="F365" i="3" s="1"/>
  <c r="F366" i="3" s="1"/>
  <c r="F367" i="3" s="1"/>
  <c r="F368" i="3" s="1"/>
  <c r="F369" i="3" s="1"/>
  <c r="F370" i="3" s="1"/>
  <c r="F371" i="3" s="1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85" i="3" s="1"/>
  <c r="F386" i="3" s="1"/>
  <c r="F387" i="3" s="1"/>
  <c r="F388" i="3" s="1"/>
  <c r="F389" i="3" s="1"/>
  <c r="F390" i="3" s="1"/>
  <c r="F391" i="3" s="1"/>
  <c r="F392" i="3" s="1"/>
  <c r="F393" i="3" s="1"/>
  <c r="F394" i="3" s="1"/>
  <c r="F395" i="3" s="1"/>
  <c r="F396" i="3" s="1"/>
  <c r="F397" i="3" s="1"/>
  <c r="F398" i="3" s="1"/>
  <c r="F399" i="3" s="1"/>
  <c r="F400" i="3" s="1"/>
  <c r="F401" i="3" s="1"/>
  <c r="F402" i="3" s="1"/>
  <c r="F403" i="3" s="1"/>
  <c r="F404" i="3" s="1"/>
  <c r="F405" i="3" s="1"/>
  <c r="F406" i="3" s="1"/>
  <c r="F407" i="3" s="1"/>
  <c r="F408" i="3" s="1"/>
  <c r="F409" i="3" s="1"/>
  <c r="F410" i="3" s="1"/>
  <c r="F411" i="3" s="1"/>
  <c r="F412" i="3" s="1"/>
  <c r="F413" i="3" s="1"/>
  <c r="F414" i="3" s="1"/>
  <c r="F415" i="3" s="1"/>
  <c r="F416" i="3" s="1"/>
  <c r="F417" i="3" s="1"/>
  <c r="F418" i="3" s="1"/>
  <c r="F419" i="3" s="1"/>
  <c r="F420" i="3" s="1"/>
  <c r="F421" i="3" s="1"/>
  <c r="F422" i="3" s="1"/>
  <c r="F423" i="3" s="1"/>
  <c r="F424" i="3" s="1"/>
  <c r="F425" i="3" s="1"/>
  <c r="F426" i="3" s="1"/>
  <c r="F427" i="3" s="1"/>
  <c r="F428" i="3" s="1"/>
  <c r="F429" i="3" s="1"/>
  <c r="F430" i="3" s="1"/>
  <c r="F431" i="3" s="1"/>
  <c r="F432" i="3" s="1"/>
  <c r="F433" i="3" s="1"/>
  <c r="F434" i="3" s="1"/>
  <c r="F435" i="3" s="1"/>
  <c r="F436" i="3" s="1"/>
  <c r="F437" i="3" s="1"/>
  <c r="F438" i="3" s="1"/>
  <c r="F439" i="3" s="1"/>
  <c r="F440" i="3" s="1"/>
  <c r="F441" i="3" s="1"/>
  <c r="F442" i="3" s="1"/>
  <c r="F443" i="3" s="1"/>
  <c r="F444" i="3" s="1"/>
  <c r="F445" i="3" s="1"/>
  <c r="F446" i="3" s="1"/>
  <c r="F447" i="3" s="1"/>
  <c r="F448" i="3" s="1"/>
  <c r="F449" i="3" s="1"/>
  <c r="F450" i="3" s="1"/>
  <c r="F451" i="3" s="1"/>
  <c r="F452" i="3" s="1"/>
  <c r="F453" i="3" s="1"/>
  <c r="F454" i="3" s="1"/>
  <c r="F455" i="3" s="1"/>
  <c r="F456" i="3" s="1"/>
  <c r="F457" i="3" s="1"/>
  <c r="F458" i="3" s="1"/>
  <c r="F459" i="3" s="1"/>
  <c r="F460" i="3" s="1"/>
  <c r="F461" i="3" s="1"/>
  <c r="F462" i="3" s="1"/>
  <c r="F463" i="3" s="1"/>
  <c r="F464" i="3" s="1"/>
  <c r="F465" i="3" s="1"/>
  <c r="F466" i="3" s="1"/>
  <c r="F467" i="3" s="1"/>
  <c r="F468" i="3" s="1"/>
  <c r="F469" i="3" s="1"/>
  <c r="F470" i="3" s="1"/>
  <c r="F471" i="3" s="1"/>
  <c r="F472" i="3" s="1"/>
  <c r="F473" i="3" s="1"/>
  <c r="F474" i="3" s="1"/>
  <c r="F475" i="3" s="1"/>
  <c r="F476" i="3" s="1"/>
  <c r="F477" i="3" s="1"/>
  <c r="F478" i="3" s="1"/>
  <c r="F479" i="3" s="1"/>
  <c r="F480" i="3" s="1"/>
  <c r="F481" i="3" s="1"/>
  <c r="F482" i="3" s="1"/>
  <c r="F483" i="3" s="1"/>
  <c r="F484" i="3" s="1"/>
  <c r="F485" i="3" s="1"/>
  <c r="F486" i="3" s="1"/>
  <c r="F487" i="3" s="1"/>
  <c r="F488" i="3" s="1"/>
  <c r="F489" i="3" s="1"/>
  <c r="F490" i="3" s="1"/>
  <c r="F491" i="3" s="1"/>
  <c r="F492" i="3" s="1"/>
  <c r="F493" i="3" s="1"/>
  <c r="F494" i="3" s="1"/>
  <c r="F495" i="3" s="1"/>
  <c r="F496" i="3" s="1"/>
  <c r="F497" i="3" s="1"/>
  <c r="F498" i="3" s="1"/>
  <c r="F499" i="3" s="1"/>
  <c r="F500" i="3" s="1"/>
  <c r="F501" i="3" s="1"/>
  <c r="F502" i="3" s="1"/>
  <c r="F503" i="3" s="1"/>
  <c r="F504" i="3" s="1"/>
  <c r="F505" i="3" s="1"/>
  <c r="F506" i="3" s="1"/>
  <c r="F507" i="3" s="1"/>
  <c r="F508" i="3" s="1"/>
  <c r="F509" i="3" s="1"/>
  <c r="F510" i="3" s="1"/>
  <c r="F511" i="3" s="1"/>
  <c r="F512" i="3" s="1"/>
  <c r="F513" i="3" s="1"/>
  <c r="F514" i="3" s="1"/>
  <c r="F515" i="3" s="1"/>
  <c r="F516" i="3" s="1"/>
  <c r="F517" i="3" s="1"/>
  <c r="F518" i="3" s="1"/>
  <c r="F519" i="3" s="1"/>
  <c r="F520" i="3" s="1"/>
  <c r="F521" i="3" s="1"/>
  <c r="F522" i="3" s="1"/>
  <c r="F523" i="3" s="1"/>
  <c r="F524" i="3" s="1"/>
  <c r="F525" i="3" s="1"/>
  <c r="F526" i="3" s="1"/>
  <c r="F527" i="3" s="1"/>
  <c r="F528" i="3" s="1"/>
  <c r="F529" i="3" s="1"/>
  <c r="F530" i="3" s="1"/>
  <c r="F531" i="3" s="1"/>
  <c r="F532" i="3" s="1"/>
  <c r="F533" i="3" s="1"/>
  <c r="F534" i="3" s="1"/>
  <c r="F535" i="3" s="1"/>
  <c r="F536" i="3" s="1"/>
  <c r="F537" i="3" s="1"/>
  <c r="F538" i="3" s="1"/>
  <c r="F539" i="3" s="1"/>
  <c r="F540" i="3" s="1"/>
  <c r="F541" i="3" s="1"/>
  <c r="F542" i="3" s="1"/>
  <c r="F543" i="3" s="1"/>
  <c r="F544" i="3" s="1"/>
  <c r="F545" i="3" s="1"/>
  <c r="F546" i="3" s="1"/>
  <c r="F547" i="3" s="1"/>
  <c r="F548" i="3" s="1"/>
  <c r="F549" i="3" s="1"/>
  <c r="F550" i="3" s="1"/>
  <c r="F551" i="3" s="1"/>
  <c r="F552" i="3" s="1"/>
  <c r="F553" i="3" s="1"/>
  <c r="F554" i="3" s="1"/>
  <c r="F555" i="3" s="1"/>
  <c r="F556" i="3" s="1"/>
  <c r="F557" i="3" s="1"/>
  <c r="F558" i="3" s="1"/>
  <c r="F559" i="3" s="1"/>
  <c r="F560" i="3" s="1"/>
  <c r="F561" i="3" s="1"/>
  <c r="F562" i="3" s="1"/>
  <c r="F563" i="3" s="1"/>
  <c r="F564" i="3" s="1"/>
  <c r="F565" i="3" s="1"/>
  <c r="F566" i="3" s="1"/>
  <c r="F567" i="3" s="1"/>
  <c r="F568" i="3" s="1"/>
  <c r="F569" i="3" s="1"/>
  <c r="F570" i="3" s="1"/>
  <c r="F571" i="3" s="1"/>
  <c r="F572" i="3" s="1"/>
  <c r="F573" i="3" s="1"/>
  <c r="F574" i="3" s="1"/>
  <c r="F575" i="3" s="1"/>
  <c r="F576" i="3" s="1"/>
  <c r="F577" i="3" s="1"/>
  <c r="F578" i="3" s="1"/>
  <c r="F579" i="3" s="1"/>
  <c r="F580" i="3" s="1"/>
  <c r="F581" i="3" s="1"/>
  <c r="F582" i="3" s="1"/>
  <c r="F583" i="3" s="1"/>
  <c r="F584" i="3" s="1"/>
  <c r="F585" i="3" s="1"/>
  <c r="F586" i="3" s="1"/>
  <c r="F587" i="3" s="1"/>
  <c r="F588" i="3" s="1"/>
  <c r="F589" i="3" s="1"/>
  <c r="F590" i="3" s="1"/>
  <c r="F591" i="3" s="1"/>
  <c r="F592" i="3" s="1"/>
  <c r="F593" i="3" s="1"/>
  <c r="F594" i="3" s="1"/>
  <c r="F595" i="3" s="1"/>
  <c r="F596" i="3" s="1"/>
  <c r="F597" i="3" s="1"/>
  <c r="F598" i="3" s="1"/>
  <c r="F599" i="3" s="1"/>
  <c r="F600" i="3" s="1"/>
  <c r="F601" i="3" s="1"/>
  <c r="F602" i="3" s="1"/>
  <c r="F603" i="3" s="1"/>
  <c r="F604" i="3" s="1"/>
  <c r="F605" i="3" s="1"/>
  <c r="F606" i="3" s="1"/>
  <c r="F607" i="3" s="1"/>
  <c r="F608" i="3" s="1"/>
  <c r="F609" i="3" s="1"/>
  <c r="F610" i="3" s="1"/>
  <c r="F611" i="3" s="1"/>
  <c r="F612" i="3" s="1"/>
  <c r="F613" i="3" s="1"/>
  <c r="F614" i="3" s="1"/>
  <c r="F615" i="3" s="1"/>
  <c r="F616" i="3" s="1"/>
  <c r="F617" i="3" s="1"/>
  <c r="F618" i="3" s="1"/>
  <c r="F619" i="3" s="1"/>
  <c r="F620" i="3" s="1"/>
  <c r="F621" i="3" s="1"/>
  <c r="F622" i="3" s="1"/>
  <c r="F623" i="3" s="1"/>
  <c r="F624" i="3" s="1"/>
  <c r="F625" i="3" s="1"/>
  <c r="F626" i="3" s="1"/>
  <c r="F627" i="3" s="1"/>
  <c r="F628" i="3" s="1"/>
  <c r="F629" i="3" s="1"/>
  <c r="F630" i="3" s="1"/>
  <c r="F631" i="3" s="1"/>
  <c r="F632" i="3" s="1"/>
  <c r="F633" i="3" s="1"/>
  <c r="F634" i="3" s="1"/>
  <c r="F635" i="3" s="1"/>
  <c r="F636" i="3" s="1"/>
  <c r="F637" i="3" s="1"/>
  <c r="F638" i="3" s="1"/>
  <c r="F639" i="3" s="1"/>
  <c r="F640" i="3" s="1"/>
  <c r="F641" i="3" s="1"/>
  <c r="F642" i="3" s="1"/>
  <c r="F643" i="3" s="1"/>
  <c r="F644" i="3" s="1"/>
  <c r="F645" i="3" s="1"/>
  <c r="F646" i="3" s="1"/>
  <c r="F647" i="3" s="1"/>
  <c r="F648" i="3" s="1"/>
  <c r="F649" i="3" s="1"/>
  <c r="F650" i="3" s="1"/>
  <c r="F651" i="3" s="1"/>
  <c r="F652" i="3" s="1"/>
  <c r="F653" i="3" s="1"/>
  <c r="F654" i="3" s="1"/>
  <c r="F655" i="3" s="1"/>
  <c r="F656" i="3" s="1"/>
  <c r="F657" i="3" s="1"/>
  <c r="F658" i="3" s="1"/>
  <c r="F659" i="3" s="1"/>
  <c r="F660" i="3" s="1"/>
  <c r="F661" i="3" s="1"/>
  <c r="F662" i="3" s="1"/>
  <c r="F663" i="3" s="1"/>
  <c r="F664" i="3" s="1"/>
  <c r="F665" i="3" s="1"/>
  <c r="F666" i="3" s="1"/>
  <c r="F667" i="3" s="1"/>
  <c r="F668" i="3" s="1"/>
  <c r="F669" i="3" s="1"/>
  <c r="F670" i="3" s="1"/>
  <c r="F671" i="3" s="1"/>
  <c r="F672" i="3" s="1"/>
  <c r="F673" i="3" s="1"/>
  <c r="F674" i="3" s="1"/>
  <c r="F675" i="3" s="1"/>
  <c r="F676" i="3" s="1"/>
  <c r="F677" i="3" s="1"/>
  <c r="F678" i="3" s="1"/>
  <c r="F679" i="3" s="1"/>
  <c r="F680" i="3" s="1"/>
  <c r="F681" i="3" s="1"/>
  <c r="F682" i="3" s="1"/>
  <c r="F683" i="3" s="1"/>
  <c r="F684" i="3" s="1"/>
  <c r="F685" i="3" s="1"/>
  <c r="F686" i="3" s="1"/>
  <c r="F687" i="3" s="1"/>
  <c r="F688" i="3" s="1"/>
  <c r="F689" i="3" s="1"/>
  <c r="F690" i="3" s="1"/>
  <c r="F691" i="3" s="1"/>
  <c r="F692" i="3" s="1"/>
  <c r="F693" i="3" s="1"/>
  <c r="F694" i="3" s="1"/>
  <c r="F695" i="3" s="1"/>
  <c r="F696" i="3" s="1"/>
  <c r="F697" i="3" s="1"/>
  <c r="F698" i="3" s="1"/>
  <c r="F699" i="3" s="1"/>
  <c r="F700" i="3" s="1"/>
  <c r="F701" i="3" s="1"/>
  <c r="F702" i="3" s="1"/>
  <c r="F703" i="3" s="1"/>
  <c r="F704" i="3" s="1"/>
  <c r="F705" i="3" s="1"/>
  <c r="F706" i="3" s="1"/>
  <c r="F707" i="3" s="1"/>
  <c r="F708" i="3" s="1"/>
  <c r="F709" i="3" s="1"/>
  <c r="F710" i="3" s="1"/>
  <c r="F711" i="3" s="1"/>
  <c r="F712" i="3" s="1"/>
  <c r="F713" i="3" s="1"/>
  <c r="F714" i="3" s="1"/>
  <c r="F715" i="3" s="1"/>
  <c r="F716" i="3" s="1"/>
  <c r="F717" i="3" s="1"/>
  <c r="F718" i="3" s="1"/>
  <c r="F719" i="3" s="1"/>
  <c r="F720" i="3" s="1"/>
  <c r="F721" i="3" s="1"/>
  <c r="F722" i="3" s="1"/>
  <c r="F723" i="3" s="1"/>
  <c r="F724" i="3" s="1"/>
  <c r="F725" i="3" s="1"/>
  <c r="F726" i="3" s="1"/>
  <c r="F727" i="3" s="1"/>
  <c r="F728" i="3" s="1"/>
  <c r="F729" i="3" s="1"/>
  <c r="F730" i="3" s="1"/>
  <c r="F731" i="3" s="1"/>
  <c r="F732" i="3" s="1"/>
  <c r="F733" i="3" s="1"/>
  <c r="F734" i="3" s="1"/>
  <c r="F735" i="3" s="1"/>
  <c r="F736" i="3" s="1"/>
  <c r="F737" i="3" s="1"/>
  <c r="F738" i="3" s="1"/>
  <c r="F739" i="3" s="1"/>
  <c r="F740" i="3" s="1"/>
  <c r="F741" i="3" s="1"/>
  <c r="F742" i="3" s="1"/>
  <c r="F743" i="3" s="1"/>
  <c r="F744" i="3" s="1"/>
  <c r="F745" i="3" s="1"/>
  <c r="F746" i="3" s="1"/>
  <c r="F747" i="3" s="1"/>
  <c r="F748" i="3" s="1"/>
  <c r="F749" i="3" s="1"/>
  <c r="F750" i="3" s="1"/>
  <c r="F751" i="3" s="1"/>
  <c r="F752" i="3" s="1"/>
  <c r="F753" i="3" s="1"/>
  <c r="F754" i="3" s="1"/>
  <c r="F755" i="3" s="1"/>
  <c r="F756" i="3" s="1"/>
  <c r="F757" i="3" s="1"/>
  <c r="F758" i="3" s="1"/>
  <c r="F759" i="3" s="1"/>
  <c r="F760" i="3" s="1"/>
  <c r="F761" i="3" s="1"/>
  <c r="F762" i="3" s="1"/>
  <c r="F763" i="3" s="1"/>
  <c r="F764" i="3" s="1"/>
  <c r="F765" i="3" s="1"/>
  <c r="F766" i="3" s="1"/>
  <c r="F767" i="3" s="1"/>
  <c r="F768" i="3" s="1"/>
  <c r="F769" i="3" s="1"/>
  <c r="F770" i="3" s="1"/>
  <c r="F771" i="3" s="1"/>
  <c r="F772" i="3" s="1"/>
  <c r="F773" i="3" s="1"/>
  <c r="F774" i="3" s="1"/>
  <c r="F775" i="3" s="1"/>
  <c r="F776" i="3" s="1"/>
  <c r="F777" i="3" s="1"/>
  <c r="F778" i="3" s="1"/>
  <c r="F779" i="3" s="1"/>
  <c r="F780" i="3" s="1"/>
  <c r="F781" i="3" s="1"/>
  <c r="F782" i="3" s="1"/>
  <c r="F783" i="3" s="1"/>
  <c r="F784" i="3" s="1"/>
  <c r="F785" i="3" s="1"/>
  <c r="F786" i="3" s="1"/>
  <c r="F787" i="3" s="1"/>
  <c r="F788" i="3" s="1"/>
  <c r="F789" i="3" s="1"/>
  <c r="F790" i="3" s="1"/>
  <c r="F791" i="3" s="1"/>
  <c r="F792" i="3" s="1"/>
  <c r="F793" i="3" s="1"/>
  <c r="F794" i="3" s="1"/>
  <c r="F795" i="3" s="1"/>
  <c r="F796" i="3" s="1"/>
  <c r="F797" i="3" s="1"/>
  <c r="F798" i="3" s="1"/>
  <c r="F799" i="3" s="1"/>
  <c r="F800" i="3" s="1"/>
  <c r="F801" i="3" s="1"/>
  <c r="F802" i="3" s="1"/>
  <c r="F803" i="3" s="1"/>
  <c r="F804" i="3" s="1"/>
  <c r="F805" i="3" s="1"/>
  <c r="F806" i="3" s="1"/>
  <c r="F807" i="3" s="1"/>
  <c r="F808" i="3" s="1"/>
  <c r="F809" i="3" s="1"/>
  <c r="F810" i="3" s="1"/>
  <c r="F811" i="3" s="1"/>
  <c r="F812" i="3" s="1"/>
  <c r="F813" i="3" s="1"/>
  <c r="F814" i="3" s="1"/>
  <c r="F815" i="3" s="1"/>
  <c r="F816" i="3" s="1"/>
  <c r="F817" i="3" s="1"/>
  <c r="F818" i="3" s="1"/>
  <c r="F819" i="3" s="1"/>
  <c r="F820" i="3" s="1"/>
  <c r="F821" i="3" s="1"/>
  <c r="F822" i="3" s="1"/>
  <c r="F823" i="3" s="1"/>
  <c r="F824" i="3" s="1"/>
  <c r="F825" i="3" s="1"/>
  <c r="F826" i="3" s="1"/>
  <c r="F827" i="3" s="1"/>
  <c r="F828" i="3" s="1"/>
  <c r="F829" i="3" s="1"/>
  <c r="F830" i="3" s="1"/>
  <c r="F831" i="3" s="1"/>
  <c r="F832" i="3" s="1"/>
  <c r="F833" i="3" s="1"/>
  <c r="F834" i="3" s="1"/>
  <c r="F835" i="3" s="1"/>
  <c r="F836" i="3" s="1"/>
  <c r="F837" i="3" s="1"/>
  <c r="F838" i="3" s="1"/>
  <c r="F839" i="3" s="1"/>
  <c r="F840" i="3" s="1"/>
  <c r="F841" i="3" s="1"/>
  <c r="F842" i="3" s="1"/>
  <c r="F843" i="3" s="1"/>
  <c r="F844" i="3" s="1"/>
  <c r="F845" i="3" s="1"/>
  <c r="F846" i="3" s="1"/>
  <c r="F847" i="3" s="1"/>
  <c r="F848" i="3" s="1"/>
  <c r="F849" i="3" s="1"/>
  <c r="F850" i="3" s="1"/>
  <c r="F851" i="3" s="1"/>
  <c r="F852" i="3" s="1"/>
  <c r="F853" i="3" s="1"/>
  <c r="F854" i="3" s="1"/>
  <c r="F855" i="3" s="1"/>
  <c r="F856" i="3" s="1"/>
  <c r="F857" i="3" s="1"/>
  <c r="F858" i="3" s="1"/>
  <c r="F859" i="3" s="1"/>
  <c r="F860" i="3" s="1"/>
  <c r="F861" i="3" s="1"/>
  <c r="F862" i="3" s="1"/>
  <c r="F863" i="3" s="1"/>
  <c r="F864" i="3" s="1"/>
  <c r="F865" i="3" s="1"/>
  <c r="F866" i="3" s="1"/>
  <c r="F867" i="3" s="1"/>
  <c r="F868" i="3" s="1"/>
  <c r="F869" i="3" s="1"/>
  <c r="F870" i="3" s="1"/>
  <c r="F871" i="3" s="1"/>
  <c r="F872" i="3" s="1"/>
  <c r="F873" i="3" s="1"/>
  <c r="F874" i="3" s="1"/>
  <c r="F875" i="3" s="1"/>
  <c r="F876" i="3" s="1"/>
  <c r="F877" i="3" s="1"/>
  <c r="F878" i="3" s="1"/>
  <c r="F879" i="3" s="1"/>
  <c r="F880" i="3" s="1"/>
  <c r="F881" i="3" s="1"/>
  <c r="F882" i="3" s="1"/>
  <c r="F883" i="3" s="1"/>
  <c r="F884" i="3" s="1"/>
  <c r="F885" i="3" s="1"/>
  <c r="F886" i="3" s="1"/>
  <c r="F887" i="3" s="1"/>
  <c r="F888" i="3" s="1"/>
  <c r="F889" i="3" s="1"/>
  <c r="F890" i="3" s="1"/>
  <c r="F891" i="3" s="1"/>
  <c r="F892" i="3" s="1"/>
  <c r="F893" i="3" s="1"/>
  <c r="F894" i="3" s="1"/>
  <c r="F895" i="3" s="1"/>
  <c r="F896" i="3" s="1"/>
  <c r="F897" i="3" s="1"/>
  <c r="F898" i="3" s="1"/>
  <c r="F899" i="3" s="1"/>
  <c r="F900" i="3" s="1"/>
  <c r="F901" i="3" s="1"/>
  <c r="F902" i="3" s="1"/>
  <c r="F903" i="3" s="1"/>
  <c r="F904" i="3" s="1"/>
  <c r="F905" i="3" s="1"/>
  <c r="F906" i="3" s="1"/>
  <c r="F907" i="3" s="1"/>
  <c r="F908" i="3" s="1"/>
  <c r="F909" i="3" s="1"/>
  <c r="F910" i="3" s="1"/>
  <c r="F911" i="3" s="1"/>
  <c r="F912" i="3" s="1"/>
  <c r="F913" i="3" s="1"/>
  <c r="F914" i="3" s="1"/>
  <c r="F915" i="3" s="1"/>
  <c r="F916" i="3" s="1"/>
  <c r="F917" i="3" s="1"/>
  <c r="F918" i="3" s="1"/>
  <c r="F919" i="3" s="1"/>
  <c r="F920" i="3" s="1"/>
  <c r="F921" i="3" s="1"/>
  <c r="F922" i="3" s="1"/>
  <c r="F923" i="3" s="1"/>
  <c r="F924" i="3" s="1"/>
  <c r="F925" i="3" s="1"/>
  <c r="F926" i="3" s="1"/>
  <c r="F927" i="3" s="1"/>
  <c r="F928" i="3" s="1"/>
  <c r="F929" i="3" s="1"/>
  <c r="F930" i="3" s="1"/>
  <c r="F931" i="3" s="1"/>
  <c r="F932" i="3" s="1"/>
  <c r="F933" i="3" s="1"/>
  <c r="F934" i="3" s="1"/>
  <c r="F935" i="3" s="1"/>
  <c r="F936" i="3" s="1"/>
  <c r="F937" i="3" s="1"/>
  <c r="F938" i="3" s="1"/>
  <c r="F939" i="3" s="1"/>
  <c r="F940" i="3" s="1"/>
  <c r="F941" i="3" s="1"/>
  <c r="F942" i="3" s="1"/>
  <c r="F943" i="3" s="1"/>
  <c r="F944" i="3" s="1"/>
  <c r="F945" i="3" s="1"/>
  <c r="F946" i="3" s="1"/>
  <c r="F947" i="3" s="1"/>
  <c r="F948" i="3" s="1"/>
  <c r="F949" i="3" s="1"/>
  <c r="F950" i="3" s="1"/>
  <c r="F951" i="3" s="1"/>
  <c r="F952" i="3" s="1"/>
  <c r="F953" i="3" s="1"/>
  <c r="F954" i="3" s="1"/>
  <c r="F955" i="3" s="1"/>
  <c r="F956" i="3" s="1"/>
  <c r="F957" i="3" s="1"/>
  <c r="F958" i="3" s="1"/>
  <c r="F959" i="3" s="1"/>
  <c r="F960" i="3" s="1"/>
  <c r="F961" i="3" s="1"/>
  <c r="F962" i="3" s="1"/>
  <c r="F963" i="3" s="1"/>
  <c r="F964" i="3" s="1"/>
  <c r="F965" i="3" s="1"/>
  <c r="F966" i="3" s="1"/>
  <c r="F967" i="3" s="1"/>
  <c r="F968" i="3" s="1"/>
  <c r="F969" i="3" s="1"/>
  <c r="F970" i="3" s="1"/>
  <c r="F971" i="3" s="1"/>
  <c r="F972" i="3" s="1"/>
  <c r="F973" i="3" s="1"/>
  <c r="F974" i="3" s="1"/>
  <c r="F975" i="3" s="1"/>
  <c r="F976" i="3" s="1"/>
  <c r="F977" i="3" s="1"/>
  <c r="F978" i="3" s="1"/>
  <c r="F979" i="3" s="1"/>
  <c r="F980" i="3" s="1"/>
  <c r="F981" i="3" s="1"/>
  <c r="F982" i="3" s="1"/>
  <c r="F983" i="3" s="1"/>
  <c r="F984" i="3" s="1"/>
  <c r="F985" i="3" s="1"/>
  <c r="F986" i="3" s="1"/>
  <c r="F987" i="3" s="1"/>
  <c r="F988" i="3" s="1"/>
  <c r="F989" i="3" s="1"/>
  <c r="F990" i="3" s="1"/>
  <c r="F991" i="3" s="1"/>
  <c r="F992" i="3" s="1"/>
  <c r="F993" i="3" s="1"/>
  <c r="F994" i="3" s="1"/>
  <c r="F995" i="3" s="1"/>
  <c r="F996" i="3" s="1"/>
  <c r="F997" i="3" s="1"/>
  <c r="F998" i="3" s="1"/>
  <c r="F999" i="3" s="1"/>
  <c r="F1000" i="3" s="1"/>
  <c r="F1001" i="3" s="1"/>
  <c r="F1002" i="3" s="1"/>
  <c r="F1003" i="3" s="1"/>
  <c r="F1004" i="3" s="1"/>
  <c r="F1005" i="3" s="1"/>
  <c r="F1006" i="3" s="1"/>
  <c r="F1007" i="3" s="1"/>
  <c r="F1008" i="3" s="1"/>
  <c r="F1009" i="3" s="1"/>
  <c r="F1010" i="3" s="1"/>
  <c r="F1011" i="3" s="1"/>
  <c r="F1012" i="3" s="1"/>
  <c r="F1013" i="3" s="1"/>
  <c r="F1014" i="3" s="1"/>
  <c r="F1015" i="3" s="1"/>
  <c r="F1016" i="3" s="1"/>
  <c r="F1017" i="3" s="1"/>
  <c r="F1018" i="3" s="1"/>
  <c r="F1019" i="3" s="1"/>
  <c r="F1020" i="3" s="1"/>
  <c r="F1021" i="3" s="1"/>
  <c r="F1022" i="3" s="1"/>
  <c r="F1023" i="3" s="1"/>
  <c r="F1024" i="3" s="1"/>
  <c r="F1025" i="3" s="1"/>
  <c r="F1026" i="3" s="1"/>
  <c r="F1027" i="3" s="1"/>
  <c r="F1028" i="3" s="1"/>
  <c r="F1029" i="3" s="1"/>
  <c r="F1030" i="3" s="1"/>
  <c r="F1031" i="3" s="1"/>
  <c r="F1032" i="3" s="1"/>
  <c r="F1033" i="3" s="1"/>
  <c r="F1034" i="3" s="1"/>
  <c r="F1035" i="3" s="1"/>
  <c r="F1036" i="3" s="1"/>
  <c r="F1037" i="3" s="1"/>
  <c r="F1038" i="3" s="1"/>
  <c r="F1039" i="3" s="1"/>
  <c r="F1040" i="3" s="1"/>
  <c r="F1041" i="3" s="1"/>
  <c r="F1042" i="3" s="1"/>
  <c r="F1043" i="3" s="1"/>
  <c r="F1044" i="3" s="1"/>
  <c r="F1045" i="3" s="1"/>
  <c r="F1046" i="3" s="1"/>
  <c r="F1047" i="3" s="1"/>
  <c r="F1048" i="3" s="1"/>
  <c r="F1049" i="3" s="1"/>
  <c r="F1050" i="3" s="1"/>
  <c r="F1051" i="3" s="1"/>
  <c r="F1052" i="3" s="1"/>
  <c r="F1053" i="3" s="1"/>
  <c r="F1054" i="3" s="1"/>
  <c r="F1055" i="3" s="1"/>
  <c r="F1056" i="3" s="1"/>
  <c r="F1057" i="3" s="1"/>
  <c r="F1058" i="3" s="1"/>
  <c r="F1059" i="3" s="1"/>
  <c r="F1060" i="3" s="1"/>
  <c r="F1061" i="3" s="1"/>
  <c r="F1062" i="3" s="1"/>
  <c r="F1063" i="3" s="1"/>
  <c r="F1064" i="3" s="1"/>
  <c r="F1065" i="3" s="1"/>
  <c r="F1066" i="3" s="1"/>
  <c r="F1067" i="3" s="1"/>
  <c r="F1068" i="3" s="1"/>
  <c r="F1069" i="3" s="1"/>
  <c r="F1070" i="3" s="1"/>
  <c r="F1071" i="3" s="1"/>
  <c r="F1072" i="3" s="1"/>
  <c r="F1073" i="3" s="1"/>
  <c r="F1074" i="3" s="1"/>
  <c r="F1075" i="3" s="1"/>
  <c r="F1076" i="3" s="1"/>
  <c r="F1077" i="3" s="1"/>
  <c r="F1078" i="3" s="1"/>
  <c r="F1079" i="3" s="1"/>
  <c r="F1080" i="3" s="1"/>
  <c r="F1081" i="3" s="1"/>
  <c r="F1082" i="3" s="1"/>
  <c r="F1083" i="3" s="1"/>
  <c r="F1084" i="3" s="1"/>
  <c r="F1085" i="3" s="1"/>
  <c r="F1086" i="3" s="1"/>
  <c r="F1087" i="3" s="1"/>
  <c r="F1088" i="3" s="1"/>
  <c r="F1089" i="3" s="1"/>
  <c r="F1090" i="3" s="1"/>
  <c r="F1091" i="3" s="1"/>
  <c r="F1092" i="3" s="1"/>
  <c r="F1093" i="3" s="1"/>
  <c r="F1094" i="3" s="1"/>
  <c r="F1095" i="3" s="1"/>
  <c r="F1096" i="3" s="1"/>
  <c r="F1097" i="3" s="1"/>
  <c r="F1098" i="3" s="1"/>
  <c r="F1099" i="3" s="1"/>
  <c r="F1100" i="3" s="1"/>
  <c r="F1101" i="3" s="1"/>
  <c r="F1102" i="3" s="1"/>
  <c r="F1103" i="3" s="1"/>
  <c r="F1104" i="3" s="1"/>
  <c r="F1105" i="3" s="1"/>
  <c r="F1106" i="3" s="1"/>
  <c r="F1107" i="3" s="1"/>
  <c r="F1108" i="3" s="1"/>
  <c r="F1109" i="3" s="1"/>
  <c r="F1110" i="3" s="1"/>
  <c r="F1111" i="3" s="1"/>
  <c r="F1112" i="3" s="1"/>
  <c r="F1113" i="3" s="1"/>
  <c r="F1114" i="3" s="1"/>
  <c r="F1115" i="3" s="1"/>
  <c r="F1116" i="3" s="1"/>
  <c r="F1117" i="3" s="1"/>
  <c r="F1118" i="3" s="1"/>
  <c r="F1119" i="3" s="1"/>
  <c r="F1120" i="3" s="1"/>
  <c r="F1121" i="3" s="1"/>
  <c r="F1122" i="3" s="1"/>
  <c r="F1123" i="3" s="1"/>
  <c r="F1124" i="3" s="1"/>
  <c r="F1125" i="3" s="1"/>
  <c r="F1126" i="3" s="1"/>
  <c r="F1127" i="3" s="1"/>
  <c r="F1128" i="3" s="1"/>
  <c r="F1129" i="3" s="1"/>
  <c r="F1130" i="3" s="1"/>
  <c r="F1131" i="3" s="1"/>
  <c r="F1132" i="3" s="1"/>
  <c r="F1133" i="3" s="1"/>
  <c r="F1134" i="3" s="1"/>
  <c r="F1135" i="3" s="1"/>
  <c r="F1136" i="3" s="1"/>
  <c r="F1137" i="3" s="1"/>
  <c r="F1138" i="3" s="1"/>
  <c r="F1139" i="3" s="1"/>
  <c r="F1140" i="3" s="1"/>
  <c r="F1141" i="3" s="1"/>
  <c r="F1142" i="3" s="1"/>
  <c r="F1143" i="3" s="1"/>
  <c r="F1144" i="3" s="1"/>
  <c r="F1145" i="3" s="1"/>
  <c r="F1146" i="3" s="1"/>
  <c r="F1147" i="3" s="1"/>
  <c r="F1148" i="3" s="1"/>
  <c r="F1149" i="3" s="1"/>
  <c r="F1150" i="3" s="1"/>
  <c r="F1151" i="3" s="1"/>
  <c r="F1152" i="3" s="1"/>
  <c r="F1153" i="3" s="1"/>
  <c r="F1154" i="3" s="1"/>
  <c r="F1155" i="3" s="1"/>
  <c r="F1156" i="3" s="1"/>
  <c r="F1157" i="3" s="1"/>
  <c r="F1158" i="3" s="1"/>
  <c r="F1159" i="3" s="1"/>
  <c r="F1160" i="3" s="1"/>
  <c r="F1161" i="3" s="1"/>
  <c r="F1162" i="3" s="1"/>
  <c r="F1163" i="3" s="1"/>
  <c r="F1164" i="3" s="1"/>
  <c r="F1165" i="3" s="1"/>
  <c r="F1166" i="3" s="1"/>
  <c r="F1167" i="3" s="1"/>
  <c r="F1168" i="3" s="1"/>
  <c r="F1169" i="3" s="1"/>
  <c r="F1170" i="3" s="1"/>
  <c r="F1171" i="3" s="1"/>
  <c r="F1172" i="3" s="1"/>
  <c r="C6007" i="4" l="1"/>
  <c r="O4" i="3"/>
  <c r="O3" i="3"/>
  <c r="O2" i="3"/>
  <c r="G3" i="3"/>
  <c r="G4" i="3" s="1"/>
  <c r="H4" i="3"/>
  <c r="H3" i="3"/>
  <c r="G2" i="7"/>
  <c r="G1" i="7"/>
  <c r="C6008" i="4" l="1"/>
  <c r="G3" i="7"/>
  <c r="G4" i="7" s="1"/>
  <c r="G5" i="3"/>
  <c r="H5" i="3"/>
  <c r="D22" i="5"/>
  <c r="A22" i="5"/>
  <c r="D17" i="5"/>
  <c r="A17" i="5"/>
  <c r="B8" i="5"/>
  <c r="B6" i="5"/>
  <c r="C4" i="4"/>
  <c r="E1" i="4"/>
  <c r="D1" i="4"/>
  <c r="A19" i="3"/>
  <c r="A14" i="3"/>
  <c r="B19" i="3"/>
  <c r="B12" i="3"/>
  <c r="B15" i="3" s="1"/>
  <c r="A19" i="1"/>
  <c r="A14" i="1"/>
  <c r="B14" i="1"/>
  <c r="B12" i="1"/>
  <c r="B15" i="1" s="1"/>
  <c r="C6009" i="4" l="1"/>
  <c r="E4" i="4"/>
  <c r="D4" i="4"/>
  <c r="G6" i="3"/>
  <c r="H6" i="3"/>
  <c r="B20" i="3"/>
  <c r="B7" i="5"/>
  <c r="B22" i="5" s="1"/>
  <c r="B16" i="1"/>
  <c r="B22" i="1" s="1"/>
  <c r="B13" i="1"/>
  <c r="B13" i="3"/>
  <c r="B19" i="1"/>
  <c r="B20" i="1" s="1"/>
  <c r="B14" i="3"/>
  <c r="B16" i="3" s="1"/>
  <c r="B22" i="3" s="1"/>
  <c r="C5" i="4"/>
  <c r="E22" i="5"/>
  <c r="E17" i="5"/>
  <c r="C6010" i="4" l="1"/>
  <c r="D5" i="4"/>
  <c r="E5" i="4"/>
  <c r="G7" i="3"/>
  <c r="H7" i="3"/>
  <c r="B17" i="5"/>
  <c r="B18" i="5" s="1"/>
  <c r="C6" i="4"/>
  <c r="E18" i="5"/>
  <c r="B27" i="3"/>
  <c r="B23" i="3"/>
  <c r="B24" i="3"/>
  <c r="B25" i="3" s="1"/>
  <c r="E23" i="5"/>
  <c r="B23" i="5"/>
  <c r="B27" i="1"/>
  <c r="B24" i="1"/>
  <c r="B25" i="1" s="1"/>
  <c r="B23" i="1"/>
  <c r="C6011" i="4" l="1"/>
  <c r="E6" i="4"/>
  <c r="D6" i="4"/>
  <c r="G8" i="3"/>
  <c r="H8" i="3"/>
  <c r="C7" i="4"/>
  <c r="C6012" i="4" l="1"/>
  <c r="D7" i="4"/>
  <c r="E7" i="4"/>
  <c r="G9" i="3"/>
  <c r="H9" i="3"/>
  <c r="C8" i="4"/>
  <c r="C6013" i="4" l="1"/>
  <c r="E8" i="4"/>
  <c r="D8" i="4"/>
  <c r="G10" i="3"/>
  <c r="H10" i="3"/>
  <c r="C9" i="4"/>
  <c r="C6014" i="4" l="1"/>
  <c r="D9" i="4"/>
  <c r="E9" i="4"/>
  <c r="G11" i="3"/>
  <c r="H11" i="3"/>
  <c r="C10" i="4"/>
  <c r="C6015" i="4" l="1"/>
  <c r="E10" i="4"/>
  <c r="D10" i="4"/>
  <c r="G12" i="3"/>
  <c r="H12" i="3"/>
  <c r="C11" i="4"/>
  <c r="C6016" i="4" l="1"/>
  <c r="D11" i="4"/>
  <c r="E11" i="4"/>
  <c r="G13" i="3"/>
  <c r="H13" i="3"/>
  <c r="C12" i="4"/>
  <c r="C6017" i="4" l="1"/>
  <c r="E12" i="4"/>
  <c r="E13" i="4" s="1"/>
  <c r="D12" i="4"/>
  <c r="G14" i="3"/>
  <c r="H14" i="3"/>
  <c r="C13" i="4"/>
  <c r="C6018" i="4" l="1"/>
  <c r="D13" i="4"/>
  <c r="G15" i="3"/>
  <c r="H15" i="3"/>
  <c r="C14" i="4"/>
  <c r="E14" i="4" s="1"/>
  <c r="C6019" i="4" l="1"/>
  <c r="D14" i="4"/>
  <c r="G16" i="3"/>
  <c r="H16" i="3"/>
  <c r="C15" i="4"/>
  <c r="E15" i="4" s="1"/>
  <c r="C6020" i="4" l="1"/>
  <c r="D15" i="4"/>
  <c r="G17" i="3"/>
  <c r="H17" i="3"/>
  <c r="C16" i="4"/>
  <c r="E16" i="4" s="1"/>
  <c r="C6021" i="4" l="1"/>
  <c r="D16" i="4"/>
  <c r="G18" i="3"/>
  <c r="G19" i="3" s="1"/>
  <c r="H18" i="3"/>
  <c r="C17" i="4"/>
  <c r="E17" i="4" s="1"/>
  <c r="C6022" i="4" l="1"/>
  <c r="D17" i="4"/>
  <c r="G20" i="3"/>
  <c r="H19" i="3"/>
  <c r="C18" i="4"/>
  <c r="E18" i="4" s="1"/>
  <c r="C6023" i="4" l="1"/>
  <c r="D18" i="4"/>
  <c r="G21" i="3"/>
  <c r="H20" i="3"/>
  <c r="C19" i="4"/>
  <c r="E19" i="4" s="1"/>
  <c r="C6024" i="4" l="1"/>
  <c r="D19" i="4"/>
  <c r="G22" i="3"/>
  <c r="H21" i="3"/>
  <c r="C20" i="4"/>
  <c r="E20" i="4" s="1"/>
  <c r="C6025" i="4" l="1"/>
  <c r="D20" i="4"/>
  <c r="G23" i="3"/>
  <c r="H22" i="3"/>
  <c r="C21" i="4"/>
  <c r="E21" i="4" s="1"/>
  <c r="C6026" i="4" l="1"/>
  <c r="D21" i="4"/>
  <c r="G24" i="3"/>
  <c r="H23" i="3"/>
  <c r="C22" i="4"/>
  <c r="E22" i="4" s="1"/>
  <c r="C6027" i="4" l="1"/>
  <c r="D22" i="4"/>
  <c r="G25" i="3"/>
  <c r="H24" i="3"/>
  <c r="C23" i="4"/>
  <c r="E23" i="4" s="1"/>
  <c r="C6028" i="4" l="1"/>
  <c r="D23" i="4"/>
  <c r="G26" i="3"/>
  <c r="H25" i="3"/>
  <c r="C24" i="4"/>
  <c r="E24" i="4" s="1"/>
  <c r="C6029" i="4" l="1"/>
  <c r="D24" i="4"/>
  <c r="G27" i="3"/>
  <c r="H26" i="3"/>
  <c r="C25" i="4"/>
  <c r="E25" i="4" s="1"/>
  <c r="C6030" i="4" l="1"/>
  <c r="D25" i="4"/>
  <c r="G28" i="3"/>
  <c r="H27" i="3"/>
  <c r="C26" i="4"/>
  <c r="E26" i="4" s="1"/>
  <c r="C6031" i="4" l="1"/>
  <c r="D26" i="4"/>
  <c r="G29" i="3"/>
  <c r="H28" i="3"/>
  <c r="C27" i="4"/>
  <c r="E27" i="4" s="1"/>
  <c r="C6032" i="4" l="1"/>
  <c r="D27" i="4"/>
  <c r="D28" i="4" s="1"/>
  <c r="G30" i="3"/>
  <c r="H29" i="3"/>
  <c r="C28" i="4"/>
  <c r="E28" i="4" s="1"/>
  <c r="C6033" i="4" l="1"/>
  <c r="G31" i="3"/>
  <c r="H30" i="3"/>
  <c r="C29" i="4"/>
  <c r="E29" i="4" s="1"/>
  <c r="C6034" i="4" l="1"/>
  <c r="D29" i="4"/>
  <c r="G32" i="3"/>
  <c r="H31" i="3"/>
  <c r="C30" i="4"/>
  <c r="E30" i="4" s="1"/>
  <c r="C6035" i="4" l="1"/>
  <c r="D30" i="4"/>
  <c r="G33" i="3"/>
  <c r="H32" i="3"/>
  <c r="C31" i="4"/>
  <c r="E31" i="4" s="1"/>
  <c r="C6036" i="4" l="1"/>
  <c r="D31" i="4"/>
  <c r="G34" i="3"/>
  <c r="H33" i="3"/>
  <c r="C32" i="4"/>
  <c r="E32" i="4" s="1"/>
  <c r="C6037" i="4" l="1"/>
  <c r="D32" i="4"/>
  <c r="G35" i="3"/>
  <c r="H34" i="3"/>
  <c r="C33" i="4"/>
  <c r="E33" i="4" s="1"/>
  <c r="C6038" i="4" l="1"/>
  <c r="D33" i="4"/>
  <c r="G36" i="3"/>
  <c r="H35" i="3"/>
  <c r="C34" i="4"/>
  <c r="E34" i="4" s="1"/>
  <c r="C6039" i="4" l="1"/>
  <c r="D34" i="4"/>
  <c r="G37" i="3"/>
  <c r="H36" i="3"/>
  <c r="C35" i="4"/>
  <c r="E35" i="4" s="1"/>
  <c r="C6040" i="4" l="1"/>
  <c r="D35" i="4"/>
  <c r="G38" i="3"/>
  <c r="H37" i="3"/>
  <c r="C36" i="4"/>
  <c r="E36" i="4" s="1"/>
  <c r="C6041" i="4" l="1"/>
  <c r="D36" i="4"/>
  <c r="G39" i="3"/>
  <c r="H38" i="3"/>
  <c r="C37" i="4"/>
  <c r="E37" i="4" s="1"/>
  <c r="C6042" i="4" l="1"/>
  <c r="E38" i="4"/>
  <c r="D37" i="4"/>
  <c r="G40" i="3"/>
  <c r="H39" i="3"/>
  <c r="C38" i="4"/>
  <c r="C6043" i="4" l="1"/>
  <c r="D38" i="4"/>
  <c r="G41" i="3"/>
  <c r="H40" i="3"/>
  <c r="C39" i="4"/>
  <c r="E39" i="4" s="1"/>
  <c r="C6044" i="4" l="1"/>
  <c r="D39" i="4"/>
  <c r="G42" i="3"/>
  <c r="H41" i="3"/>
  <c r="C40" i="4"/>
  <c r="E40" i="4" s="1"/>
  <c r="C6045" i="4" l="1"/>
  <c r="D40" i="4"/>
  <c r="G43" i="3"/>
  <c r="H42" i="3"/>
  <c r="C41" i="4"/>
  <c r="E41" i="4" s="1"/>
  <c r="C6046" i="4" l="1"/>
  <c r="D41" i="4"/>
  <c r="G44" i="3"/>
  <c r="H43" i="3"/>
  <c r="C42" i="4"/>
  <c r="E42" i="4" s="1"/>
  <c r="C6047" i="4" l="1"/>
  <c r="D42" i="4"/>
  <c r="G45" i="3"/>
  <c r="H44" i="3"/>
  <c r="C43" i="4"/>
  <c r="E43" i="4" s="1"/>
  <c r="C6048" i="4" l="1"/>
  <c r="D43" i="4"/>
  <c r="G46" i="3"/>
  <c r="H45" i="3"/>
  <c r="C44" i="4"/>
  <c r="E44" i="4" s="1"/>
  <c r="C6049" i="4" l="1"/>
  <c r="D44" i="4"/>
  <c r="H46" i="3"/>
  <c r="C45" i="4"/>
  <c r="E45" i="4" s="1"/>
  <c r="C6050" i="4" l="1"/>
  <c r="D45" i="4"/>
  <c r="G47" i="3"/>
  <c r="G48" i="3" s="1"/>
  <c r="H47" i="3"/>
  <c r="C46" i="4"/>
  <c r="E46" i="4" s="1"/>
  <c r="C6051" i="4" l="1"/>
  <c r="D46" i="4"/>
  <c r="G49" i="3"/>
  <c r="H48" i="3"/>
  <c r="H49" i="3"/>
  <c r="C47" i="4"/>
  <c r="E47" i="4" s="1"/>
  <c r="C6052" i="4" l="1"/>
  <c r="D47" i="4"/>
  <c r="G50" i="3"/>
  <c r="H50" i="3"/>
  <c r="C48" i="4"/>
  <c r="E48" i="4" s="1"/>
  <c r="C6053" i="4" l="1"/>
  <c r="D48" i="4"/>
  <c r="G51" i="3"/>
  <c r="H51" i="3"/>
  <c r="C49" i="4"/>
  <c r="E49" i="4" s="1"/>
  <c r="C6054" i="4" l="1"/>
  <c r="D49" i="4"/>
  <c r="G52" i="3"/>
  <c r="H52" i="3"/>
  <c r="C50" i="4"/>
  <c r="E50" i="4" s="1"/>
  <c r="C6055" i="4" l="1"/>
  <c r="D50" i="4"/>
  <c r="G53" i="3"/>
  <c r="H53" i="3"/>
  <c r="C51" i="4"/>
  <c r="E51" i="4" s="1"/>
  <c r="C6056" i="4" l="1"/>
  <c r="D51" i="4"/>
  <c r="G54" i="3"/>
  <c r="H54" i="3"/>
  <c r="C52" i="4"/>
  <c r="E52" i="4" s="1"/>
  <c r="C6057" i="4" l="1"/>
  <c r="D52" i="4"/>
  <c r="G55" i="3"/>
  <c r="H55" i="3"/>
  <c r="C53" i="4"/>
  <c r="E53" i="4" s="1"/>
  <c r="C6058" i="4" l="1"/>
  <c r="D53" i="4"/>
  <c r="G56" i="3"/>
  <c r="H56" i="3"/>
  <c r="C54" i="4"/>
  <c r="E54" i="4" s="1"/>
  <c r="C6059" i="4" l="1"/>
  <c r="D54" i="4"/>
  <c r="G57" i="3"/>
  <c r="H57" i="3"/>
  <c r="C55" i="4"/>
  <c r="E55" i="4" s="1"/>
  <c r="C6060" i="4" l="1"/>
  <c r="D55" i="4"/>
  <c r="G58" i="3"/>
  <c r="H58" i="3"/>
  <c r="C56" i="4"/>
  <c r="E56" i="4" s="1"/>
  <c r="C6061" i="4" l="1"/>
  <c r="D56" i="4"/>
  <c r="G59" i="3"/>
  <c r="H59" i="3"/>
  <c r="C57" i="4"/>
  <c r="E57" i="4" s="1"/>
  <c r="C6062" i="4" l="1"/>
  <c r="D57" i="4"/>
  <c r="G60" i="3"/>
  <c r="H60" i="3"/>
  <c r="C58" i="4"/>
  <c r="E58" i="4" s="1"/>
  <c r="C6063" i="4" l="1"/>
  <c r="D58" i="4"/>
  <c r="G61" i="3"/>
  <c r="H61" i="3"/>
  <c r="C59" i="4"/>
  <c r="E59" i="4" s="1"/>
  <c r="C6064" i="4" l="1"/>
  <c r="D59" i="4"/>
  <c r="G62" i="3"/>
  <c r="H62" i="3"/>
  <c r="C60" i="4"/>
  <c r="E60" i="4" s="1"/>
  <c r="C6065" i="4" l="1"/>
  <c r="D60" i="4"/>
  <c r="G63" i="3"/>
  <c r="H63" i="3"/>
  <c r="C61" i="4"/>
  <c r="E61" i="4" s="1"/>
  <c r="C6066" i="4" l="1"/>
  <c r="D61" i="4"/>
  <c r="G64" i="3"/>
  <c r="H64" i="3"/>
  <c r="C62" i="4"/>
  <c r="E62" i="4" s="1"/>
  <c r="C6067" i="4" l="1"/>
  <c r="D62" i="4"/>
  <c r="G65" i="3"/>
  <c r="H65" i="3"/>
  <c r="C63" i="4"/>
  <c r="E63" i="4" s="1"/>
  <c r="C6068" i="4" l="1"/>
  <c r="D63" i="4"/>
  <c r="G66" i="3"/>
  <c r="H66" i="3"/>
  <c r="C64" i="4"/>
  <c r="E64" i="4" s="1"/>
  <c r="C6069" i="4" l="1"/>
  <c r="D64" i="4"/>
  <c r="G67" i="3"/>
  <c r="H67" i="3"/>
  <c r="C65" i="4"/>
  <c r="E65" i="4" s="1"/>
  <c r="C6070" i="4" l="1"/>
  <c r="D65" i="4"/>
  <c r="G68" i="3"/>
  <c r="H68" i="3"/>
  <c r="C66" i="4"/>
  <c r="E66" i="4" s="1"/>
  <c r="C6071" i="4" l="1"/>
  <c r="D66" i="4"/>
  <c r="G69" i="3"/>
  <c r="H69" i="3"/>
  <c r="C67" i="4"/>
  <c r="E67" i="4" s="1"/>
  <c r="C6072" i="4" l="1"/>
  <c r="E68" i="4"/>
  <c r="D67" i="4"/>
  <c r="G70" i="3"/>
  <c r="H70" i="3"/>
  <c r="C68" i="4"/>
  <c r="C6073" i="4" l="1"/>
  <c r="D68" i="4"/>
  <c r="G71" i="3"/>
  <c r="H71" i="3"/>
  <c r="C69" i="4"/>
  <c r="E69" i="4" s="1"/>
  <c r="C6074" i="4" l="1"/>
  <c r="D69" i="4"/>
  <c r="G72" i="3"/>
  <c r="H72" i="3"/>
  <c r="C70" i="4"/>
  <c r="E70" i="4" s="1"/>
  <c r="C6075" i="4" l="1"/>
  <c r="D70" i="4"/>
  <c r="G73" i="3"/>
  <c r="H73" i="3"/>
  <c r="C71" i="4"/>
  <c r="E71" i="4" s="1"/>
  <c r="C6076" i="4" l="1"/>
  <c r="D71" i="4"/>
  <c r="G74" i="3"/>
  <c r="H74" i="3"/>
  <c r="C72" i="4"/>
  <c r="E72" i="4" s="1"/>
  <c r="C6077" i="4" l="1"/>
  <c r="D72" i="4"/>
  <c r="G75" i="3"/>
  <c r="H75" i="3"/>
  <c r="C73" i="4"/>
  <c r="E73" i="4" s="1"/>
  <c r="C6078" i="4" l="1"/>
  <c r="D73" i="4"/>
  <c r="G76" i="3"/>
  <c r="H76" i="3"/>
  <c r="C74" i="4"/>
  <c r="E74" i="4" s="1"/>
  <c r="C6079" i="4" l="1"/>
  <c r="D74" i="4"/>
  <c r="G77" i="3"/>
  <c r="H77" i="3"/>
  <c r="C75" i="4"/>
  <c r="E75" i="4" s="1"/>
  <c r="C6080" i="4" l="1"/>
  <c r="D75" i="4"/>
  <c r="G78" i="3"/>
  <c r="H78" i="3"/>
  <c r="C76" i="4"/>
  <c r="E76" i="4" s="1"/>
  <c r="C6081" i="4" l="1"/>
  <c r="D76" i="4"/>
  <c r="G79" i="3"/>
  <c r="H79" i="3"/>
  <c r="C77" i="4"/>
  <c r="E77" i="4" s="1"/>
  <c r="C6082" i="4" l="1"/>
  <c r="D77" i="4"/>
  <c r="G80" i="3"/>
  <c r="H80" i="3"/>
  <c r="C78" i="4"/>
  <c r="E78" i="4" s="1"/>
  <c r="C6083" i="4" l="1"/>
  <c r="D78" i="4"/>
  <c r="G81" i="3"/>
  <c r="H81" i="3"/>
  <c r="C79" i="4"/>
  <c r="E79" i="4" s="1"/>
  <c r="C6084" i="4" l="1"/>
  <c r="D79" i="4"/>
  <c r="G82" i="3"/>
  <c r="H82" i="3"/>
  <c r="C80" i="4"/>
  <c r="E80" i="4" s="1"/>
  <c r="C6085" i="4" l="1"/>
  <c r="D80" i="4"/>
  <c r="G83" i="3"/>
  <c r="H83" i="3"/>
  <c r="C81" i="4"/>
  <c r="E81" i="4" s="1"/>
  <c r="C6086" i="4" l="1"/>
  <c r="D81" i="4"/>
  <c r="G84" i="3"/>
  <c r="H84" i="3"/>
  <c r="C82" i="4"/>
  <c r="E82" i="4" s="1"/>
  <c r="C6087" i="4" l="1"/>
  <c r="D82" i="4"/>
  <c r="G85" i="3"/>
  <c r="H85" i="3"/>
  <c r="C83" i="4"/>
  <c r="E83" i="4" s="1"/>
  <c r="C6088" i="4" l="1"/>
  <c r="D83" i="4"/>
  <c r="G86" i="3"/>
  <c r="H86" i="3"/>
  <c r="C84" i="4"/>
  <c r="E84" i="4" s="1"/>
  <c r="C6089" i="4" l="1"/>
  <c r="D84" i="4"/>
  <c r="G87" i="3"/>
  <c r="H87" i="3"/>
  <c r="C85" i="4"/>
  <c r="E85" i="4" s="1"/>
  <c r="C6090" i="4" l="1"/>
  <c r="D85" i="4"/>
  <c r="G88" i="3"/>
  <c r="H88" i="3"/>
  <c r="C86" i="4"/>
  <c r="E86" i="4" s="1"/>
  <c r="C6091" i="4" l="1"/>
  <c r="D86" i="4"/>
  <c r="G89" i="3"/>
  <c r="H89" i="3"/>
  <c r="C87" i="4"/>
  <c r="E87" i="4" s="1"/>
  <c r="C6092" i="4" l="1"/>
  <c r="D87" i="4"/>
  <c r="G90" i="3"/>
  <c r="H90" i="3"/>
  <c r="C88" i="4"/>
  <c r="E88" i="4" s="1"/>
  <c r="C6093" i="4" l="1"/>
  <c r="D88" i="4"/>
  <c r="G91" i="3"/>
  <c r="H91" i="3"/>
  <c r="C89" i="4"/>
  <c r="E89" i="4" s="1"/>
  <c r="C6094" i="4" l="1"/>
  <c r="D89" i="4"/>
  <c r="G92" i="3"/>
  <c r="H92" i="3"/>
  <c r="C90" i="4"/>
  <c r="E90" i="4" s="1"/>
  <c r="C6095" i="4" l="1"/>
  <c r="D90" i="4"/>
  <c r="G93" i="3"/>
  <c r="H93" i="3"/>
  <c r="C91" i="4"/>
  <c r="E91" i="4" s="1"/>
  <c r="C6096" i="4" l="1"/>
  <c r="D91" i="4"/>
  <c r="G94" i="3"/>
  <c r="H94" i="3"/>
  <c r="C92" i="4"/>
  <c r="E92" i="4" s="1"/>
  <c r="C6097" i="4" l="1"/>
  <c r="D92" i="4"/>
  <c r="G95" i="3"/>
  <c r="H95" i="3"/>
  <c r="C93" i="4"/>
  <c r="E93" i="4" s="1"/>
  <c r="C6098" i="4" l="1"/>
  <c r="D93" i="4"/>
  <c r="G96" i="3"/>
  <c r="H96" i="3"/>
  <c r="C94" i="4"/>
  <c r="E94" i="4" s="1"/>
  <c r="C6099" i="4" l="1"/>
  <c r="D94" i="4"/>
  <c r="G97" i="3"/>
  <c r="H97" i="3"/>
  <c r="C95" i="4"/>
  <c r="E95" i="4" s="1"/>
  <c r="C6100" i="4" l="1"/>
  <c r="D95" i="4"/>
  <c r="G98" i="3"/>
  <c r="H98" i="3"/>
  <c r="C96" i="4"/>
  <c r="E96" i="4" s="1"/>
  <c r="C6101" i="4" l="1"/>
  <c r="D96" i="4"/>
  <c r="G99" i="3"/>
  <c r="H99" i="3"/>
  <c r="C97" i="4"/>
  <c r="E97" i="4" s="1"/>
  <c r="C6102" i="4" l="1"/>
  <c r="D97" i="4"/>
  <c r="G100" i="3"/>
  <c r="H100" i="3"/>
  <c r="C98" i="4"/>
  <c r="E98" i="4" s="1"/>
  <c r="C6103" i="4" l="1"/>
  <c r="D98" i="4"/>
  <c r="G101" i="3"/>
  <c r="H101" i="3"/>
  <c r="C99" i="4"/>
  <c r="E99" i="4" s="1"/>
  <c r="C6104" i="4" l="1"/>
  <c r="D99" i="4"/>
  <c r="G102" i="3"/>
  <c r="H102" i="3"/>
  <c r="C100" i="4"/>
  <c r="E100" i="4" s="1"/>
  <c r="C6105" i="4" l="1"/>
  <c r="D100" i="4"/>
  <c r="G103" i="3"/>
  <c r="H103" i="3"/>
  <c r="C101" i="4"/>
  <c r="E101" i="4" s="1"/>
  <c r="C6106" i="4" l="1"/>
  <c r="E102" i="4"/>
  <c r="D101" i="4"/>
  <c r="D102" i="4" s="1"/>
  <c r="G104" i="3"/>
  <c r="H104" i="3"/>
  <c r="C102" i="4"/>
  <c r="C6107" i="4" l="1"/>
  <c r="G105" i="3"/>
  <c r="H105" i="3"/>
  <c r="C103" i="4"/>
  <c r="E103" i="4" s="1"/>
  <c r="C6108" i="4" l="1"/>
  <c r="D103" i="4"/>
  <c r="G106" i="3"/>
  <c r="H106" i="3"/>
  <c r="C104" i="4"/>
  <c r="E104" i="4" s="1"/>
  <c r="C6109" i="4" l="1"/>
  <c r="D104" i="4"/>
  <c r="G107" i="3"/>
  <c r="H107" i="3"/>
  <c r="C105" i="4"/>
  <c r="E105" i="4" s="1"/>
  <c r="C6110" i="4" l="1"/>
  <c r="D105" i="4"/>
  <c r="G108" i="3"/>
  <c r="H108" i="3"/>
  <c r="C106" i="4"/>
  <c r="E106" i="4" s="1"/>
  <c r="C6111" i="4" l="1"/>
  <c r="D106" i="4"/>
  <c r="G109" i="3"/>
  <c r="H109" i="3"/>
  <c r="C107" i="4"/>
  <c r="E107" i="4" s="1"/>
  <c r="C6112" i="4" l="1"/>
  <c r="D107" i="4"/>
  <c r="G110" i="3"/>
  <c r="H110" i="3"/>
  <c r="C108" i="4"/>
  <c r="E108" i="4" s="1"/>
  <c r="C6113" i="4" l="1"/>
  <c r="D108" i="4"/>
  <c r="G111" i="3"/>
  <c r="H111" i="3"/>
  <c r="C109" i="4"/>
  <c r="E109" i="4" s="1"/>
  <c r="C6114" i="4" l="1"/>
  <c r="D109" i="4"/>
  <c r="G112" i="3"/>
  <c r="H112" i="3"/>
  <c r="C110" i="4"/>
  <c r="E110" i="4" s="1"/>
  <c r="C6115" i="4" l="1"/>
  <c r="D110" i="4"/>
  <c r="G113" i="3"/>
  <c r="H113" i="3"/>
  <c r="C111" i="4"/>
  <c r="E111" i="4" s="1"/>
  <c r="C6116" i="4" l="1"/>
  <c r="D111" i="4"/>
  <c r="G114" i="3"/>
  <c r="H114" i="3"/>
  <c r="C112" i="4"/>
  <c r="E112" i="4" s="1"/>
  <c r="C6117" i="4" l="1"/>
  <c r="D112" i="4"/>
  <c r="G115" i="3"/>
  <c r="H115" i="3"/>
  <c r="C113" i="4"/>
  <c r="E113" i="4" s="1"/>
  <c r="C6118" i="4" l="1"/>
  <c r="D113" i="4"/>
  <c r="G116" i="3"/>
  <c r="H116" i="3"/>
  <c r="C114" i="4"/>
  <c r="E114" i="4" s="1"/>
  <c r="C6119" i="4" l="1"/>
  <c r="D114" i="4"/>
  <c r="G117" i="3"/>
  <c r="H117" i="3"/>
  <c r="C115" i="4"/>
  <c r="E115" i="4" s="1"/>
  <c r="C6120" i="4" l="1"/>
  <c r="D115" i="4"/>
  <c r="G118" i="3"/>
  <c r="H118" i="3"/>
  <c r="C116" i="4"/>
  <c r="E116" i="4" s="1"/>
  <c r="C6121" i="4" l="1"/>
  <c r="D116" i="4"/>
  <c r="G119" i="3"/>
  <c r="H119" i="3"/>
  <c r="C117" i="4"/>
  <c r="E117" i="4" s="1"/>
  <c r="C6122" i="4" l="1"/>
  <c r="D117" i="4"/>
  <c r="G120" i="3"/>
  <c r="H120" i="3"/>
  <c r="C118" i="4"/>
  <c r="E118" i="4" s="1"/>
  <c r="C6123" i="4" l="1"/>
  <c r="D118" i="4"/>
  <c r="G121" i="3"/>
  <c r="H121" i="3"/>
  <c r="C119" i="4"/>
  <c r="E119" i="4" s="1"/>
  <c r="C6124" i="4" l="1"/>
  <c r="D119" i="4"/>
  <c r="G122" i="3"/>
  <c r="H122" i="3"/>
  <c r="C120" i="4"/>
  <c r="E120" i="4" s="1"/>
  <c r="C6125" i="4" l="1"/>
  <c r="D120" i="4"/>
  <c r="G123" i="3"/>
  <c r="H123" i="3"/>
  <c r="C121" i="4"/>
  <c r="E121" i="4" s="1"/>
  <c r="C6126" i="4" l="1"/>
  <c r="D121" i="4"/>
  <c r="G124" i="3"/>
  <c r="H124" i="3"/>
  <c r="C122" i="4"/>
  <c r="E122" i="4" s="1"/>
  <c r="C6127" i="4" l="1"/>
  <c r="D122" i="4"/>
  <c r="G125" i="3"/>
  <c r="H125" i="3"/>
  <c r="C123" i="4"/>
  <c r="E123" i="4" s="1"/>
  <c r="C6128" i="4" l="1"/>
  <c r="D123" i="4"/>
  <c r="G126" i="3"/>
  <c r="H126" i="3"/>
  <c r="C124" i="4"/>
  <c r="E124" i="4" s="1"/>
  <c r="C6129" i="4" l="1"/>
  <c r="D124" i="4"/>
  <c r="G127" i="3"/>
  <c r="H127" i="3"/>
  <c r="C125" i="4"/>
  <c r="E125" i="4" s="1"/>
  <c r="C6130" i="4" l="1"/>
  <c r="D125" i="4"/>
  <c r="G128" i="3"/>
  <c r="H128" i="3"/>
  <c r="C126" i="4"/>
  <c r="E126" i="4" s="1"/>
  <c r="C6131" i="4" l="1"/>
  <c r="D126" i="4"/>
  <c r="G129" i="3"/>
  <c r="H129" i="3"/>
  <c r="C127" i="4"/>
  <c r="E127" i="4" s="1"/>
  <c r="C6132" i="4" l="1"/>
  <c r="D127" i="4"/>
  <c r="G130" i="3"/>
  <c r="H130" i="3"/>
  <c r="C128" i="4"/>
  <c r="E128" i="4" s="1"/>
  <c r="C6133" i="4" l="1"/>
  <c r="D128" i="4"/>
  <c r="G131" i="3"/>
  <c r="H131" i="3"/>
  <c r="C129" i="4"/>
  <c r="E129" i="4" s="1"/>
  <c r="C6134" i="4" l="1"/>
  <c r="D129" i="4"/>
  <c r="G132" i="3"/>
  <c r="H132" i="3"/>
  <c r="C130" i="4"/>
  <c r="E130" i="4" s="1"/>
  <c r="C6135" i="4" l="1"/>
  <c r="D130" i="4"/>
  <c r="G133" i="3"/>
  <c r="H133" i="3"/>
  <c r="C131" i="4"/>
  <c r="E131" i="4" s="1"/>
  <c r="C6136" i="4" l="1"/>
  <c r="D131" i="4"/>
  <c r="G134" i="3"/>
  <c r="H134" i="3"/>
  <c r="C132" i="4"/>
  <c r="E132" i="4" s="1"/>
  <c r="C6137" i="4" l="1"/>
  <c r="D132" i="4"/>
  <c r="G135" i="3"/>
  <c r="H135" i="3"/>
  <c r="C133" i="4"/>
  <c r="E133" i="4" s="1"/>
  <c r="C6138" i="4" l="1"/>
  <c r="D133" i="4"/>
  <c r="G136" i="3"/>
  <c r="H136" i="3"/>
  <c r="C134" i="4"/>
  <c r="E134" i="4" s="1"/>
  <c r="C6139" i="4" l="1"/>
  <c r="D134" i="4"/>
  <c r="G137" i="3"/>
  <c r="H137" i="3"/>
  <c r="C135" i="4"/>
  <c r="E135" i="4" s="1"/>
  <c r="C6140" i="4" l="1"/>
  <c r="D135" i="4"/>
  <c r="G138" i="3"/>
  <c r="H138" i="3"/>
  <c r="C136" i="4"/>
  <c r="E136" i="4" s="1"/>
  <c r="C6141" i="4" l="1"/>
  <c r="D136" i="4"/>
  <c r="G139" i="3"/>
  <c r="H139" i="3"/>
  <c r="C137" i="4"/>
  <c r="E137" i="4" s="1"/>
  <c r="C6142" i="4" l="1"/>
  <c r="D137" i="4"/>
  <c r="G140" i="3"/>
  <c r="H140" i="3"/>
  <c r="C138" i="4"/>
  <c r="E138" i="4" s="1"/>
  <c r="C6143" i="4" l="1"/>
  <c r="D138" i="4"/>
  <c r="G141" i="3"/>
  <c r="H141" i="3"/>
  <c r="C139" i="4"/>
  <c r="E139" i="4" s="1"/>
  <c r="C6144" i="4" l="1"/>
  <c r="D139" i="4"/>
  <c r="G142" i="3"/>
  <c r="H142" i="3"/>
  <c r="C140" i="4"/>
  <c r="E140" i="4" s="1"/>
  <c r="C6145" i="4" l="1"/>
  <c r="D140" i="4"/>
  <c r="G143" i="3"/>
  <c r="H143" i="3"/>
  <c r="C141" i="4"/>
  <c r="E141" i="4" s="1"/>
  <c r="C6146" i="4" l="1"/>
  <c r="D141" i="4"/>
  <c r="G144" i="3"/>
  <c r="H144" i="3"/>
  <c r="C142" i="4"/>
  <c r="E142" i="4" s="1"/>
  <c r="C6147" i="4" l="1"/>
  <c r="D142" i="4"/>
  <c r="G145" i="3"/>
  <c r="H145" i="3"/>
  <c r="C143" i="4"/>
  <c r="E143" i="4" s="1"/>
  <c r="C6148" i="4" l="1"/>
  <c r="E144" i="4"/>
  <c r="D143" i="4"/>
  <c r="G146" i="3"/>
  <c r="H146" i="3"/>
  <c r="C144" i="4"/>
  <c r="C6149" i="4" l="1"/>
  <c r="D144" i="4"/>
  <c r="G147" i="3"/>
  <c r="H147" i="3"/>
  <c r="C145" i="4"/>
  <c r="E145" i="4" s="1"/>
  <c r="C6150" i="4" l="1"/>
  <c r="D145" i="4"/>
  <c r="G148" i="3"/>
  <c r="H148" i="3"/>
  <c r="C146" i="4"/>
  <c r="E146" i="4" s="1"/>
  <c r="C6151" i="4" l="1"/>
  <c r="D146" i="4"/>
  <c r="G149" i="3"/>
  <c r="H149" i="3"/>
  <c r="C147" i="4"/>
  <c r="E147" i="4" s="1"/>
  <c r="C6152" i="4" l="1"/>
  <c r="D147" i="4"/>
  <c r="G150" i="3"/>
  <c r="H150" i="3"/>
  <c r="C148" i="4"/>
  <c r="E148" i="4" s="1"/>
  <c r="C6153" i="4" l="1"/>
  <c r="D148" i="4"/>
  <c r="G151" i="3"/>
  <c r="H151" i="3"/>
  <c r="C149" i="4"/>
  <c r="E149" i="4" s="1"/>
  <c r="C6154" i="4" l="1"/>
  <c r="D149" i="4"/>
  <c r="G152" i="3"/>
  <c r="H152" i="3"/>
  <c r="C150" i="4"/>
  <c r="E150" i="4" s="1"/>
  <c r="C6155" i="4" l="1"/>
  <c r="D150" i="4"/>
  <c r="G153" i="3"/>
  <c r="H153" i="3"/>
  <c r="C151" i="4"/>
  <c r="E151" i="4" s="1"/>
  <c r="C6156" i="4" l="1"/>
  <c r="D151" i="4"/>
  <c r="G154" i="3"/>
  <c r="H154" i="3"/>
  <c r="C152" i="4"/>
  <c r="E152" i="4" s="1"/>
  <c r="C6157" i="4" l="1"/>
  <c r="D152" i="4"/>
  <c r="G155" i="3"/>
  <c r="H155" i="3"/>
  <c r="C153" i="4"/>
  <c r="E153" i="4" s="1"/>
  <c r="C6158" i="4" l="1"/>
  <c r="D153" i="4"/>
  <c r="G156" i="3"/>
  <c r="H156" i="3"/>
  <c r="C154" i="4"/>
  <c r="E154" i="4" s="1"/>
  <c r="C6159" i="4" l="1"/>
  <c r="D154" i="4"/>
  <c r="G157" i="3"/>
  <c r="H157" i="3"/>
  <c r="C155" i="4"/>
  <c r="E155" i="4" s="1"/>
  <c r="C6160" i="4" l="1"/>
  <c r="D155" i="4"/>
  <c r="G158" i="3"/>
  <c r="H158" i="3"/>
  <c r="C156" i="4"/>
  <c r="E156" i="4" s="1"/>
  <c r="C6161" i="4" l="1"/>
  <c r="D156" i="4"/>
  <c r="G159" i="3"/>
  <c r="H159" i="3"/>
  <c r="C157" i="4"/>
  <c r="E157" i="4" s="1"/>
  <c r="C6162" i="4" l="1"/>
  <c r="D157" i="4"/>
  <c r="G160" i="3"/>
  <c r="H160" i="3"/>
  <c r="C158" i="4"/>
  <c r="E158" i="4" s="1"/>
  <c r="C6163" i="4" l="1"/>
  <c r="D158" i="4"/>
  <c r="G161" i="3"/>
  <c r="H161" i="3"/>
  <c r="C159" i="4"/>
  <c r="E159" i="4" s="1"/>
  <c r="C6164" i="4" l="1"/>
  <c r="D159" i="4"/>
  <c r="G162" i="3"/>
  <c r="H162" i="3"/>
  <c r="C160" i="4"/>
  <c r="E160" i="4" s="1"/>
  <c r="C6165" i="4" l="1"/>
  <c r="D160" i="4"/>
  <c r="G163" i="3"/>
  <c r="H163" i="3"/>
  <c r="C161" i="4"/>
  <c r="E161" i="4" s="1"/>
  <c r="C6166" i="4" l="1"/>
  <c r="D161" i="4"/>
  <c r="G164" i="3"/>
  <c r="H164" i="3"/>
  <c r="C162" i="4"/>
  <c r="E162" i="4" s="1"/>
  <c r="C6167" i="4" l="1"/>
  <c r="D162" i="4"/>
  <c r="G165" i="3"/>
  <c r="H165" i="3"/>
  <c r="C163" i="4"/>
  <c r="E163" i="4" s="1"/>
  <c r="C6168" i="4" l="1"/>
  <c r="D163" i="4"/>
  <c r="G166" i="3"/>
  <c r="H166" i="3"/>
  <c r="C164" i="4"/>
  <c r="E164" i="4" s="1"/>
  <c r="C6169" i="4" l="1"/>
  <c r="D164" i="4"/>
  <c r="G167" i="3"/>
  <c r="H167" i="3"/>
  <c r="C165" i="4"/>
  <c r="E165" i="4" s="1"/>
  <c r="C6170" i="4" l="1"/>
  <c r="D165" i="4"/>
  <c r="G168" i="3"/>
  <c r="H168" i="3"/>
  <c r="C166" i="4"/>
  <c r="E166" i="4" s="1"/>
  <c r="C6171" i="4" l="1"/>
  <c r="D166" i="4"/>
  <c r="G169" i="3"/>
  <c r="H169" i="3"/>
  <c r="C167" i="4"/>
  <c r="E167" i="4" s="1"/>
  <c r="C6172" i="4" l="1"/>
  <c r="D167" i="4"/>
  <c r="G170" i="3"/>
  <c r="H170" i="3"/>
  <c r="C168" i="4"/>
  <c r="E168" i="4" s="1"/>
  <c r="C6173" i="4" l="1"/>
  <c r="D168" i="4"/>
  <c r="G171" i="3"/>
  <c r="H171" i="3"/>
  <c r="C169" i="4"/>
  <c r="E169" i="4" s="1"/>
  <c r="C6174" i="4" l="1"/>
  <c r="D169" i="4"/>
  <c r="G172" i="3"/>
  <c r="H172" i="3"/>
  <c r="C170" i="4"/>
  <c r="E170" i="4" s="1"/>
  <c r="C6175" i="4" l="1"/>
  <c r="D170" i="4"/>
  <c r="G173" i="3"/>
  <c r="H173" i="3"/>
  <c r="C171" i="4"/>
  <c r="E171" i="4" s="1"/>
  <c r="C6176" i="4" l="1"/>
  <c r="D171" i="4"/>
  <c r="G174" i="3"/>
  <c r="H174" i="3"/>
  <c r="C172" i="4"/>
  <c r="E172" i="4" s="1"/>
  <c r="C6177" i="4" l="1"/>
  <c r="D172" i="4"/>
  <c r="G175" i="3"/>
  <c r="H175" i="3"/>
  <c r="C173" i="4"/>
  <c r="E173" i="4" s="1"/>
  <c r="C6178" i="4" l="1"/>
  <c r="D173" i="4"/>
  <c r="G176" i="3"/>
  <c r="H176" i="3"/>
  <c r="C174" i="4"/>
  <c r="E174" i="4" s="1"/>
  <c r="C6179" i="4" l="1"/>
  <c r="D174" i="4"/>
  <c r="G177" i="3"/>
  <c r="H177" i="3"/>
  <c r="C175" i="4"/>
  <c r="E175" i="4" s="1"/>
  <c r="C6180" i="4" l="1"/>
  <c r="D175" i="4"/>
  <c r="G178" i="3"/>
  <c r="H178" i="3"/>
  <c r="C176" i="4"/>
  <c r="E176" i="4" s="1"/>
  <c r="C6181" i="4" l="1"/>
  <c r="D176" i="4"/>
  <c r="G179" i="3"/>
  <c r="H179" i="3"/>
  <c r="C177" i="4"/>
  <c r="E177" i="4" s="1"/>
  <c r="C6182" i="4" l="1"/>
  <c r="D177" i="4"/>
  <c r="G180" i="3"/>
  <c r="H180" i="3"/>
  <c r="C178" i="4"/>
  <c r="E178" i="4" s="1"/>
  <c r="C6183" i="4" l="1"/>
  <c r="D178" i="4"/>
  <c r="G181" i="3"/>
  <c r="H181" i="3"/>
  <c r="C179" i="4"/>
  <c r="E179" i="4" s="1"/>
  <c r="C6184" i="4" l="1"/>
  <c r="D179" i="4"/>
  <c r="G182" i="3"/>
  <c r="H182" i="3"/>
  <c r="C180" i="4"/>
  <c r="E180" i="4" s="1"/>
  <c r="C6185" i="4" l="1"/>
  <c r="D180" i="4"/>
  <c r="G183" i="3"/>
  <c r="H183" i="3"/>
  <c r="C181" i="4"/>
  <c r="E181" i="4" s="1"/>
  <c r="C6186" i="4" l="1"/>
  <c r="D181" i="4"/>
  <c r="G184" i="3"/>
  <c r="H184" i="3"/>
  <c r="C182" i="4"/>
  <c r="E182" i="4" s="1"/>
  <c r="C6187" i="4" l="1"/>
  <c r="D182" i="4"/>
  <c r="G185" i="3"/>
  <c r="H185" i="3"/>
  <c r="C183" i="4"/>
  <c r="E183" i="4" s="1"/>
  <c r="C6188" i="4" l="1"/>
  <c r="D183" i="4"/>
  <c r="G186" i="3"/>
  <c r="H186" i="3"/>
  <c r="C184" i="4"/>
  <c r="E184" i="4" s="1"/>
  <c r="C6189" i="4" l="1"/>
  <c r="D184" i="4"/>
  <c r="G187" i="3"/>
  <c r="H187" i="3"/>
  <c r="C185" i="4"/>
  <c r="E185" i="4" s="1"/>
  <c r="C6190" i="4" l="1"/>
  <c r="D185" i="4"/>
  <c r="G188" i="3"/>
  <c r="H188" i="3"/>
  <c r="C186" i="4"/>
  <c r="E186" i="4" s="1"/>
  <c r="C6191" i="4" l="1"/>
  <c r="D186" i="4"/>
  <c r="G189" i="3"/>
  <c r="H189" i="3"/>
  <c r="C187" i="4"/>
  <c r="E187" i="4" s="1"/>
  <c r="C6192" i="4" l="1"/>
  <c r="D187" i="4"/>
  <c r="G190" i="3"/>
  <c r="H190" i="3"/>
  <c r="C188" i="4"/>
  <c r="E188" i="4" s="1"/>
  <c r="C6193" i="4" l="1"/>
  <c r="D188" i="4"/>
  <c r="G191" i="3"/>
  <c r="H191" i="3"/>
  <c r="C189" i="4"/>
  <c r="E189" i="4" s="1"/>
  <c r="C6194" i="4" l="1"/>
  <c r="D189" i="4"/>
  <c r="G192" i="3"/>
  <c r="H192" i="3"/>
  <c r="C190" i="4"/>
  <c r="E190" i="4" s="1"/>
  <c r="C6195" i="4" l="1"/>
  <c r="D190" i="4"/>
  <c r="G193" i="3"/>
  <c r="H193" i="3"/>
  <c r="C191" i="4"/>
  <c r="E191" i="4" s="1"/>
  <c r="C6196" i="4" l="1"/>
  <c r="D191" i="4"/>
  <c r="G194" i="3"/>
  <c r="H194" i="3"/>
  <c r="C192" i="4"/>
  <c r="E192" i="4" s="1"/>
  <c r="C6197" i="4" l="1"/>
  <c r="D192" i="4"/>
  <c r="G195" i="3"/>
  <c r="H195" i="3"/>
  <c r="C193" i="4"/>
  <c r="E193" i="4" s="1"/>
  <c r="C6198" i="4" l="1"/>
  <c r="D193" i="4"/>
  <c r="G196" i="3"/>
  <c r="H196" i="3"/>
  <c r="C194" i="4"/>
  <c r="E194" i="4" s="1"/>
  <c r="C6199" i="4" l="1"/>
  <c r="D194" i="4"/>
  <c r="G197" i="3"/>
  <c r="H197" i="3"/>
  <c r="C195" i="4"/>
  <c r="E195" i="4" s="1"/>
  <c r="C6200" i="4" l="1"/>
  <c r="D195" i="4"/>
  <c r="G198" i="3"/>
  <c r="H198" i="3"/>
  <c r="C196" i="4"/>
  <c r="E196" i="4" s="1"/>
  <c r="C6201" i="4" l="1"/>
  <c r="D196" i="4"/>
  <c r="G199" i="3"/>
  <c r="H199" i="3"/>
  <c r="C197" i="4"/>
  <c r="E197" i="4" s="1"/>
  <c r="C6202" i="4" l="1"/>
  <c r="D197" i="4"/>
  <c r="G200" i="3"/>
  <c r="H200" i="3"/>
  <c r="C198" i="4"/>
  <c r="E198" i="4" s="1"/>
  <c r="C6203" i="4" l="1"/>
  <c r="D198" i="4"/>
  <c r="G201" i="3"/>
  <c r="H201" i="3"/>
  <c r="C199" i="4"/>
  <c r="E199" i="4" s="1"/>
  <c r="C6204" i="4" l="1"/>
  <c r="D199" i="4"/>
  <c r="G202" i="3"/>
  <c r="H202" i="3"/>
  <c r="C200" i="4"/>
  <c r="E200" i="4" s="1"/>
  <c r="C6205" i="4" l="1"/>
  <c r="D200" i="4"/>
  <c r="G203" i="3"/>
  <c r="H203" i="3"/>
  <c r="C201" i="4"/>
  <c r="E201" i="4" s="1"/>
  <c r="C6206" i="4" l="1"/>
  <c r="D201" i="4"/>
  <c r="G204" i="3"/>
  <c r="H204" i="3"/>
  <c r="C202" i="4"/>
  <c r="E202" i="4" s="1"/>
  <c r="C6207" i="4" l="1"/>
  <c r="D202" i="4"/>
  <c r="G205" i="3"/>
  <c r="H205" i="3"/>
  <c r="C203" i="4"/>
  <c r="E203" i="4" s="1"/>
  <c r="C6208" i="4" l="1"/>
  <c r="D203" i="4"/>
  <c r="G206" i="3"/>
  <c r="H206" i="3"/>
  <c r="C204" i="4"/>
  <c r="E204" i="4" s="1"/>
  <c r="C6209" i="4" l="1"/>
  <c r="D204" i="4"/>
  <c r="G207" i="3"/>
  <c r="H207" i="3"/>
  <c r="C205" i="4"/>
  <c r="E205" i="4" s="1"/>
  <c r="C6210" i="4" l="1"/>
  <c r="D205" i="4"/>
  <c r="G208" i="3"/>
  <c r="H208" i="3"/>
  <c r="C206" i="4"/>
  <c r="E206" i="4" s="1"/>
  <c r="C6211" i="4" l="1"/>
  <c r="D206" i="4"/>
  <c r="G209" i="3"/>
  <c r="H209" i="3"/>
  <c r="C207" i="4"/>
  <c r="E207" i="4" s="1"/>
  <c r="C6212" i="4" l="1"/>
  <c r="D207" i="4"/>
  <c r="G210" i="3"/>
  <c r="H210" i="3"/>
  <c r="C208" i="4"/>
  <c r="E208" i="4" s="1"/>
  <c r="C6213" i="4" l="1"/>
  <c r="D208" i="4"/>
  <c r="G211" i="3"/>
  <c r="H211" i="3"/>
  <c r="C209" i="4"/>
  <c r="E209" i="4" s="1"/>
  <c r="C6214" i="4" l="1"/>
  <c r="D209" i="4"/>
  <c r="G212" i="3"/>
  <c r="H212" i="3"/>
  <c r="C210" i="4"/>
  <c r="E210" i="4" s="1"/>
  <c r="C6215" i="4" l="1"/>
  <c r="D210" i="4"/>
  <c r="G213" i="3"/>
  <c r="H213" i="3"/>
  <c r="C211" i="4"/>
  <c r="E211" i="4" s="1"/>
  <c r="C6216" i="4" l="1"/>
  <c r="D211" i="4"/>
  <c r="G214" i="3"/>
  <c r="H214" i="3"/>
  <c r="C212" i="4"/>
  <c r="E212" i="4" s="1"/>
  <c r="C6217" i="4" l="1"/>
  <c r="D212" i="4"/>
  <c r="G215" i="3"/>
  <c r="H215" i="3"/>
  <c r="C213" i="4"/>
  <c r="E213" i="4" s="1"/>
  <c r="C6218" i="4" l="1"/>
  <c r="D213" i="4"/>
  <c r="G216" i="3"/>
  <c r="H216" i="3"/>
  <c r="C214" i="4"/>
  <c r="E214" i="4" s="1"/>
  <c r="C6219" i="4" l="1"/>
  <c r="D214" i="4"/>
  <c r="G217" i="3"/>
  <c r="H217" i="3"/>
  <c r="C215" i="4"/>
  <c r="E215" i="4" s="1"/>
  <c r="C6220" i="4" l="1"/>
  <c r="D215" i="4"/>
  <c r="G218" i="3"/>
  <c r="H218" i="3"/>
  <c r="C216" i="4"/>
  <c r="E216" i="4" s="1"/>
  <c r="C6221" i="4" l="1"/>
  <c r="D216" i="4"/>
  <c r="G219" i="3"/>
  <c r="H219" i="3"/>
  <c r="C217" i="4"/>
  <c r="E217" i="4" s="1"/>
  <c r="C6222" i="4" l="1"/>
  <c r="D217" i="4"/>
  <c r="G220" i="3"/>
  <c r="H220" i="3"/>
  <c r="C218" i="4"/>
  <c r="E218" i="4" s="1"/>
  <c r="C6223" i="4" l="1"/>
  <c r="D218" i="4"/>
  <c r="G221" i="3"/>
  <c r="H221" i="3"/>
  <c r="C219" i="4"/>
  <c r="E219" i="4" s="1"/>
  <c r="C6224" i="4" l="1"/>
  <c r="D219" i="4"/>
  <c r="G222" i="3"/>
  <c r="H222" i="3"/>
  <c r="C220" i="4"/>
  <c r="E220" i="4" s="1"/>
  <c r="C6225" i="4" l="1"/>
  <c r="D220" i="4"/>
  <c r="G223" i="3"/>
  <c r="H223" i="3"/>
  <c r="C221" i="4"/>
  <c r="E221" i="4" s="1"/>
  <c r="C6226" i="4" l="1"/>
  <c r="D221" i="4"/>
  <c r="G224" i="3"/>
  <c r="H224" i="3"/>
  <c r="C222" i="4"/>
  <c r="E222" i="4" s="1"/>
  <c r="C6227" i="4" l="1"/>
  <c r="D222" i="4"/>
  <c r="G225" i="3"/>
  <c r="H225" i="3"/>
  <c r="C223" i="4"/>
  <c r="E223" i="4" s="1"/>
  <c r="C6228" i="4" l="1"/>
  <c r="D223" i="4"/>
  <c r="G226" i="3"/>
  <c r="H226" i="3"/>
  <c r="C224" i="4"/>
  <c r="E224" i="4" s="1"/>
  <c r="C6229" i="4" l="1"/>
  <c r="D224" i="4"/>
  <c r="G227" i="3"/>
  <c r="H227" i="3"/>
  <c r="C225" i="4"/>
  <c r="E225" i="4" s="1"/>
  <c r="C6230" i="4" l="1"/>
  <c r="D225" i="4"/>
  <c r="G228" i="3"/>
  <c r="H228" i="3"/>
  <c r="C226" i="4"/>
  <c r="E226" i="4" s="1"/>
  <c r="C6231" i="4" l="1"/>
  <c r="D226" i="4"/>
  <c r="G229" i="3"/>
  <c r="H229" i="3"/>
  <c r="C227" i="4"/>
  <c r="E227" i="4" s="1"/>
  <c r="C6232" i="4" l="1"/>
  <c r="D227" i="4"/>
  <c r="G230" i="3"/>
  <c r="H230" i="3"/>
  <c r="C228" i="4"/>
  <c r="E228" i="4" s="1"/>
  <c r="C6233" i="4" l="1"/>
  <c r="D228" i="4"/>
  <c r="G231" i="3"/>
  <c r="H231" i="3"/>
  <c r="C229" i="4"/>
  <c r="E229" i="4" s="1"/>
  <c r="C6234" i="4" l="1"/>
  <c r="D229" i="4"/>
  <c r="G232" i="3"/>
  <c r="H232" i="3"/>
  <c r="C230" i="4"/>
  <c r="E230" i="4" s="1"/>
  <c r="C6235" i="4" l="1"/>
  <c r="D230" i="4"/>
  <c r="G233" i="3"/>
  <c r="H233" i="3"/>
  <c r="C231" i="4"/>
  <c r="E231" i="4" s="1"/>
  <c r="C6236" i="4" l="1"/>
  <c r="D231" i="4"/>
  <c r="G234" i="3"/>
  <c r="H234" i="3"/>
  <c r="C232" i="4"/>
  <c r="E232" i="4" s="1"/>
  <c r="C6237" i="4" l="1"/>
  <c r="D232" i="4"/>
  <c r="G235" i="3"/>
  <c r="H235" i="3"/>
  <c r="C233" i="4"/>
  <c r="E233" i="4" s="1"/>
  <c r="C6238" i="4" l="1"/>
  <c r="D233" i="4"/>
  <c r="G236" i="3"/>
  <c r="H236" i="3"/>
  <c r="C234" i="4"/>
  <c r="E234" i="4" s="1"/>
  <c r="C6239" i="4" l="1"/>
  <c r="D234" i="4"/>
  <c r="G237" i="3"/>
  <c r="H237" i="3"/>
  <c r="C235" i="4"/>
  <c r="E235" i="4" s="1"/>
  <c r="C6240" i="4" l="1"/>
  <c r="D235" i="4"/>
  <c r="G238" i="3"/>
  <c r="H238" i="3"/>
  <c r="C236" i="4"/>
  <c r="E236" i="4" s="1"/>
  <c r="C6241" i="4" l="1"/>
  <c r="D236" i="4"/>
  <c r="G239" i="3"/>
  <c r="H239" i="3"/>
  <c r="C237" i="4"/>
  <c r="E237" i="4" s="1"/>
  <c r="C6242" i="4" l="1"/>
  <c r="D237" i="4"/>
  <c r="G240" i="3"/>
  <c r="H240" i="3"/>
  <c r="C238" i="4"/>
  <c r="E238" i="4" s="1"/>
  <c r="C6243" i="4" l="1"/>
  <c r="D238" i="4"/>
  <c r="G241" i="3"/>
  <c r="H241" i="3"/>
  <c r="C239" i="4"/>
  <c r="E239" i="4" s="1"/>
  <c r="C6244" i="4" l="1"/>
  <c r="D239" i="4"/>
  <c r="G242" i="3"/>
  <c r="H242" i="3"/>
  <c r="C240" i="4"/>
  <c r="E240" i="4" s="1"/>
  <c r="C6245" i="4" l="1"/>
  <c r="D240" i="4"/>
  <c r="G243" i="3"/>
  <c r="H243" i="3"/>
  <c r="C241" i="4"/>
  <c r="E241" i="4" s="1"/>
  <c r="C6246" i="4" l="1"/>
  <c r="D241" i="4"/>
  <c r="G244" i="3"/>
  <c r="H244" i="3"/>
  <c r="C242" i="4"/>
  <c r="E242" i="4" s="1"/>
  <c r="C6247" i="4" l="1"/>
  <c r="D242" i="4"/>
  <c r="G245" i="3"/>
  <c r="H245" i="3"/>
  <c r="C243" i="4"/>
  <c r="E243" i="4" s="1"/>
  <c r="C6248" i="4" l="1"/>
  <c r="D243" i="4"/>
  <c r="G246" i="3"/>
  <c r="H246" i="3"/>
  <c r="C244" i="4"/>
  <c r="E244" i="4" s="1"/>
  <c r="C6249" i="4" l="1"/>
  <c r="D244" i="4"/>
  <c r="G247" i="3"/>
  <c r="H247" i="3"/>
  <c r="C245" i="4"/>
  <c r="E245" i="4" s="1"/>
  <c r="C6250" i="4" l="1"/>
  <c r="D245" i="4"/>
  <c r="G248" i="3"/>
  <c r="H248" i="3"/>
  <c r="C246" i="4"/>
  <c r="E246" i="4" s="1"/>
  <c r="C6251" i="4" l="1"/>
  <c r="D246" i="4"/>
  <c r="G249" i="3"/>
  <c r="H249" i="3"/>
  <c r="C247" i="4"/>
  <c r="E247" i="4" s="1"/>
  <c r="C6252" i="4" l="1"/>
  <c r="D247" i="4"/>
  <c r="G250" i="3"/>
  <c r="H250" i="3"/>
  <c r="C248" i="4"/>
  <c r="E248" i="4" s="1"/>
  <c r="C6253" i="4" l="1"/>
  <c r="D248" i="4"/>
  <c r="G251" i="3"/>
  <c r="H251" i="3"/>
  <c r="C249" i="4"/>
  <c r="E249" i="4" s="1"/>
  <c r="C6254" i="4" l="1"/>
  <c r="D249" i="4"/>
  <c r="G252" i="3"/>
  <c r="H252" i="3"/>
  <c r="C250" i="4"/>
  <c r="E250" i="4" s="1"/>
  <c r="C6255" i="4" l="1"/>
  <c r="D250" i="4"/>
  <c r="G253" i="3"/>
  <c r="H253" i="3"/>
  <c r="C251" i="4"/>
  <c r="E251" i="4" s="1"/>
  <c r="C6256" i="4" l="1"/>
  <c r="D251" i="4"/>
  <c r="G254" i="3"/>
  <c r="H254" i="3"/>
  <c r="C252" i="4"/>
  <c r="E252" i="4" s="1"/>
  <c r="C6257" i="4" l="1"/>
  <c r="D252" i="4"/>
  <c r="G255" i="3"/>
  <c r="H255" i="3"/>
  <c r="C253" i="4"/>
  <c r="E253" i="4" s="1"/>
  <c r="C6258" i="4" l="1"/>
  <c r="D253" i="4"/>
  <c r="G256" i="3"/>
  <c r="H256" i="3"/>
  <c r="C254" i="4"/>
  <c r="E254" i="4" s="1"/>
  <c r="C6259" i="4" l="1"/>
  <c r="D254" i="4"/>
  <c r="G257" i="3"/>
  <c r="H257" i="3"/>
  <c r="C255" i="4"/>
  <c r="E255" i="4" s="1"/>
  <c r="C6260" i="4" l="1"/>
  <c r="D255" i="4"/>
  <c r="G258" i="3"/>
  <c r="H258" i="3"/>
  <c r="C256" i="4"/>
  <c r="E256" i="4" s="1"/>
  <c r="C6261" i="4" l="1"/>
  <c r="D256" i="4"/>
  <c r="G259" i="3"/>
  <c r="H259" i="3"/>
  <c r="C257" i="4"/>
  <c r="E257" i="4" s="1"/>
  <c r="C6262" i="4" l="1"/>
  <c r="D257" i="4"/>
  <c r="G260" i="3"/>
  <c r="H260" i="3"/>
  <c r="C258" i="4"/>
  <c r="E258" i="4" s="1"/>
  <c r="C6263" i="4" l="1"/>
  <c r="D258" i="4"/>
  <c r="G261" i="3"/>
  <c r="H261" i="3"/>
  <c r="C259" i="4"/>
  <c r="E259" i="4" s="1"/>
  <c r="C6264" i="4" l="1"/>
  <c r="D259" i="4"/>
  <c r="G262" i="3"/>
  <c r="H262" i="3"/>
  <c r="C260" i="4"/>
  <c r="E260" i="4" s="1"/>
  <c r="C6265" i="4" l="1"/>
  <c r="D260" i="4"/>
  <c r="G263" i="3"/>
  <c r="H263" i="3"/>
  <c r="C261" i="4"/>
  <c r="E261" i="4" s="1"/>
  <c r="C6266" i="4" l="1"/>
  <c r="D261" i="4"/>
  <c r="G264" i="3"/>
  <c r="H264" i="3"/>
  <c r="C262" i="4"/>
  <c r="E262" i="4" s="1"/>
  <c r="C6267" i="4" l="1"/>
  <c r="D262" i="4"/>
  <c r="G265" i="3"/>
  <c r="H265" i="3"/>
  <c r="C263" i="4"/>
  <c r="E263" i="4" s="1"/>
  <c r="C6268" i="4" l="1"/>
  <c r="D263" i="4"/>
  <c r="G266" i="3"/>
  <c r="H266" i="3"/>
  <c r="C264" i="4"/>
  <c r="E264" i="4" s="1"/>
  <c r="C6269" i="4" l="1"/>
  <c r="D264" i="4"/>
  <c r="G267" i="3"/>
  <c r="H267" i="3"/>
  <c r="C265" i="4"/>
  <c r="E265" i="4" s="1"/>
  <c r="C6270" i="4" l="1"/>
  <c r="D265" i="4"/>
  <c r="G268" i="3"/>
  <c r="H268" i="3"/>
  <c r="C266" i="4"/>
  <c r="E266" i="4" s="1"/>
  <c r="C6271" i="4" l="1"/>
  <c r="D266" i="4"/>
  <c r="G269" i="3"/>
  <c r="H269" i="3"/>
  <c r="C267" i="4"/>
  <c r="E267" i="4" s="1"/>
  <c r="C6272" i="4" l="1"/>
  <c r="D267" i="4"/>
  <c r="G270" i="3"/>
  <c r="H270" i="3"/>
  <c r="C268" i="4"/>
  <c r="E268" i="4" s="1"/>
  <c r="C6273" i="4" l="1"/>
  <c r="D268" i="4"/>
  <c r="G271" i="3"/>
  <c r="H271" i="3"/>
  <c r="C269" i="4"/>
  <c r="E269" i="4" s="1"/>
  <c r="C6274" i="4" l="1"/>
  <c r="D269" i="4"/>
  <c r="G272" i="3"/>
  <c r="H272" i="3"/>
  <c r="C270" i="4"/>
  <c r="E270" i="4" s="1"/>
  <c r="C6275" i="4" l="1"/>
  <c r="D270" i="4"/>
  <c r="G273" i="3"/>
  <c r="H273" i="3"/>
  <c r="C271" i="4"/>
  <c r="E271" i="4" s="1"/>
  <c r="C6276" i="4" l="1"/>
  <c r="D271" i="4"/>
  <c r="G274" i="3"/>
  <c r="H274" i="3"/>
  <c r="C272" i="4"/>
  <c r="E272" i="4" s="1"/>
  <c r="C6277" i="4" l="1"/>
  <c r="D272" i="4"/>
  <c r="G275" i="3"/>
  <c r="H275" i="3"/>
  <c r="C273" i="4"/>
  <c r="E273" i="4" s="1"/>
  <c r="C6278" i="4" l="1"/>
  <c r="D273" i="4"/>
  <c r="G276" i="3"/>
  <c r="H276" i="3"/>
  <c r="C274" i="4"/>
  <c r="E274" i="4" s="1"/>
  <c r="C6279" i="4" l="1"/>
  <c r="D274" i="4"/>
  <c r="G277" i="3"/>
  <c r="H277" i="3"/>
  <c r="C275" i="4"/>
  <c r="E275" i="4" s="1"/>
  <c r="C6280" i="4" l="1"/>
  <c r="D275" i="4"/>
  <c r="G278" i="3"/>
  <c r="H278" i="3"/>
  <c r="C276" i="4"/>
  <c r="E276" i="4" s="1"/>
  <c r="C6281" i="4" l="1"/>
  <c r="D276" i="4"/>
  <c r="G279" i="3"/>
  <c r="H279" i="3"/>
  <c r="C277" i="4"/>
  <c r="E277" i="4" s="1"/>
  <c r="C6282" i="4" l="1"/>
  <c r="D277" i="4"/>
  <c r="G280" i="3"/>
  <c r="H280" i="3"/>
  <c r="C278" i="4"/>
  <c r="E278" i="4" s="1"/>
  <c r="C6283" i="4" l="1"/>
  <c r="D278" i="4"/>
  <c r="G281" i="3"/>
  <c r="H281" i="3"/>
  <c r="C279" i="4"/>
  <c r="E279" i="4" s="1"/>
  <c r="C6284" i="4" l="1"/>
  <c r="D279" i="4"/>
  <c r="G282" i="3"/>
  <c r="H282" i="3"/>
  <c r="C280" i="4"/>
  <c r="E280" i="4" s="1"/>
  <c r="C6285" i="4" l="1"/>
  <c r="D280" i="4"/>
  <c r="G283" i="3"/>
  <c r="H283" i="3"/>
  <c r="C281" i="4"/>
  <c r="E281" i="4" s="1"/>
  <c r="C6286" i="4" l="1"/>
  <c r="D281" i="4"/>
  <c r="G284" i="3"/>
  <c r="H284" i="3"/>
  <c r="C282" i="4"/>
  <c r="E282" i="4" s="1"/>
  <c r="C6287" i="4" l="1"/>
  <c r="D282" i="4"/>
  <c r="G285" i="3"/>
  <c r="H285" i="3"/>
  <c r="C283" i="4"/>
  <c r="E283" i="4" s="1"/>
  <c r="C6288" i="4" l="1"/>
  <c r="D283" i="4"/>
  <c r="G286" i="3"/>
  <c r="H286" i="3"/>
  <c r="C284" i="4"/>
  <c r="E284" i="4" s="1"/>
  <c r="C6289" i="4" l="1"/>
  <c r="D284" i="4"/>
  <c r="G287" i="3"/>
  <c r="H287" i="3"/>
  <c r="C285" i="4"/>
  <c r="E285" i="4" s="1"/>
  <c r="C6290" i="4" l="1"/>
  <c r="D285" i="4"/>
  <c r="G288" i="3"/>
  <c r="H288" i="3"/>
  <c r="C286" i="4"/>
  <c r="E286" i="4" s="1"/>
  <c r="C6291" i="4" l="1"/>
  <c r="D286" i="4"/>
  <c r="G289" i="3"/>
  <c r="H289" i="3"/>
  <c r="C287" i="4"/>
  <c r="E287" i="4" s="1"/>
  <c r="C6292" i="4" l="1"/>
  <c r="D287" i="4"/>
  <c r="G290" i="3"/>
  <c r="H290" i="3"/>
  <c r="C288" i="4"/>
  <c r="E288" i="4" s="1"/>
  <c r="C6293" i="4" l="1"/>
  <c r="D288" i="4"/>
  <c r="G291" i="3"/>
  <c r="H291" i="3"/>
  <c r="C289" i="4"/>
  <c r="E289" i="4" s="1"/>
  <c r="C6294" i="4" l="1"/>
  <c r="D289" i="4"/>
  <c r="G292" i="3"/>
  <c r="H292" i="3"/>
  <c r="C290" i="4"/>
  <c r="E290" i="4" s="1"/>
  <c r="C6295" i="4" l="1"/>
  <c r="D290" i="4"/>
  <c r="G293" i="3"/>
  <c r="H293" i="3"/>
  <c r="C291" i="4"/>
  <c r="E291" i="4" s="1"/>
  <c r="C6296" i="4" l="1"/>
  <c r="D291" i="4"/>
  <c r="G294" i="3"/>
  <c r="H294" i="3"/>
  <c r="C292" i="4"/>
  <c r="E292" i="4" s="1"/>
  <c r="C6297" i="4" l="1"/>
  <c r="D292" i="4"/>
  <c r="G295" i="3"/>
  <c r="H295" i="3"/>
  <c r="C293" i="4"/>
  <c r="E293" i="4" s="1"/>
  <c r="C6298" i="4" l="1"/>
  <c r="D293" i="4"/>
  <c r="G296" i="3"/>
  <c r="H296" i="3"/>
  <c r="C294" i="4"/>
  <c r="E294" i="4" s="1"/>
  <c r="C6299" i="4" l="1"/>
  <c r="D294" i="4"/>
  <c r="G297" i="3"/>
  <c r="H297" i="3"/>
  <c r="C295" i="4"/>
  <c r="E295" i="4" s="1"/>
  <c r="C6300" i="4" l="1"/>
  <c r="D295" i="4"/>
  <c r="G298" i="3"/>
  <c r="H298" i="3"/>
  <c r="C296" i="4"/>
  <c r="E296" i="4" s="1"/>
  <c r="C6301" i="4" l="1"/>
  <c r="D296" i="4"/>
  <c r="G299" i="3"/>
  <c r="H299" i="3"/>
  <c r="C297" i="4"/>
  <c r="E297" i="4" s="1"/>
  <c r="C6302" i="4" l="1"/>
  <c r="D297" i="4"/>
  <c r="G300" i="3"/>
  <c r="H300" i="3"/>
  <c r="C298" i="4"/>
  <c r="E298" i="4" s="1"/>
  <c r="C6303" i="4" l="1"/>
  <c r="D298" i="4"/>
  <c r="G301" i="3"/>
  <c r="H301" i="3"/>
  <c r="C299" i="4"/>
  <c r="E299" i="4" s="1"/>
  <c r="C6304" i="4" l="1"/>
  <c r="D299" i="4"/>
  <c r="G302" i="3"/>
  <c r="H302" i="3"/>
  <c r="C300" i="4"/>
  <c r="E300" i="4" s="1"/>
  <c r="C6305" i="4" l="1"/>
  <c r="D300" i="4"/>
  <c r="G303" i="3"/>
  <c r="H303" i="3"/>
  <c r="C301" i="4"/>
  <c r="E301" i="4" s="1"/>
  <c r="C6306" i="4" l="1"/>
  <c r="D301" i="4"/>
  <c r="G304" i="3"/>
  <c r="H304" i="3"/>
  <c r="C302" i="4"/>
  <c r="E302" i="4" s="1"/>
  <c r="C6307" i="4" l="1"/>
  <c r="D302" i="4"/>
  <c r="G305" i="3"/>
  <c r="H305" i="3"/>
  <c r="C303" i="4"/>
  <c r="E303" i="4" s="1"/>
  <c r="C6308" i="4" l="1"/>
  <c r="D303" i="4"/>
  <c r="G306" i="3"/>
  <c r="H306" i="3"/>
  <c r="C304" i="4"/>
  <c r="E304" i="4" s="1"/>
  <c r="C6309" i="4" l="1"/>
  <c r="D304" i="4"/>
  <c r="G307" i="3"/>
  <c r="H307" i="3"/>
  <c r="C305" i="4"/>
  <c r="E305" i="4" s="1"/>
  <c r="C6310" i="4" l="1"/>
  <c r="D305" i="4"/>
  <c r="G308" i="3"/>
  <c r="H308" i="3"/>
  <c r="C306" i="4"/>
  <c r="E306" i="4" s="1"/>
  <c r="C6311" i="4" l="1"/>
  <c r="D306" i="4"/>
  <c r="G309" i="3"/>
  <c r="H309" i="3"/>
  <c r="C307" i="4"/>
  <c r="E307" i="4" s="1"/>
  <c r="C6312" i="4" l="1"/>
  <c r="D307" i="4"/>
  <c r="G310" i="3"/>
  <c r="H310" i="3"/>
  <c r="C308" i="4"/>
  <c r="E308" i="4" s="1"/>
  <c r="C6313" i="4" l="1"/>
  <c r="D308" i="4"/>
  <c r="G311" i="3"/>
  <c r="H311" i="3"/>
  <c r="C309" i="4"/>
  <c r="E309" i="4" s="1"/>
  <c r="C6314" i="4" l="1"/>
  <c r="D309" i="4"/>
  <c r="G312" i="3"/>
  <c r="H312" i="3"/>
  <c r="C310" i="4"/>
  <c r="E310" i="4" s="1"/>
  <c r="C6315" i="4" l="1"/>
  <c r="D310" i="4"/>
  <c r="G313" i="3"/>
  <c r="H313" i="3"/>
  <c r="C311" i="4"/>
  <c r="E311" i="4" s="1"/>
  <c r="C6316" i="4" l="1"/>
  <c r="D311" i="4"/>
  <c r="G314" i="3"/>
  <c r="H314" i="3"/>
  <c r="C312" i="4"/>
  <c r="E312" i="4" s="1"/>
  <c r="C6317" i="4" l="1"/>
  <c r="D312" i="4"/>
  <c r="G315" i="3"/>
  <c r="H315" i="3"/>
  <c r="C313" i="4"/>
  <c r="E313" i="4" s="1"/>
  <c r="C6318" i="4" l="1"/>
  <c r="D313" i="4"/>
  <c r="G316" i="3"/>
  <c r="H316" i="3"/>
  <c r="C314" i="4"/>
  <c r="E314" i="4" s="1"/>
  <c r="C6319" i="4" l="1"/>
  <c r="D314" i="4"/>
  <c r="G317" i="3"/>
  <c r="H317" i="3"/>
  <c r="C315" i="4"/>
  <c r="E315" i="4" s="1"/>
  <c r="C6320" i="4" l="1"/>
  <c r="D315" i="4"/>
  <c r="G318" i="3"/>
  <c r="H318" i="3"/>
  <c r="C316" i="4"/>
  <c r="E316" i="4" s="1"/>
  <c r="C6321" i="4" l="1"/>
  <c r="D316" i="4"/>
  <c r="G319" i="3"/>
  <c r="H319" i="3"/>
  <c r="C317" i="4"/>
  <c r="E317" i="4" s="1"/>
  <c r="D317" i="4" l="1"/>
  <c r="G320" i="3"/>
  <c r="H320" i="3"/>
  <c r="C318" i="4"/>
  <c r="E318" i="4" s="1"/>
  <c r="E319" i="4" l="1"/>
  <c r="D318" i="4"/>
  <c r="G321" i="3"/>
  <c r="H321" i="3"/>
  <c r="C319" i="4"/>
  <c r="D319" i="4" l="1"/>
  <c r="D320" i="4" s="1"/>
  <c r="G322" i="3"/>
  <c r="H322" i="3"/>
  <c r="C320" i="4"/>
  <c r="E320" i="4" s="1"/>
  <c r="G323" i="3" l="1"/>
  <c r="H323" i="3"/>
  <c r="C321" i="4"/>
  <c r="E321" i="4" s="1"/>
  <c r="D321" i="4" l="1"/>
  <c r="G324" i="3"/>
  <c r="H324" i="3"/>
  <c r="C322" i="4"/>
  <c r="E322" i="4" s="1"/>
  <c r="D322" i="4" l="1"/>
  <c r="G325" i="3"/>
  <c r="H325" i="3"/>
  <c r="C323" i="4"/>
  <c r="E323" i="4" s="1"/>
  <c r="D323" i="4" l="1"/>
  <c r="G326" i="3"/>
  <c r="H326" i="3"/>
  <c r="C324" i="4"/>
  <c r="E324" i="4" s="1"/>
  <c r="D324" i="4" l="1"/>
  <c r="G327" i="3"/>
  <c r="H327" i="3"/>
  <c r="C325" i="4"/>
  <c r="E325" i="4" s="1"/>
  <c r="D325" i="4" l="1"/>
  <c r="G328" i="3"/>
  <c r="H328" i="3"/>
  <c r="C326" i="4"/>
  <c r="E326" i="4" s="1"/>
  <c r="D326" i="4" l="1"/>
  <c r="G329" i="3"/>
  <c r="H329" i="3"/>
  <c r="C327" i="4"/>
  <c r="E327" i="4" s="1"/>
  <c r="D327" i="4" l="1"/>
  <c r="G330" i="3"/>
  <c r="H330" i="3"/>
  <c r="C328" i="4"/>
  <c r="E328" i="4" s="1"/>
  <c r="D328" i="4" l="1"/>
  <c r="G331" i="3"/>
  <c r="H331" i="3"/>
  <c r="C329" i="4"/>
  <c r="E329" i="4" s="1"/>
  <c r="D329" i="4" l="1"/>
  <c r="G332" i="3"/>
  <c r="H332" i="3"/>
  <c r="C330" i="4"/>
  <c r="E330" i="4" s="1"/>
  <c r="D330" i="4" l="1"/>
  <c r="G333" i="3"/>
  <c r="H333" i="3"/>
  <c r="C331" i="4"/>
  <c r="E331" i="4" s="1"/>
  <c r="D331" i="4" l="1"/>
  <c r="G334" i="3"/>
  <c r="H334" i="3"/>
  <c r="C332" i="4"/>
  <c r="E332" i="4" s="1"/>
  <c r="D332" i="4" l="1"/>
  <c r="G335" i="3"/>
  <c r="H335" i="3"/>
  <c r="C333" i="4"/>
  <c r="E333" i="4" s="1"/>
  <c r="D333" i="4" l="1"/>
  <c r="G336" i="3"/>
  <c r="H336" i="3"/>
  <c r="C334" i="4"/>
  <c r="E334" i="4" s="1"/>
  <c r="D334" i="4" l="1"/>
  <c r="G337" i="3"/>
  <c r="H337" i="3"/>
  <c r="C335" i="4"/>
  <c r="E335" i="4" s="1"/>
  <c r="D335" i="4" l="1"/>
  <c r="G338" i="3"/>
  <c r="H338" i="3"/>
  <c r="C336" i="4"/>
  <c r="E336" i="4" s="1"/>
  <c r="D336" i="4" l="1"/>
  <c r="G339" i="3"/>
  <c r="H339" i="3"/>
  <c r="C337" i="4"/>
  <c r="E337" i="4" s="1"/>
  <c r="D337" i="4" l="1"/>
  <c r="G340" i="3"/>
  <c r="H340" i="3"/>
  <c r="C338" i="4"/>
  <c r="E338" i="4" s="1"/>
  <c r="D338" i="4" l="1"/>
  <c r="G341" i="3"/>
  <c r="H341" i="3"/>
  <c r="C339" i="4"/>
  <c r="E339" i="4" s="1"/>
  <c r="D339" i="4" l="1"/>
  <c r="G342" i="3"/>
  <c r="H342" i="3"/>
  <c r="C340" i="4"/>
  <c r="E340" i="4" s="1"/>
  <c r="D340" i="4" l="1"/>
  <c r="G343" i="3"/>
  <c r="H343" i="3"/>
  <c r="C341" i="4"/>
  <c r="E341" i="4" s="1"/>
  <c r="D341" i="4" l="1"/>
  <c r="G344" i="3"/>
  <c r="H344" i="3"/>
  <c r="C342" i="4"/>
  <c r="E342" i="4" s="1"/>
  <c r="D342" i="4" l="1"/>
  <c r="G345" i="3"/>
  <c r="H345" i="3"/>
  <c r="C343" i="4"/>
  <c r="E343" i="4" s="1"/>
  <c r="D343" i="4" l="1"/>
  <c r="G346" i="3"/>
  <c r="H346" i="3"/>
  <c r="C344" i="4"/>
  <c r="E344" i="4" s="1"/>
  <c r="D344" i="4" l="1"/>
  <c r="G347" i="3"/>
  <c r="H347" i="3"/>
  <c r="C345" i="4"/>
  <c r="E345" i="4" s="1"/>
  <c r="D345" i="4" l="1"/>
  <c r="G348" i="3"/>
  <c r="H348" i="3"/>
  <c r="C346" i="4"/>
  <c r="E346" i="4" s="1"/>
  <c r="D346" i="4" l="1"/>
  <c r="G349" i="3"/>
  <c r="H349" i="3"/>
  <c r="C347" i="4"/>
  <c r="E347" i="4" s="1"/>
  <c r="D347" i="4" l="1"/>
  <c r="G350" i="3"/>
  <c r="H350" i="3"/>
  <c r="C348" i="4"/>
  <c r="E348" i="4" s="1"/>
  <c r="D348" i="4" l="1"/>
  <c r="G351" i="3"/>
  <c r="H351" i="3"/>
  <c r="C349" i="4"/>
  <c r="E349" i="4" s="1"/>
  <c r="D349" i="4" l="1"/>
  <c r="G352" i="3"/>
  <c r="H352" i="3"/>
  <c r="C350" i="4"/>
  <c r="E350" i="4" s="1"/>
  <c r="D350" i="4" l="1"/>
  <c r="G353" i="3"/>
  <c r="H353" i="3"/>
  <c r="C351" i="4"/>
  <c r="E351" i="4" s="1"/>
  <c r="D351" i="4" l="1"/>
  <c r="G354" i="3"/>
  <c r="H354" i="3"/>
  <c r="C352" i="4"/>
  <c r="E352" i="4" s="1"/>
  <c r="D352" i="4" l="1"/>
  <c r="G355" i="3"/>
  <c r="H355" i="3"/>
  <c r="C353" i="4"/>
  <c r="E353" i="4" s="1"/>
  <c r="D353" i="4" l="1"/>
  <c r="G356" i="3"/>
  <c r="H356" i="3"/>
  <c r="C354" i="4"/>
  <c r="E354" i="4" s="1"/>
  <c r="D354" i="4" l="1"/>
  <c r="G357" i="3"/>
  <c r="H357" i="3"/>
  <c r="C355" i="4"/>
  <c r="E355" i="4" s="1"/>
  <c r="D355" i="4" l="1"/>
  <c r="G358" i="3"/>
  <c r="H358" i="3"/>
  <c r="C356" i="4"/>
  <c r="E356" i="4" s="1"/>
  <c r="D356" i="4" l="1"/>
  <c r="G359" i="3"/>
  <c r="H359" i="3"/>
  <c r="C357" i="4"/>
  <c r="E357" i="4" s="1"/>
  <c r="D357" i="4" l="1"/>
  <c r="G360" i="3"/>
  <c r="H360" i="3"/>
  <c r="C358" i="4"/>
  <c r="E358" i="4" s="1"/>
  <c r="D358" i="4" l="1"/>
  <c r="G361" i="3"/>
  <c r="H361" i="3"/>
  <c r="C359" i="4"/>
  <c r="E359" i="4" s="1"/>
  <c r="D359" i="4" l="1"/>
  <c r="G362" i="3"/>
  <c r="H362" i="3"/>
  <c r="C360" i="4"/>
  <c r="E360" i="4" s="1"/>
  <c r="D360" i="4" l="1"/>
  <c r="G363" i="3"/>
  <c r="H363" i="3"/>
  <c r="C361" i="4"/>
  <c r="E361" i="4" s="1"/>
  <c r="D361" i="4" l="1"/>
  <c r="G364" i="3"/>
  <c r="H364" i="3"/>
  <c r="C362" i="4"/>
  <c r="E362" i="4" s="1"/>
  <c r="D362" i="4" l="1"/>
  <c r="G365" i="3"/>
  <c r="H365" i="3"/>
  <c r="C363" i="4"/>
  <c r="E363" i="4" s="1"/>
  <c r="D363" i="4" l="1"/>
  <c r="G366" i="3"/>
  <c r="H366" i="3"/>
  <c r="C364" i="4"/>
  <c r="E364" i="4" s="1"/>
  <c r="D364" i="4" l="1"/>
  <c r="G367" i="3"/>
  <c r="H367" i="3"/>
  <c r="C365" i="4"/>
  <c r="E365" i="4" s="1"/>
  <c r="D365" i="4" l="1"/>
  <c r="G368" i="3"/>
  <c r="H368" i="3"/>
  <c r="C366" i="4"/>
  <c r="E366" i="4" s="1"/>
  <c r="D366" i="4" l="1"/>
  <c r="G369" i="3"/>
  <c r="H369" i="3"/>
  <c r="C367" i="4"/>
  <c r="E367" i="4" s="1"/>
  <c r="D367" i="4" l="1"/>
  <c r="G370" i="3"/>
  <c r="H370" i="3"/>
  <c r="C368" i="4"/>
  <c r="E368" i="4" s="1"/>
  <c r="D368" i="4" l="1"/>
  <c r="G371" i="3"/>
  <c r="H371" i="3"/>
  <c r="C369" i="4"/>
  <c r="E369" i="4" s="1"/>
  <c r="D369" i="4" l="1"/>
  <c r="G372" i="3"/>
  <c r="H372" i="3"/>
  <c r="C370" i="4"/>
  <c r="E370" i="4" s="1"/>
  <c r="D370" i="4" l="1"/>
  <c r="G373" i="3"/>
  <c r="H373" i="3"/>
  <c r="C371" i="4"/>
  <c r="E371" i="4" s="1"/>
  <c r="D371" i="4" l="1"/>
  <c r="G374" i="3"/>
  <c r="H374" i="3"/>
  <c r="C372" i="4"/>
  <c r="E372" i="4" s="1"/>
  <c r="D372" i="4" l="1"/>
  <c r="G375" i="3"/>
  <c r="H375" i="3"/>
  <c r="C373" i="4"/>
  <c r="E373" i="4" s="1"/>
  <c r="D373" i="4" l="1"/>
  <c r="G376" i="3"/>
  <c r="H376" i="3"/>
  <c r="C374" i="4"/>
  <c r="E374" i="4" s="1"/>
  <c r="D374" i="4" l="1"/>
  <c r="G377" i="3"/>
  <c r="H377" i="3"/>
  <c r="C375" i="4"/>
  <c r="E375" i="4" s="1"/>
  <c r="D375" i="4" l="1"/>
  <c r="G378" i="3"/>
  <c r="H378" i="3"/>
  <c r="C376" i="4"/>
  <c r="E376" i="4" s="1"/>
  <c r="D376" i="4" l="1"/>
  <c r="G379" i="3"/>
  <c r="H379" i="3"/>
  <c r="C377" i="4"/>
  <c r="E377" i="4" s="1"/>
  <c r="D377" i="4" l="1"/>
  <c r="G380" i="3"/>
  <c r="H380" i="3"/>
  <c r="C378" i="4"/>
  <c r="E378" i="4" s="1"/>
  <c r="D378" i="4" l="1"/>
  <c r="G381" i="3"/>
  <c r="H381" i="3"/>
  <c r="C379" i="4"/>
  <c r="E379" i="4" s="1"/>
  <c r="D379" i="4" l="1"/>
  <c r="G382" i="3"/>
  <c r="H382" i="3"/>
  <c r="C380" i="4"/>
  <c r="E380" i="4" s="1"/>
  <c r="D380" i="4" l="1"/>
  <c r="G383" i="3"/>
  <c r="H383" i="3"/>
  <c r="C381" i="4"/>
  <c r="E381" i="4" s="1"/>
  <c r="D381" i="4" l="1"/>
  <c r="G384" i="3"/>
  <c r="H384" i="3"/>
  <c r="C382" i="4"/>
  <c r="E382" i="4" s="1"/>
  <c r="D382" i="4" l="1"/>
  <c r="G385" i="3"/>
  <c r="H385" i="3"/>
  <c r="C383" i="4"/>
  <c r="E383" i="4" s="1"/>
  <c r="D383" i="4" l="1"/>
  <c r="G386" i="3"/>
  <c r="H386" i="3"/>
  <c r="C384" i="4"/>
  <c r="E384" i="4" s="1"/>
  <c r="D384" i="4" l="1"/>
  <c r="G387" i="3"/>
  <c r="H387" i="3"/>
  <c r="C385" i="4"/>
  <c r="E385" i="4" s="1"/>
  <c r="D385" i="4" l="1"/>
  <c r="G388" i="3"/>
  <c r="H388" i="3"/>
  <c r="C386" i="4"/>
  <c r="E386" i="4" s="1"/>
  <c r="D386" i="4" l="1"/>
  <c r="G389" i="3"/>
  <c r="H389" i="3"/>
  <c r="C387" i="4"/>
  <c r="E387" i="4" s="1"/>
  <c r="D387" i="4" l="1"/>
  <c r="G390" i="3"/>
  <c r="H390" i="3"/>
  <c r="C388" i="4"/>
  <c r="E388" i="4" s="1"/>
  <c r="D388" i="4" l="1"/>
  <c r="G391" i="3"/>
  <c r="H391" i="3"/>
  <c r="C389" i="4"/>
  <c r="E389" i="4" s="1"/>
  <c r="D389" i="4" l="1"/>
  <c r="G392" i="3"/>
  <c r="H392" i="3"/>
  <c r="C390" i="4"/>
  <c r="E390" i="4" s="1"/>
  <c r="D390" i="4" l="1"/>
  <c r="G393" i="3"/>
  <c r="H393" i="3"/>
  <c r="C391" i="4"/>
  <c r="E391" i="4" s="1"/>
  <c r="D391" i="4" l="1"/>
  <c r="G394" i="3"/>
  <c r="H394" i="3"/>
  <c r="C392" i="4"/>
  <c r="E392" i="4" s="1"/>
  <c r="D392" i="4" l="1"/>
  <c r="G395" i="3"/>
  <c r="H395" i="3"/>
  <c r="C393" i="4"/>
  <c r="E393" i="4" s="1"/>
  <c r="D393" i="4" l="1"/>
  <c r="G396" i="3"/>
  <c r="H396" i="3"/>
  <c r="C394" i="4"/>
  <c r="E394" i="4" s="1"/>
  <c r="D394" i="4" l="1"/>
  <c r="G397" i="3"/>
  <c r="H397" i="3"/>
  <c r="C395" i="4"/>
  <c r="E395" i="4" s="1"/>
  <c r="D395" i="4" l="1"/>
  <c r="G398" i="3"/>
  <c r="H398" i="3"/>
  <c r="C396" i="4"/>
  <c r="E396" i="4" s="1"/>
  <c r="D396" i="4" l="1"/>
  <c r="G399" i="3"/>
  <c r="H399" i="3"/>
  <c r="C397" i="4"/>
  <c r="E397" i="4" s="1"/>
  <c r="D397" i="4" l="1"/>
  <c r="G400" i="3"/>
  <c r="H400" i="3"/>
  <c r="C398" i="4"/>
  <c r="E398" i="4" s="1"/>
  <c r="D398" i="4" l="1"/>
  <c r="G401" i="3"/>
  <c r="H401" i="3"/>
  <c r="C399" i="4"/>
  <c r="E399" i="4" s="1"/>
  <c r="D399" i="4" l="1"/>
  <c r="G402" i="3"/>
  <c r="H402" i="3"/>
  <c r="C400" i="4"/>
  <c r="E400" i="4" s="1"/>
  <c r="D400" i="4" l="1"/>
  <c r="G403" i="3"/>
  <c r="H403" i="3"/>
  <c r="C401" i="4"/>
  <c r="E401" i="4" s="1"/>
  <c r="D401" i="4" l="1"/>
  <c r="G404" i="3"/>
  <c r="H404" i="3"/>
  <c r="C402" i="4"/>
  <c r="E402" i="4" s="1"/>
  <c r="D402" i="4" l="1"/>
  <c r="G405" i="3"/>
  <c r="H405" i="3"/>
  <c r="C403" i="4"/>
  <c r="E403" i="4" s="1"/>
  <c r="E404" i="4" l="1"/>
  <c r="D403" i="4"/>
  <c r="G406" i="3"/>
  <c r="H406" i="3"/>
  <c r="C404" i="4"/>
  <c r="D404" i="4" l="1"/>
  <c r="G407" i="3"/>
  <c r="H407" i="3"/>
  <c r="C405" i="4"/>
  <c r="E405" i="4" s="1"/>
  <c r="D405" i="4" l="1"/>
  <c r="G408" i="3"/>
  <c r="H408" i="3"/>
  <c r="C406" i="4"/>
  <c r="E406" i="4" s="1"/>
  <c r="D406" i="4" l="1"/>
  <c r="G409" i="3"/>
  <c r="H409" i="3"/>
  <c r="C407" i="4"/>
  <c r="E407" i="4" s="1"/>
  <c r="D407" i="4" l="1"/>
  <c r="G410" i="3"/>
  <c r="H410" i="3"/>
  <c r="C408" i="4"/>
  <c r="E408" i="4" s="1"/>
  <c r="D408" i="4" l="1"/>
  <c r="G411" i="3"/>
  <c r="H411" i="3"/>
  <c r="C409" i="4"/>
  <c r="E409" i="4" s="1"/>
  <c r="D409" i="4" l="1"/>
  <c r="G412" i="3"/>
  <c r="H412" i="3"/>
  <c r="C410" i="4"/>
  <c r="E410" i="4" s="1"/>
  <c r="D410" i="4" l="1"/>
  <c r="G413" i="3"/>
  <c r="H413" i="3"/>
  <c r="C411" i="4"/>
  <c r="E411" i="4" s="1"/>
  <c r="D411" i="4" l="1"/>
  <c r="G414" i="3"/>
  <c r="H414" i="3"/>
  <c r="C412" i="4"/>
  <c r="E412" i="4" s="1"/>
  <c r="D412" i="4" l="1"/>
  <c r="G415" i="3"/>
  <c r="H415" i="3"/>
  <c r="C413" i="4"/>
  <c r="E413" i="4" s="1"/>
  <c r="D413" i="4" l="1"/>
  <c r="G416" i="3"/>
  <c r="H416" i="3"/>
  <c r="C414" i="4"/>
  <c r="E414" i="4" s="1"/>
  <c r="D414" i="4" l="1"/>
  <c r="G417" i="3"/>
  <c r="H417" i="3"/>
  <c r="C415" i="4"/>
  <c r="E415" i="4" s="1"/>
  <c r="D415" i="4" l="1"/>
  <c r="G418" i="3"/>
  <c r="H418" i="3"/>
  <c r="C416" i="4"/>
  <c r="E416" i="4" s="1"/>
  <c r="D416" i="4" l="1"/>
  <c r="G419" i="3"/>
  <c r="H419" i="3"/>
  <c r="C417" i="4"/>
  <c r="E417" i="4" s="1"/>
  <c r="D417" i="4" l="1"/>
  <c r="G420" i="3"/>
  <c r="H420" i="3"/>
  <c r="C418" i="4"/>
  <c r="E418" i="4" s="1"/>
  <c r="D418" i="4" l="1"/>
  <c r="G421" i="3"/>
  <c r="H421" i="3"/>
  <c r="C419" i="4"/>
  <c r="E419" i="4" s="1"/>
  <c r="D419" i="4" l="1"/>
  <c r="G422" i="3"/>
  <c r="H422" i="3"/>
  <c r="C420" i="4"/>
  <c r="E420" i="4" s="1"/>
  <c r="D420" i="4" l="1"/>
  <c r="G423" i="3"/>
  <c r="H423" i="3"/>
  <c r="C421" i="4"/>
  <c r="E421" i="4" s="1"/>
  <c r="D421" i="4" l="1"/>
  <c r="G424" i="3"/>
  <c r="H424" i="3"/>
  <c r="C422" i="4"/>
  <c r="E422" i="4" s="1"/>
  <c r="D422" i="4" l="1"/>
  <c r="G425" i="3"/>
  <c r="H425" i="3"/>
  <c r="C423" i="4"/>
  <c r="E423" i="4" s="1"/>
  <c r="D423" i="4" l="1"/>
  <c r="G426" i="3"/>
  <c r="H426" i="3"/>
  <c r="C424" i="4"/>
  <c r="E424" i="4" s="1"/>
  <c r="D424" i="4" l="1"/>
  <c r="G427" i="3"/>
  <c r="H427" i="3"/>
  <c r="C425" i="4"/>
  <c r="E425" i="4" s="1"/>
  <c r="D425" i="4" l="1"/>
  <c r="G428" i="3"/>
  <c r="H428" i="3"/>
  <c r="C426" i="4"/>
  <c r="E426" i="4" s="1"/>
  <c r="D426" i="4" l="1"/>
  <c r="G429" i="3"/>
  <c r="H429" i="3"/>
  <c r="C427" i="4"/>
  <c r="E427" i="4" s="1"/>
  <c r="D427" i="4" l="1"/>
  <c r="G430" i="3"/>
  <c r="H430" i="3"/>
  <c r="C428" i="4"/>
  <c r="E428" i="4" s="1"/>
  <c r="D428" i="4" l="1"/>
  <c r="G431" i="3"/>
  <c r="H431" i="3"/>
  <c r="C429" i="4"/>
  <c r="E429" i="4" s="1"/>
  <c r="D429" i="4" l="1"/>
  <c r="G432" i="3"/>
  <c r="H432" i="3"/>
  <c r="C430" i="4"/>
  <c r="E430" i="4" s="1"/>
  <c r="D430" i="4" l="1"/>
  <c r="G433" i="3"/>
  <c r="H433" i="3"/>
  <c r="C431" i="4"/>
  <c r="E431" i="4" s="1"/>
  <c r="D431" i="4" l="1"/>
  <c r="G434" i="3"/>
  <c r="H434" i="3"/>
  <c r="C432" i="4"/>
  <c r="E432" i="4" s="1"/>
  <c r="D432" i="4" l="1"/>
  <c r="G435" i="3"/>
  <c r="H435" i="3"/>
  <c r="C433" i="4"/>
  <c r="E433" i="4" s="1"/>
  <c r="D433" i="4" l="1"/>
  <c r="G436" i="3"/>
  <c r="H436" i="3"/>
  <c r="C434" i="4"/>
  <c r="E434" i="4" s="1"/>
  <c r="D434" i="4" l="1"/>
  <c r="G437" i="3"/>
  <c r="H437" i="3"/>
  <c r="C435" i="4"/>
  <c r="E435" i="4" s="1"/>
  <c r="D435" i="4" l="1"/>
  <c r="G438" i="3"/>
  <c r="H438" i="3"/>
  <c r="C436" i="4"/>
  <c r="E436" i="4" s="1"/>
  <c r="D436" i="4" l="1"/>
  <c r="G439" i="3"/>
  <c r="H439" i="3"/>
  <c r="C437" i="4"/>
  <c r="E437" i="4" s="1"/>
  <c r="D437" i="4" l="1"/>
  <c r="G440" i="3"/>
  <c r="H440" i="3"/>
  <c r="C438" i="4"/>
  <c r="E438" i="4" s="1"/>
  <c r="D438" i="4" l="1"/>
  <c r="G441" i="3"/>
  <c r="H441" i="3"/>
  <c r="C439" i="4"/>
  <c r="E439" i="4" s="1"/>
  <c r="D439" i="4" l="1"/>
  <c r="G442" i="3"/>
  <c r="H442" i="3"/>
  <c r="C440" i="4"/>
  <c r="E440" i="4" s="1"/>
  <c r="D440" i="4" l="1"/>
  <c r="G443" i="3"/>
  <c r="H443" i="3"/>
  <c r="C441" i="4"/>
  <c r="E441" i="4" s="1"/>
  <c r="D441" i="4" l="1"/>
  <c r="G444" i="3"/>
  <c r="H444" i="3"/>
  <c r="C442" i="4"/>
  <c r="E442" i="4" s="1"/>
  <c r="D442" i="4" l="1"/>
  <c r="G445" i="3"/>
  <c r="H445" i="3"/>
  <c r="C443" i="4"/>
  <c r="E443" i="4" s="1"/>
  <c r="D443" i="4" l="1"/>
  <c r="G446" i="3"/>
  <c r="H446" i="3"/>
  <c r="C444" i="4"/>
  <c r="E444" i="4" s="1"/>
  <c r="D444" i="4" l="1"/>
  <c r="G447" i="3"/>
  <c r="H447" i="3"/>
  <c r="C445" i="4"/>
  <c r="E445" i="4" s="1"/>
  <c r="D445" i="4" l="1"/>
  <c r="G448" i="3"/>
  <c r="H448" i="3"/>
  <c r="C446" i="4"/>
  <c r="E446" i="4" s="1"/>
  <c r="D446" i="4" l="1"/>
  <c r="G449" i="3"/>
  <c r="H449" i="3"/>
  <c r="C447" i="4"/>
  <c r="E447" i="4" s="1"/>
  <c r="D447" i="4" l="1"/>
  <c r="G450" i="3"/>
  <c r="H450" i="3"/>
  <c r="C448" i="4"/>
  <c r="E448" i="4" s="1"/>
  <c r="D448" i="4" l="1"/>
  <c r="G451" i="3"/>
  <c r="H451" i="3"/>
  <c r="C449" i="4"/>
  <c r="E449" i="4" s="1"/>
  <c r="D449" i="4" l="1"/>
  <c r="G452" i="3"/>
  <c r="H452" i="3"/>
  <c r="C450" i="4"/>
  <c r="E450" i="4" s="1"/>
  <c r="D450" i="4" l="1"/>
  <c r="G453" i="3"/>
  <c r="H453" i="3"/>
  <c r="C451" i="4"/>
  <c r="E451" i="4" s="1"/>
  <c r="D451" i="4" l="1"/>
  <c r="G454" i="3"/>
  <c r="H454" i="3"/>
  <c r="C452" i="4"/>
  <c r="E452" i="4" s="1"/>
  <c r="D452" i="4" l="1"/>
  <c r="G455" i="3"/>
  <c r="H455" i="3"/>
  <c r="C453" i="4"/>
  <c r="E453" i="4" s="1"/>
  <c r="D453" i="4" l="1"/>
  <c r="G456" i="3"/>
  <c r="H456" i="3"/>
  <c r="C454" i="4"/>
  <c r="E454" i="4" s="1"/>
  <c r="D454" i="4" l="1"/>
  <c r="G457" i="3"/>
  <c r="H457" i="3"/>
  <c r="C455" i="4"/>
  <c r="E455" i="4" s="1"/>
  <c r="D455" i="4" l="1"/>
  <c r="G458" i="3"/>
  <c r="H458" i="3"/>
  <c r="C456" i="4"/>
  <c r="E456" i="4" s="1"/>
  <c r="D456" i="4" l="1"/>
  <c r="G459" i="3"/>
  <c r="H459" i="3"/>
  <c r="C457" i="4"/>
  <c r="E457" i="4" s="1"/>
  <c r="D457" i="4" l="1"/>
  <c r="G460" i="3"/>
  <c r="H460" i="3"/>
  <c r="C458" i="4"/>
  <c r="E458" i="4" s="1"/>
  <c r="D458" i="4" l="1"/>
  <c r="G461" i="3"/>
  <c r="H461" i="3"/>
  <c r="C459" i="4"/>
  <c r="E459" i="4" s="1"/>
  <c r="D459" i="4" l="1"/>
  <c r="G462" i="3"/>
  <c r="H462" i="3"/>
  <c r="C460" i="4"/>
  <c r="E460" i="4" s="1"/>
  <c r="D460" i="4" l="1"/>
  <c r="G463" i="3"/>
  <c r="H463" i="3"/>
  <c r="C461" i="4"/>
  <c r="E461" i="4" s="1"/>
  <c r="D461" i="4" l="1"/>
  <c r="G464" i="3"/>
  <c r="H464" i="3"/>
  <c r="C462" i="4"/>
  <c r="E462" i="4" s="1"/>
  <c r="D462" i="4" l="1"/>
  <c r="G465" i="3"/>
  <c r="H465" i="3"/>
  <c r="C463" i="4"/>
  <c r="E463" i="4" s="1"/>
  <c r="D463" i="4" l="1"/>
  <c r="G466" i="3"/>
  <c r="H466" i="3"/>
  <c r="C464" i="4"/>
  <c r="E464" i="4" s="1"/>
  <c r="D464" i="4" l="1"/>
  <c r="G467" i="3"/>
  <c r="H467" i="3"/>
  <c r="C465" i="4"/>
  <c r="E465" i="4" s="1"/>
  <c r="D465" i="4" l="1"/>
  <c r="G468" i="3"/>
  <c r="H468" i="3"/>
  <c r="C466" i="4"/>
  <c r="E466" i="4" s="1"/>
  <c r="D466" i="4" l="1"/>
  <c r="G469" i="3"/>
  <c r="H469" i="3"/>
  <c r="C467" i="4"/>
  <c r="E467" i="4" s="1"/>
  <c r="D467" i="4" l="1"/>
  <c r="G470" i="3"/>
  <c r="H470" i="3"/>
  <c r="C468" i="4"/>
  <c r="E468" i="4" s="1"/>
  <c r="D468" i="4" l="1"/>
  <c r="G471" i="3"/>
  <c r="H471" i="3"/>
  <c r="C469" i="4"/>
  <c r="E469" i="4" s="1"/>
  <c r="D469" i="4" l="1"/>
  <c r="G472" i="3"/>
  <c r="H472" i="3"/>
  <c r="C470" i="4"/>
  <c r="E470" i="4" s="1"/>
  <c r="D470" i="4" l="1"/>
  <c r="G473" i="3"/>
  <c r="H473" i="3"/>
  <c r="C471" i="4"/>
  <c r="E471" i="4" s="1"/>
  <c r="D471" i="4" l="1"/>
  <c r="G474" i="3"/>
  <c r="H474" i="3"/>
  <c r="C472" i="4"/>
  <c r="E472" i="4" s="1"/>
  <c r="D472" i="4" l="1"/>
  <c r="G475" i="3"/>
  <c r="H475" i="3"/>
  <c r="C473" i="4"/>
  <c r="E473" i="4" s="1"/>
  <c r="D473" i="4" l="1"/>
  <c r="G476" i="3"/>
  <c r="H476" i="3"/>
  <c r="C474" i="4"/>
  <c r="E474" i="4" s="1"/>
  <c r="D474" i="4" l="1"/>
  <c r="G477" i="3"/>
  <c r="H477" i="3"/>
  <c r="C475" i="4"/>
  <c r="E475" i="4" s="1"/>
  <c r="D475" i="4" l="1"/>
  <c r="G478" i="3"/>
  <c r="H478" i="3"/>
  <c r="C476" i="4"/>
  <c r="E476" i="4" s="1"/>
  <c r="D476" i="4" l="1"/>
  <c r="G479" i="3"/>
  <c r="H479" i="3"/>
  <c r="C477" i="4"/>
  <c r="E477" i="4" s="1"/>
  <c r="D477" i="4" l="1"/>
  <c r="G480" i="3"/>
  <c r="H480" i="3"/>
  <c r="C478" i="4"/>
  <c r="E478" i="4" s="1"/>
  <c r="D478" i="4" l="1"/>
  <c r="G481" i="3"/>
  <c r="H481" i="3"/>
  <c r="C479" i="4"/>
  <c r="E479" i="4" s="1"/>
  <c r="D479" i="4" l="1"/>
  <c r="G482" i="3"/>
  <c r="H482" i="3"/>
  <c r="C480" i="4"/>
  <c r="E480" i="4" s="1"/>
  <c r="D480" i="4" l="1"/>
  <c r="G483" i="3"/>
  <c r="H483" i="3"/>
  <c r="C481" i="4"/>
  <c r="E481" i="4" s="1"/>
  <c r="D481" i="4" l="1"/>
  <c r="G484" i="3"/>
  <c r="H484" i="3"/>
  <c r="C482" i="4"/>
  <c r="E482" i="4" s="1"/>
  <c r="D482" i="4" l="1"/>
  <c r="G485" i="3"/>
  <c r="H485" i="3"/>
  <c r="C483" i="4"/>
  <c r="E483" i="4" s="1"/>
  <c r="D483" i="4" l="1"/>
  <c r="G486" i="3"/>
  <c r="H486" i="3"/>
  <c r="C484" i="4"/>
  <c r="E484" i="4" s="1"/>
  <c r="D484" i="4" l="1"/>
  <c r="G487" i="3"/>
  <c r="H487" i="3"/>
  <c r="C485" i="4"/>
  <c r="E485" i="4" s="1"/>
  <c r="D485" i="4" l="1"/>
  <c r="G488" i="3"/>
  <c r="H488" i="3"/>
  <c r="C486" i="4"/>
  <c r="E486" i="4" s="1"/>
  <c r="D486" i="4" l="1"/>
  <c r="G489" i="3"/>
  <c r="H489" i="3"/>
  <c r="C487" i="4"/>
  <c r="E487" i="4" s="1"/>
  <c r="D487" i="4" l="1"/>
  <c r="G490" i="3"/>
  <c r="H490" i="3"/>
  <c r="C488" i="4"/>
  <c r="E488" i="4" s="1"/>
  <c r="D488" i="4" l="1"/>
  <c r="G491" i="3"/>
  <c r="H491" i="3"/>
  <c r="C489" i="4"/>
  <c r="E489" i="4" s="1"/>
  <c r="D489" i="4" l="1"/>
  <c r="G492" i="3"/>
  <c r="H492" i="3"/>
  <c r="C490" i="4"/>
  <c r="E490" i="4" s="1"/>
  <c r="D490" i="4" l="1"/>
  <c r="G493" i="3"/>
  <c r="H493" i="3"/>
  <c r="C491" i="4"/>
  <c r="E491" i="4" s="1"/>
  <c r="D491" i="4" l="1"/>
  <c r="G494" i="3"/>
  <c r="H494" i="3"/>
  <c r="C492" i="4"/>
  <c r="E492" i="4" s="1"/>
  <c r="D492" i="4" l="1"/>
  <c r="G495" i="3"/>
  <c r="H495" i="3"/>
  <c r="C493" i="4"/>
  <c r="E493" i="4" s="1"/>
  <c r="D493" i="4" l="1"/>
  <c r="G496" i="3"/>
  <c r="H496" i="3"/>
  <c r="C494" i="4"/>
  <c r="E494" i="4" s="1"/>
  <c r="D494" i="4" l="1"/>
  <c r="G497" i="3"/>
  <c r="H497" i="3"/>
  <c r="C495" i="4"/>
  <c r="E495" i="4" s="1"/>
  <c r="D495" i="4" l="1"/>
  <c r="G498" i="3"/>
  <c r="H498" i="3"/>
  <c r="C496" i="4"/>
  <c r="E496" i="4" s="1"/>
  <c r="D496" i="4" l="1"/>
  <c r="G499" i="3"/>
  <c r="H499" i="3"/>
  <c r="C497" i="4"/>
  <c r="E497" i="4" s="1"/>
  <c r="D497" i="4" l="1"/>
  <c r="G500" i="3"/>
  <c r="H500" i="3"/>
  <c r="C498" i="4"/>
  <c r="E498" i="4" s="1"/>
  <c r="D498" i="4" l="1"/>
  <c r="G501" i="3"/>
  <c r="H501" i="3"/>
  <c r="C499" i="4"/>
  <c r="E499" i="4" s="1"/>
  <c r="D499" i="4" l="1"/>
  <c r="G502" i="3"/>
  <c r="H502" i="3"/>
  <c r="C500" i="4"/>
  <c r="E500" i="4" s="1"/>
  <c r="D500" i="4" l="1"/>
  <c r="G503" i="3"/>
  <c r="H503" i="3"/>
  <c r="C501" i="4"/>
  <c r="E501" i="4" s="1"/>
  <c r="D501" i="4" l="1"/>
  <c r="G504" i="3"/>
  <c r="H504" i="3"/>
  <c r="C502" i="4"/>
  <c r="E502" i="4" s="1"/>
  <c r="D502" i="4" l="1"/>
  <c r="G505" i="3"/>
  <c r="H505" i="3"/>
  <c r="C503" i="4"/>
  <c r="E503" i="4" s="1"/>
  <c r="D503" i="4" l="1"/>
  <c r="G506" i="3"/>
  <c r="H506" i="3"/>
  <c r="C504" i="4"/>
  <c r="E504" i="4" s="1"/>
  <c r="D504" i="4" l="1"/>
  <c r="G507" i="3"/>
  <c r="H507" i="3"/>
  <c r="C505" i="4"/>
  <c r="E505" i="4" s="1"/>
  <c r="D505" i="4" l="1"/>
  <c r="G508" i="3"/>
  <c r="H508" i="3"/>
  <c r="C506" i="4"/>
  <c r="E506" i="4" s="1"/>
  <c r="D506" i="4" l="1"/>
  <c r="G509" i="3"/>
  <c r="H509" i="3"/>
  <c r="C507" i="4"/>
  <c r="E507" i="4" s="1"/>
  <c r="D507" i="4" l="1"/>
  <c r="G510" i="3"/>
  <c r="H510" i="3"/>
  <c r="C508" i="4"/>
  <c r="E508" i="4" s="1"/>
  <c r="D508" i="4" l="1"/>
  <c r="G511" i="3"/>
  <c r="H511" i="3"/>
  <c r="C509" i="4"/>
  <c r="E509" i="4" s="1"/>
  <c r="D509" i="4" l="1"/>
  <c r="G512" i="3"/>
  <c r="H512" i="3"/>
  <c r="C510" i="4"/>
  <c r="E510" i="4" s="1"/>
  <c r="D510" i="4" l="1"/>
  <c r="G513" i="3"/>
  <c r="H513" i="3"/>
  <c r="C511" i="4"/>
  <c r="E511" i="4" s="1"/>
  <c r="D511" i="4" l="1"/>
  <c r="G514" i="3"/>
  <c r="H514" i="3"/>
  <c r="C512" i="4"/>
  <c r="E512" i="4" s="1"/>
  <c r="D512" i="4" l="1"/>
  <c r="G515" i="3"/>
  <c r="H515" i="3"/>
  <c r="C513" i="4"/>
  <c r="E513" i="4" s="1"/>
  <c r="D513" i="4" l="1"/>
  <c r="G516" i="3"/>
  <c r="H516" i="3"/>
  <c r="C514" i="4"/>
  <c r="E514" i="4" s="1"/>
  <c r="D514" i="4" l="1"/>
  <c r="G517" i="3"/>
  <c r="H517" i="3"/>
  <c r="C515" i="4"/>
  <c r="E515" i="4" s="1"/>
  <c r="D515" i="4" l="1"/>
  <c r="G518" i="3"/>
  <c r="H518" i="3"/>
  <c r="C516" i="4"/>
  <c r="E516" i="4" s="1"/>
  <c r="D516" i="4" l="1"/>
  <c r="G519" i="3"/>
  <c r="H519" i="3"/>
  <c r="C517" i="4"/>
  <c r="E517" i="4" s="1"/>
  <c r="D517" i="4" l="1"/>
  <c r="G520" i="3"/>
  <c r="H520" i="3"/>
  <c r="C518" i="4"/>
  <c r="E518" i="4" s="1"/>
  <c r="D518" i="4" l="1"/>
  <c r="G521" i="3"/>
  <c r="H521" i="3"/>
  <c r="C519" i="4"/>
  <c r="E519" i="4" s="1"/>
  <c r="D519" i="4" l="1"/>
  <c r="G522" i="3"/>
  <c r="H522" i="3"/>
  <c r="C520" i="4"/>
  <c r="E520" i="4" s="1"/>
  <c r="D520" i="4" l="1"/>
  <c r="G523" i="3"/>
  <c r="H523" i="3"/>
  <c r="C521" i="4"/>
  <c r="E521" i="4" s="1"/>
  <c r="D521" i="4" l="1"/>
  <c r="G524" i="3"/>
  <c r="H524" i="3"/>
  <c r="C522" i="4"/>
  <c r="E522" i="4" s="1"/>
  <c r="D522" i="4" l="1"/>
  <c r="G525" i="3"/>
  <c r="H525" i="3"/>
  <c r="C523" i="4"/>
  <c r="E523" i="4" s="1"/>
  <c r="D523" i="4" l="1"/>
  <c r="G526" i="3"/>
  <c r="H526" i="3"/>
  <c r="C524" i="4"/>
  <c r="E524" i="4" s="1"/>
  <c r="D524" i="4" l="1"/>
  <c r="G527" i="3"/>
  <c r="H527" i="3"/>
  <c r="C525" i="4"/>
  <c r="E525" i="4" s="1"/>
  <c r="D525" i="4" l="1"/>
  <c r="G528" i="3"/>
  <c r="H528" i="3"/>
  <c r="C526" i="4"/>
  <c r="E526" i="4" s="1"/>
  <c r="D526" i="4" l="1"/>
  <c r="G529" i="3"/>
  <c r="H529" i="3"/>
  <c r="C527" i="4"/>
  <c r="E527" i="4" s="1"/>
  <c r="D527" i="4" l="1"/>
  <c r="G530" i="3"/>
  <c r="H530" i="3"/>
  <c r="C528" i="4"/>
  <c r="E528" i="4" s="1"/>
  <c r="D528" i="4" l="1"/>
  <c r="G531" i="3"/>
  <c r="H531" i="3"/>
  <c r="C529" i="4"/>
  <c r="E529" i="4" s="1"/>
  <c r="D529" i="4" l="1"/>
  <c r="G532" i="3"/>
  <c r="H532" i="3"/>
  <c r="C530" i="4"/>
  <c r="E530" i="4" s="1"/>
  <c r="D530" i="4" l="1"/>
  <c r="G533" i="3"/>
  <c r="H533" i="3"/>
  <c r="C531" i="4"/>
  <c r="E531" i="4" s="1"/>
  <c r="D531" i="4" l="1"/>
  <c r="G534" i="3"/>
  <c r="H534" i="3"/>
  <c r="C532" i="4"/>
  <c r="E532" i="4" s="1"/>
  <c r="D532" i="4" l="1"/>
  <c r="G535" i="3"/>
  <c r="H535" i="3"/>
  <c r="C533" i="4"/>
  <c r="E533" i="4" s="1"/>
  <c r="D533" i="4" l="1"/>
  <c r="G536" i="3"/>
  <c r="H536" i="3"/>
  <c r="C534" i="4"/>
  <c r="E534" i="4" s="1"/>
  <c r="D534" i="4" l="1"/>
  <c r="G537" i="3"/>
  <c r="H537" i="3"/>
  <c r="C535" i="4"/>
  <c r="E535" i="4" s="1"/>
  <c r="D535" i="4" l="1"/>
  <c r="G538" i="3"/>
  <c r="H538" i="3"/>
  <c r="C536" i="4"/>
  <c r="E536" i="4" s="1"/>
  <c r="E537" i="4" l="1"/>
  <c r="D536" i="4"/>
  <c r="G539" i="3"/>
  <c r="H539" i="3"/>
  <c r="C537" i="4"/>
  <c r="D537" i="4" l="1"/>
  <c r="G540" i="3"/>
  <c r="H540" i="3"/>
  <c r="C538" i="4"/>
  <c r="E538" i="4" s="1"/>
  <c r="D538" i="4" l="1"/>
  <c r="G541" i="3"/>
  <c r="H541" i="3"/>
  <c r="C539" i="4"/>
  <c r="E539" i="4" s="1"/>
  <c r="D539" i="4" l="1"/>
  <c r="G542" i="3"/>
  <c r="H542" i="3"/>
  <c r="C540" i="4"/>
  <c r="E540" i="4" s="1"/>
  <c r="D540" i="4" l="1"/>
  <c r="G543" i="3"/>
  <c r="H543" i="3"/>
  <c r="C541" i="4"/>
  <c r="E541" i="4" s="1"/>
  <c r="D541" i="4" l="1"/>
  <c r="G544" i="3"/>
  <c r="H544" i="3"/>
  <c r="C542" i="4"/>
  <c r="E542" i="4" s="1"/>
  <c r="E543" i="4" l="1"/>
  <c r="D542" i="4"/>
  <c r="G545" i="3"/>
  <c r="H545" i="3"/>
  <c r="C543" i="4"/>
  <c r="D543" i="4" l="1"/>
  <c r="G546" i="3"/>
  <c r="H546" i="3"/>
  <c r="C544" i="4"/>
  <c r="E544" i="4" s="1"/>
  <c r="D544" i="4" l="1"/>
  <c r="G547" i="3"/>
  <c r="H547" i="3"/>
  <c r="C545" i="4"/>
  <c r="E545" i="4" s="1"/>
  <c r="D545" i="4" l="1"/>
  <c r="G548" i="3"/>
  <c r="H548" i="3"/>
  <c r="C546" i="4"/>
  <c r="E546" i="4" s="1"/>
  <c r="D546" i="4" l="1"/>
  <c r="G549" i="3"/>
  <c r="H549" i="3"/>
  <c r="C547" i="4"/>
  <c r="E547" i="4" s="1"/>
  <c r="D547" i="4" l="1"/>
  <c r="G550" i="3"/>
  <c r="H550" i="3"/>
  <c r="C548" i="4"/>
  <c r="E548" i="4" s="1"/>
  <c r="D548" i="4" l="1"/>
  <c r="G551" i="3"/>
  <c r="H551" i="3"/>
  <c r="C549" i="4"/>
  <c r="E549" i="4" s="1"/>
  <c r="D549" i="4" l="1"/>
  <c r="G552" i="3"/>
  <c r="H552" i="3"/>
  <c r="C550" i="4"/>
  <c r="E550" i="4" s="1"/>
  <c r="D550" i="4" l="1"/>
  <c r="G553" i="3"/>
  <c r="H553" i="3"/>
  <c r="C551" i="4"/>
  <c r="E551" i="4" s="1"/>
  <c r="D551" i="4" l="1"/>
  <c r="G554" i="3"/>
  <c r="H554" i="3"/>
  <c r="C552" i="4"/>
  <c r="E552" i="4" s="1"/>
  <c r="D552" i="4" l="1"/>
  <c r="G555" i="3"/>
  <c r="H555" i="3"/>
  <c r="C553" i="4"/>
  <c r="E553" i="4" s="1"/>
  <c r="D553" i="4" l="1"/>
  <c r="G556" i="3"/>
  <c r="H556" i="3"/>
  <c r="C554" i="4"/>
  <c r="E554" i="4" s="1"/>
  <c r="D554" i="4" l="1"/>
  <c r="G557" i="3"/>
  <c r="H557" i="3"/>
  <c r="C555" i="4"/>
  <c r="E555" i="4" s="1"/>
  <c r="D555" i="4" l="1"/>
  <c r="G558" i="3"/>
  <c r="H558" i="3"/>
  <c r="C556" i="4"/>
  <c r="E556" i="4" s="1"/>
  <c r="D556" i="4" l="1"/>
  <c r="G559" i="3"/>
  <c r="H559" i="3"/>
  <c r="C557" i="4"/>
  <c r="E557" i="4" s="1"/>
  <c r="D557" i="4" l="1"/>
  <c r="G560" i="3"/>
  <c r="H560" i="3"/>
  <c r="C558" i="4"/>
  <c r="E558" i="4" s="1"/>
  <c r="D558" i="4" l="1"/>
  <c r="G561" i="3"/>
  <c r="H561" i="3"/>
  <c r="C559" i="4"/>
  <c r="E559" i="4" s="1"/>
  <c r="D559" i="4" l="1"/>
  <c r="G562" i="3"/>
  <c r="H562" i="3"/>
  <c r="C560" i="4"/>
  <c r="E560" i="4" s="1"/>
  <c r="D560" i="4" l="1"/>
  <c r="G563" i="3"/>
  <c r="H563" i="3"/>
  <c r="C561" i="4"/>
  <c r="E561" i="4" s="1"/>
  <c r="D561" i="4" l="1"/>
  <c r="G564" i="3"/>
  <c r="H564" i="3"/>
  <c r="C562" i="4"/>
  <c r="E562" i="4" s="1"/>
  <c r="D562" i="4" l="1"/>
  <c r="G565" i="3"/>
  <c r="H565" i="3"/>
  <c r="C563" i="4"/>
  <c r="E563" i="4" s="1"/>
  <c r="D563" i="4" l="1"/>
  <c r="G566" i="3"/>
  <c r="H566" i="3"/>
  <c r="C564" i="4"/>
  <c r="E564" i="4" s="1"/>
  <c r="D564" i="4" l="1"/>
  <c r="G567" i="3"/>
  <c r="H567" i="3"/>
  <c r="C565" i="4"/>
  <c r="E565" i="4" s="1"/>
  <c r="D565" i="4" l="1"/>
  <c r="G568" i="3"/>
  <c r="H568" i="3"/>
  <c r="C566" i="4"/>
  <c r="E566" i="4" s="1"/>
  <c r="D566" i="4" l="1"/>
  <c r="G569" i="3"/>
  <c r="H569" i="3"/>
  <c r="C567" i="4"/>
  <c r="E567" i="4" s="1"/>
  <c r="D567" i="4" l="1"/>
  <c r="G570" i="3"/>
  <c r="H570" i="3"/>
  <c r="C568" i="4"/>
  <c r="E568" i="4" s="1"/>
  <c r="D568" i="4" l="1"/>
  <c r="G571" i="3"/>
  <c r="H571" i="3"/>
  <c r="C569" i="4"/>
  <c r="E569" i="4" s="1"/>
  <c r="D569" i="4" l="1"/>
  <c r="G572" i="3"/>
  <c r="H572" i="3"/>
  <c r="C570" i="4"/>
  <c r="E570" i="4" s="1"/>
  <c r="D570" i="4" l="1"/>
  <c r="G573" i="3"/>
  <c r="H573" i="3"/>
  <c r="C571" i="4"/>
  <c r="E571" i="4" s="1"/>
  <c r="D571" i="4" l="1"/>
  <c r="G574" i="3"/>
  <c r="H574" i="3"/>
  <c r="C572" i="4"/>
  <c r="E572" i="4" s="1"/>
  <c r="D572" i="4" l="1"/>
  <c r="G575" i="3"/>
  <c r="H575" i="3"/>
  <c r="C573" i="4"/>
  <c r="E573" i="4" s="1"/>
  <c r="D573" i="4" l="1"/>
  <c r="G576" i="3"/>
  <c r="H576" i="3"/>
  <c r="C574" i="4"/>
  <c r="E574" i="4" s="1"/>
  <c r="D574" i="4" l="1"/>
  <c r="G577" i="3"/>
  <c r="H577" i="3"/>
  <c r="C575" i="4"/>
  <c r="E575" i="4" s="1"/>
  <c r="D575" i="4" l="1"/>
  <c r="G578" i="3"/>
  <c r="H578" i="3"/>
  <c r="C576" i="4"/>
  <c r="E576" i="4" s="1"/>
  <c r="D576" i="4" l="1"/>
  <c r="G579" i="3"/>
  <c r="H579" i="3"/>
  <c r="C577" i="4"/>
  <c r="E577" i="4" s="1"/>
  <c r="D577" i="4" l="1"/>
  <c r="G580" i="3"/>
  <c r="H580" i="3"/>
  <c r="C578" i="4"/>
  <c r="E578" i="4" s="1"/>
  <c r="D578" i="4" l="1"/>
  <c r="G581" i="3"/>
  <c r="H581" i="3"/>
  <c r="C579" i="4"/>
  <c r="E579" i="4" s="1"/>
  <c r="D579" i="4" l="1"/>
  <c r="G582" i="3"/>
  <c r="H582" i="3"/>
  <c r="C580" i="4"/>
  <c r="E580" i="4" s="1"/>
  <c r="D580" i="4" l="1"/>
  <c r="G583" i="3"/>
  <c r="H583" i="3"/>
  <c r="C581" i="4"/>
  <c r="E581" i="4" s="1"/>
  <c r="D581" i="4" l="1"/>
  <c r="G584" i="3"/>
  <c r="H584" i="3"/>
  <c r="C582" i="4"/>
  <c r="E582" i="4" s="1"/>
  <c r="D582" i="4" l="1"/>
  <c r="G585" i="3"/>
  <c r="H585" i="3"/>
  <c r="C583" i="4"/>
  <c r="E583" i="4" s="1"/>
  <c r="D583" i="4" l="1"/>
  <c r="G586" i="3"/>
  <c r="H586" i="3"/>
  <c r="C584" i="4"/>
  <c r="E584" i="4" s="1"/>
  <c r="D584" i="4" l="1"/>
  <c r="G587" i="3"/>
  <c r="H587" i="3"/>
  <c r="C585" i="4"/>
  <c r="E585" i="4" s="1"/>
  <c r="D585" i="4" l="1"/>
  <c r="G588" i="3"/>
  <c r="H588" i="3"/>
  <c r="C586" i="4"/>
  <c r="E586" i="4" s="1"/>
  <c r="D586" i="4" l="1"/>
  <c r="G589" i="3"/>
  <c r="H589" i="3"/>
  <c r="C587" i="4"/>
  <c r="E587" i="4" s="1"/>
  <c r="D587" i="4" l="1"/>
  <c r="G590" i="3"/>
  <c r="H590" i="3"/>
  <c r="C588" i="4"/>
  <c r="E588" i="4" s="1"/>
  <c r="D588" i="4" l="1"/>
  <c r="G591" i="3"/>
  <c r="H591" i="3"/>
  <c r="C589" i="4"/>
  <c r="E589" i="4" s="1"/>
  <c r="D589" i="4" l="1"/>
  <c r="G592" i="3"/>
  <c r="H592" i="3"/>
  <c r="C590" i="4"/>
  <c r="E590" i="4" s="1"/>
  <c r="D590" i="4" l="1"/>
  <c r="G593" i="3"/>
  <c r="H593" i="3"/>
  <c r="C591" i="4"/>
  <c r="E591" i="4" s="1"/>
  <c r="D591" i="4" l="1"/>
  <c r="G594" i="3"/>
  <c r="H594" i="3"/>
  <c r="C592" i="4"/>
  <c r="E592" i="4" s="1"/>
  <c r="D592" i="4" l="1"/>
  <c r="G595" i="3"/>
  <c r="H595" i="3"/>
  <c r="C593" i="4"/>
  <c r="E593" i="4" s="1"/>
  <c r="D593" i="4" l="1"/>
  <c r="G596" i="3"/>
  <c r="H596" i="3"/>
  <c r="C594" i="4"/>
  <c r="E594" i="4" s="1"/>
  <c r="D594" i="4" l="1"/>
  <c r="G597" i="3"/>
  <c r="H597" i="3"/>
  <c r="C595" i="4"/>
  <c r="E595" i="4" s="1"/>
  <c r="D595" i="4" l="1"/>
  <c r="G598" i="3"/>
  <c r="H598" i="3"/>
  <c r="C596" i="4"/>
  <c r="E596" i="4" s="1"/>
  <c r="D596" i="4" l="1"/>
  <c r="G599" i="3"/>
  <c r="H599" i="3"/>
  <c r="C597" i="4"/>
  <c r="E597" i="4" s="1"/>
  <c r="D597" i="4" l="1"/>
  <c r="G600" i="3"/>
  <c r="H600" i="3"/>
  <c r="C598" i="4"/>
  <c r="E598" i="4" s="1"/>
  <c r="D598" i="4" l="1"/>
  <c r="G601" i="3"/>
  <c r="H601" i="3"/>
  <c r="C599" i="4"/>
  <c r="E599" i="4" s="1"/>
  <c r="D599" i="4" l="1"/>
  <c r="G602" i="3"/>
  <c r="H602" i="3"/>
  <c r="C600" i="4"/>
  <c r="E600" i="4" s="1"/>
  <c r="D600" i="4" l="1"/>
  <c r="G603" i="3"/>
  <c r="H603" i="3"/>
  <c r="C601" i="4"/>
  <c r="E601" i="4" s="1"/>
  <c r="D601" i="4" l="1"/>
  <c r="G604" i="3"/>
  <c r="H604" i="3"/>
  <c r="C602" i="4"/>
  <c r="E602" i="4" s="1"/>
  <c r="D602" i="4" l="1"/>
  <c r="G605" i="3"/>
  <c r="H605" i="3"/>
  <c r="C603" i="4"/>
  <c r="E603" i="4" s="1"/>
  <c r="D603" i="4" l="1"/>
  <c r="G606" i="3"/>
  <c r="H606" i="3"/>
  <c r="C604" i="4"/>
  <c r="E604" i="4" s="1"/>
  <c r="D604" i="4" l="1"/>
  <c r="G607" i="3"/>
  <c r="H607" i="3"/>
  <c r="C605" i="4"/>
  <c r="E605" i="4" s="1"/>
  <c r="D605" i="4" l="1"/>
  <c r="G608" i="3"/>
  <c r="H608" i="3"/>
  <c r="C606" i="4"/>
  <c r="E606" i="4" s="1"/>
  <c r="D606" i="4" l="1"/>
  <c r="G609" i="3"/>
  <c r="H609" i="3"/>
  <c r="C607" i="4"/>
  <c r="E607" i="4" s="1"/>
  <c r="D607" i="4" l="1"/>
  <c r="G610" i="3"/>
  <c r="H610" i="3"/>
  <c r="C608" i="4"/>
  <c r="E608" i="4" s="1"/>
  <c r="D608" i="4" l="1"/>
  <c r="G611" i="3"/>
  <c r="H611" i="3"/>
  <c r="C609" i="4"/>
  <c r="E609" i="4" s="1"/>
  <c r="D609" i="4" l="1"/>
  <c r="G612" i="3"/>
  <c r="H612" i="3"/>
  <c r="C610" i="4"/>
  <c r="E610" i="4" s="1"/>
  <c r="D610" i="4" l="1"/>
  <c r="G613" i="3"/>
  <c r="H613" i="3"/>
  <c r="C611" i="4"/>
  <c r="E611" i="4" s="1"/>
  <c r="D611" i="4" l="1"/>
  <c r="G614" i="3"/>
  <c r="H614" i="3"/>
  <c r="C612" i="4"/>
  <c r="E612" i="4" s="1"/>
  <c r="D612" i="4" l="1"/>
  <c r="G615" i="3"/>
  <c r="H615" i="3"/>
  <c r="C613" i="4"/>
  <c r="E613" i="4" s="1"/>
  <c r="D613" i="4" l="1"/>
  <c r="G616" i="3"/>
  <c r="H616" i="3"/>
  <c r="C614" i="4"/>
  <c r="E614" i="4" s="1"/>
  <c r="D614" i="4" l="1"/>
  <c r="G617" i="3"/>
  <c r="H617" i="3"/>
  <c r="C615" i="4"/>
  <c r="E615" i="4" s="1"/>
  <c r="D615" i="4" l="1"/>
  <c r="G618" i="3"/>
  <c r="H618" i="3"/>
  <c r="C616" i="4"/>
  <c r="E616" i="4" s="1"/>
  <c r="D616" i="4" l="1"/>
  <c r="G619" i="3"/>
  <c r="H619" i="3"/>
  <c r="C617" i="4"/>
  <c r="E617" i="4" s="1"/>
  <c r="D617" i="4" l="1"/>
  <c r="G620" i="3"/>
  <c r="H620" i="3"/>
  <c r="C618" i="4"/>
  <c r="E618" i="4" s="1"/>
  <c r="D618" i="4" l="1"/>
  <c r="G621" i="3"/>
  <c r="H621" i="3"/>
  <c r="C619" i="4"/>
  <c r="E619" i="4" s="1"/>
  <c r="D619" i="4" l="1"/>
  <c r="G622" i="3"/>
  <c r="H622" i="3"/>
  <c r="C620" i="4"/>
  <c r="E620" i="4" s="1"/>
  <c r="D620" i="4" l="1"/>
  <c r="G623" i="3"/>
  <c r="H623" i="3"/>
  <c r="C621" i="4"/>
  <c r="E621" i="4" s="1"/>
  <c r="D621" i="4" l="1"/>
  <c r="G624" i="3"/>
  <c r="H624" i="3"/>
  <c r="C622" i="4"/>
  <c r="E622" i="4" s="1"/>
  <c r="D622" i="4" l="1"/>
  <c r="G625" i="3"/>
  <c r="H625" i="3"/>
  <c r="C623" i="4"/>
  <c r="E623" i="4" s="1"/>
  <c r="D623" i="4" l="1"/>
  <c r="G626" i="3"/>
  <c r="H626" i="3"/>
  <c r="C624" i="4"/>
  <c r="E624" i="4" s="1"/>
  <c r="D624" i="4" l="1"/>
  <c r="G627" i="3"/>
  <c r="H627" i="3"/>
  <c r="C625" i="4"/>
  <c r="E625" i="4" s="1"/>
  <c r="D625" i="4" l="1"/>
  <c r="G628" i="3"/>
  <c r="H628" i="3"/>
  <c r="C626" i="4"/>
  <c r="E626" i="4" s="1"/>
  <c r="D626" i="4" l="1"/>
  <c r="G629" i="3"/>
  <c r="H629" i="3"/>
  <c r="C627" i="4"/>
  <c r="E627" i="4" s="1"/>
  <c r="D627" i="4" l="1"/>
  <c r="G630" i="3"/>
  <c r="H630" i="3"/>
  <c r="C628" i="4"/>
  <c r="E628" i="4" s="1"/>
  <c r="D628" i="4" l="1"/>
  <c r="G631" i="3"/>
  <c r="H631" i="3"/>
  <c r="C629" i="4"/>
  <c r="E629" i="4" s="1"/>
  <c r="D629" i="4" l="1"/>
  <c r="G632" i="3"/>
  <c r="H632" i="3"/>
  <c r="C630" i="4"/>
  <c r="E630" i="4" s="1"/>
  <c r="D630" i="4" l="1"/>
  <c r="G633" i="3"/>
  <c r="H633" i="3"/>
  <c r="C631" i="4"/>
  <c r="E631" i="4" s="1"/>
  <c r="D631" i="4" l="1"/>
  <c r="G634" i="3"/>
  <c r="H634" i="3"/>
  <c r="C632" i="4"/>
  <c r="E632" i="4" s="1"/>
  <c r="D632" i="4" l="1"/>
  <c r="G635" i="3"/>
  <c r="H635" i="3"/>
  <c r="C633" i="4"/>
  <c r="E633" i="4" s="1"/>
  <c r="D633" i="4" l="1"/>
  <c r="G636" i="3"/>
  <c r="H636" i="3"/>
  <c r="C634" i="4"/>
  <c r="E634" i="4" s="1"/>
  <c r="D634" i="4" l="1"/>
  <c r="G637" i="3"/>
  <c r="H637" i="3"/>
  <c r="C635" i="4"/>
  <c r="E635" i="4" s="1"/>
  <c r="D635" i="4" l="1"/>
  <c r="G638" i="3"/>
  <c r="H638" i="3"/>
  <c r="C636" i="4"/>
  <c r="E636" i="4" s="1"/>
  <c r="D636" i="4" l="1"/>
  <c r="G639" i="3"/>
  <c r="H639" i="3"/>
  <c r="C637" i="4"/>
  <c r="E637" i="4" s="1"/>
  <c r="D637" i="4" l="1"/>
  <c r="G640" i="3"/>
  <c r="H640" i="3"/>
  <c r="C638" i="4"/>
  <c r="E638" i="4" s="1"/>
  <c r="D638" i="4" l="1"/>
  <c r="G641" i="3"/>
  <c r="H641" i="3"/>
  <c r="C639" i="4"/>
  <c r="E639" i="4" s="1"/>
  <c r="D639" i="4" l="1"/>
  <c r="G642" i="3"/>
  <c r="H642" i="3"/>
  <c r="C640" i="4"/>
  <c r="E640" i="4" s="1"/>
  <c r="D640" i="4" l="1"/>
  <c r="G643" i="3"/>
  <c r="H643" i="3"/>
  <c r="C641" i="4"/>
  <c r="E641" i="4" s="1"/>
  <c r="D641" i="4" l="1"/>
  <c r="G644" i="3"/>
  <c r="H644" i="3"/>
  <c r="C642" i="4"/>
  <c r="E642" i="4" s="1"/>
  <c r="D642" i="4" l="1"/>
  <c r="G645" i="3"/>
  <c r="H645" i="3"/>
  <c r="C643" i="4"/>
  <c r="E643" i="4" s="1"/>
  <c r="D643" i="4" l="1"/>
  <c r="G646" i="3"/>
  <c r="H646" i="3"/>
  <c r="C644" i="4"/>
  <c r="E644" i="4" s="1"/>
  <c r="D644" i="4" l="1"/>
  <c r="G647" i="3"/>
  <c r="H647" i="3"/>
  <c r="C645" i="4"/>
  <c r="E645" i="4" s="1"/>
  <c r="D645" i="4" l="1"/>
  <c r="G648" i="3"/>
  <c r="H648" i="3"/>
  <c r="C646" i="4"/>
  <c r="E646" i="4" s="1"/>
  <c r="D646" i="4" l="1"/>
  <c r="G649" i="3"/>
  <c r="H649" i="3"/>
  <c r="C647" i="4"/>
  <c r="E647" i="4" s="1"/>
  <c r="D647" i="4" l="1"/>
  <c r="G650" i="3"/>
  <c r="H650" i="3"/>
  <c r="C648" i="4"/>
  <c r="E648" i="4" s="1"/>
  <c r="D648" i="4" l="1"/>
  <c r="G651" i="3"/>
  <c r="H651" i="3"/>
  <c r="C649" i="4"/>
  <c r="E649" i="4" s="1"/>
  <c r="D649" i="4" l="1"/>
  <c r="G652" i="3"/>
  <c r="H652" i="3"/>
  <c r="C650" i="4"/>
  <c r="E650" i="4" s="1"/>
  <c r="D650" i="4" l="1"/>
  <c r="G653" i="3"/>
  <c r="H653" i="3"/>
  <c r="C651" i="4"/>
  <c r="E651" i="4" s="1"/>
  <c r="D651" i="4" l="1"/>
  <c r="G654" i="3"/>
  <c r="H654" i="3"/>
  <c r="C652" i="4"/>
  <c r="E652" i="4" s="1"/>
  <c r="D652" i="4" l="1"/>
  <c r="G655" i="3"/>
  <c r="H655" i="3"/>
  <c r="C653" i="4"/>
  <c r="E653" i="4" s="1"/>
  <c r="D653" i="4" l="1"/>
  <c r="G656" i="3"/>
  <c r="H656" i="3"/>
  <c r="C654" i="4"/>
  <c r="E654" i="4" s="1"/>
  <c r="D654" i="4" l="1"/>
  <c r="G657" i="3"/>
  <c r="H657" i="3"/>
  <c r="C655" i="4"/>
  <c r="E655" i="4" s="1"/>
  <c r="D655" i="4" l="1"/>
  <c r="G658" i="3"/>
  <c r="H658" i="3"/>
  <c r="C656" i="4"/>
  <c r="E656" i="4" s="1"/>
  <c r="D656" i="4" l="1"/>
  <c r="G659" i="3"/>
  <c r="H659" i="3"/>
  <c r="C657" i="4"/>
  <c r="E657" i="4" s="1"/>
  <c r="D657" i="4" l="1"/>
  <c r="G660" i="3"/>
  <c r="H660" i="3"/>
  <c r="C658" i="4"/>
  <c r="E658" i="4" s="1"/>
  <c r="D658" i="4" l="1"/>
  <c r="G661" i="3"/>
  <c r="H661" i="3"/>
  <c r="C659" i="4"/>
  <c r="E659" i="4" s="1"/>
  <c r="D659" i="4" l="1"/>
  <c r="G662" i="3"/>
  <c r="H662" i="3"/>
  <c r="C660" i="4"/>
  <c r="E660" i="4" s="1"/>
  <c r="D660" i="4" l="1"/>
  <c r="G663" i="3"/>
  <c r="H663" i="3"/>
  <c r="C661" i="4"/>
  <c r="E661" i="4" s="1"/>
  <c r="D661" i="4" l="1"/>
  <c r="G664" i="3"/>
  <c r="H664" i="3"/>
  <c r="C662" i="4"/>
  <c r="E662" i="4" s="1"/>
  <c r="D662" i="4" l="1"/>
  <c r="G665" i="3"/>
  <c r="H665" i="3"/>
  <c r="C663" i="4"/>
  <c r="E663" i="4" s="1"/>
  <c r="D663" i="4" l="1"/>
  <c r="G666" i="3"/>
  <c r="H666" i="3"/>
  <c r="C664" i="4"/>
  <c r="E664" i="4" s="1"/>
  <c r="D664" i="4" l="1"/>
  <c r="G667" i="3"/>
  <c r="H667" i="3"/>
  <c r="C665" i="4"/>
  <c r="E665" i="4" s="1"/>
  <c r="D665" i="4" l="1"/>
  <c r="G668" i="3"/>
  <c r="H668" i="3"/>
  <c r="C666" i="4"/>
  <c r="E666" i="4" s="1"/>
  <c r="D666" i="4" l="1"/>
  <c r="G669" i="3"/>
  <c r="H669" i="3"/>
  <c r="C667" i="4"/>
  <c r="E667" i="4" s="1"/>
  <c r="D667" i="4" l="1"/>
  <c r="G670" i="3"/>
  <c r="H670" i="3"/>
  <c r="C668" i="4"/>
  <c r="E668" i="4" s="1"/>
  <c r="D668" i="4" l="1"/>
  <c r="G671" i="3"/>
  <c r="H671" i="3"/>
  <c r="C669" i="4"/>
  <c r="E669" i="4" s="1"/>
  <c r="D669" i="4" l="1"/>
  <c r="G672" i="3"/>
  <c r="H672" i="3"/>
  <c r="C670" i="4"/>
  <c r="E670" i="4" s="1"/>
  <c r="D670" i="4" l="1"/>
  <c r="G673" i="3"/>
  <c r="H673" i="3"/>
  <c r="C671" i="4"/>
  <c r="E671" i="4" s="1"/>
  <c r="D671" i="4" l="1"/>
  <c r="G674" i="3"/>
  <c r="H674" i="3"/>
  <c r="C672" i="4"/>
  <c r="E672" i="4" s="1"/>
  <c r="D672" i="4" l="1"/>
  <c r="G675" i="3"/>
  <c r="H675" i="3"/>
  <c r="C673" i="4"/>
  <c r="E673" i="4" s="1"/>
  <c r="D673" i="4" l="1"/>
  <c r="G676" i="3"/>
  <c r="H676" i="3"/>
  <c r="C674" i="4"/>
  <c r="E674" i="4" s="1"/>
  <c r="D674" i="4" l="1"/>
  <c r="G677" i="3"/>
  <c r="H677" i="3"/>
  <c r="C675" i="4"/>
  <c r="E675" i="4" s="1"/>
  <c r="D675" i="4" l="1"/>
  <c r="G678" i="3"/>
  <c r="H678" i="3"/>
  <c r="C676" i="4"/>
  <c r="E676" i="4" s="1"/>
  <c r="D676" i="4" l="1"/>
  <c r="G679" i="3"/>
  <c r="H679" i="3"/>
  <c r="C677" i="4"/>
  <c r="E677" i="4" s="1"/>
  <c r="D677" i="4" l="1"/>
  <c r="G680" i="3"/>
  <c r="H680" i="3"/>
  <c r="C678" i="4"/>
  <c r="E678" i="4" s="1"/>
  <c r="D678" i="4" l="1"/>
  <c r="G681" i="3"/>
  <c r="H681" i="3"/>
  <c r="C679" i="4"/>
  <c r="E679" i="4" s="1"/>
  <c r="D679" i="4" l="1"/>
  <c r="G682" i="3"/>
  <c r="H682" i="3"/>
  <c r="C680" i="4"/>
  <c r="E680" i="4" s="1"/>
  <c r="D680" i="4" l="1"/>
  <c r="G683" i="3"/>
  <c r="H683" i="3"/>
  <c r="C681" i="4"/>
  <c r="E681" i="4" s="1"/>
  <c r="D681" i="4" l="1"/>
  <c r="G684" i="3"/>
  <c r="H684" i="3"/>
  <c r="C682" i="4"/>
  <c r="E682" i="4" s="1"/>
  <c r="D682" i="4" l="1"/>
  <c r="G685" i="3"/>
  <c r="H685" i="3"/>
  <c r="C683" i="4"/>
  <c r="E683" i="4" s="1"/>
  <c r="D683" i="4" l="1"/>
  <c r="G686" i="3"/>
  <c r="H686" i="3"/>
  <c r="C684" i="4"/>
  <c r="E684" i="4" s="1"/>
  <c r="D684" i="4" l="1"/>
  <c r="G687" i="3"/>
  <c r="H687" i="3"/>
  <c r="C685" i="4"/>
  <c r="E685" i="4" s="1"/>
  <c r="D685" i="4" l="1"/>
  <c r="G688" i="3"/>
  <c r="H688" i="3"/>
  <c r="C686" i="4"/>
  <c r="E686" i="4" s="1"/>
  <c r="D686" i="4" l="1"/>
  <c r="G689" i="3"/>
  <c r="H689" i="3"/>
  <c r="C687" i="4"/>
  <c r="E687" i="4" s="1"/>
  <c r="D687" i="4" l="1"/>
  <c r="G690" i="3"/>
  <c r="H690" i="3"/>
  <c r="C688" i="4"/>
  <c r="E688" i="4" s="1"/>
  <c r="D688" i="4" l="1"/>
  <c r="G691" i="3"/>
  <c r="H691" i="3"/>
  <c r="C689" i="4"/>
  <c r="E689" i="4" s="1"/>
  <c r="D689" i="4" l="1"/>
  <c r="G692" i="3"/>
  <c r="H692" i="3"/>
  <c r="C690" i="4"/>
  <c r="E690" i="4" s="1"/>
  <c r="D690" i="4" l="1"/>
  <c r="G693" i="3"/>
  <c r="H693" i="3"/>
  <c r="C691" i="4"/>
  <c r="E691" i="4" s="1"/>
  <c r="D691" i="4" l="1"/>
  <c r="G694" i="3"/>
  <c r="H694" i="3"/>
  <c r="C692" i="4"/>
  <c r="E692" i="4" s="1"/>
  <c r="D692" i="4" l="1"/>
  <c r="G695" i="3"/>
  <c r="H695" i="3"/>
  <c r="C693" i="4"/>
  <c r="E693" i="4" s="1"/>
  <c r="D693" i="4" l="1"/>
  <c r="G696" i="3"/>
  <c r="H696" i="3"/>
  <c r="C694" i="4"/>
  <c r="E694" i="4" s="1"/>
  <c r="D694" i="4" l="1"/>
  <c r="G697" i="3"/>
  <c r="H697" i="3"/>
  <c r="C695" i="4"/>
  <c r="E695" i="4" s="1"/>
  <c r="D695" i="4" l="1"/>
  <c r="G698" i="3"/>
  <c r="H698" i="3"/>
  <c r="C696" i="4"/>
  <c r="E696" i="4" s="1"/>
  <c r="D696" i="4" l="1"/>
  <c r="G699" i="3"/>
  <c r="H699" i="3"/>
  <c r="C697" i="4"/>
  <c r="E697" i="4" s="1"/>
  <c r="D697" i="4" l="1"/>
  <c r="G700" i="3"/>
  <c r="H700" i="3"/>
  <c r="C698" i="4"/>
  <c r="E698" i="4" s="1"/>
  <c r="D698" i="4" l="1"/>
  <c r="G701" i="3"/>
  <c r="H701" i="3"/>
  <c r="C699" i="4"/>
  <c r="E699" i="4" s="1"/>
  <c r="D699" i="4" l="1"/>
  <c r="G702" i="3"/>
  <c r="H702" i="3"/>
  <c r="C700" i="4"/>
  <c r="E700" i="4" s="1"/>
  <c r="D700" i="4" l="1"/>
  <c r="G703" i="3"/>
  <c r="H703" i="3"/>
  <c r="C701" i="4"/>
  <c r="E701" i="4" s="1"/>
  <c r="D701" i="4" l="1"/>
  <c r="G704" i="3"/>
  <c r="H704" i="3"/>
  <c r="C702" i="4"/>
  <c r="E702" i="4" s="1"/>
  <c r="D702" i="4" l="1"/>
  <c r="G705" i="3"/>
  <c r="H705" i="3"/>
  <c r="C703" i="4"/>
  <c r="E703" i="4" s="1"/>
  <c r="D703" i="4" l="1"/>
  <c r="G706" i="3"/>
  <c r="H706" i="3"/>
  <c r="C704" i="4"/>
  <c r="E704" i="4" s="1"/>
  <c r="D704" i="4" l="1"/>
  <c r="G707" i="3"/>
  <c r="H707" i="3"/>
  <c r="C705" i="4"/>
  <c r="E705" i="4" s="1"/>
  <c r="D705" i="4" l="1"/>
  <c r="G708" i="3"/>
  <c r="H708" i="3"/>
  <c r="C706" i="4"/>
  <c r="E706" i="4" s="1"/>
  <c r="D706" i="4" l="1"/>
  <c r="G709" i="3"/>
  <c r="H709" i="3"/>
  <c r="C707" i="4"/>
  <c r="E707" i="4" s="1"/>
  <c r="D707" i="4" l="1"/>
  <c r="G710" i="3"/>
  <c r="H710" i="3"/>
  <c r="C708" i="4"/>
  <c r="E708" i="4" s="1"/>
  <c r="D708" i="4" l="1"/>
  <c r="G711" i="3"/>
  <c r="H711" i="3"/>
  <c r="C709" i="4"/>
  <c r="E709" i="4" s="1"/>
  <c r="D709" i="4" l="1"/>
  <c r="G712" i="3"/>
  <c r="H712" i="3"/>
  <c r="C710" i="4"/>
  <c r="E710" i="4" s="1"/>
  <c r="D710" i="4" l="1"/>
  <c r="G713" i="3"/>
  <c r="H713" i="3"/>
  <c r="C711" i="4"/>
  <c r="E711" i="4" s="1"/>
  <c r="D711" i="4" l="1"/>
  <c r="G714" i="3"/>
  <c r="H714" i="3"/>
  <c r="C712" i="4"/>
  <c r="E712" i="4" s="1"/>
  <c r="D712" i="4" l="1"/>
  <c r="G715" i="3"/>
  <c r="H715" i="3"/>
  <c r="C713" i="4"/>
  <c r="E713" i="4" s="1"/>
  <c r="D713" i="4" l="1"/>
  <c r="G716" i="3"/>
  <c r="H716" i="3"/>
  <c r="C714" i="4"/>
  <c r="E714" i="4" s="1"/>
  <c r="D714" i="4" l="1"/>
  <c r="G717" i="3"/>
  <c r="H717" i="3"/>
  <c r="C715" i="4"/>
  <c r="E715" i="4" s="1"/>
  <c r="D715" i="4" l="1"/>
  <c r="G718" i="3"/>
  <c r="H718" i="3"/>
  <c r="C716" i="4"/>
  <c r="E716" i="4" s="1"/>
  <c r="D716" i="4" l="1"/>
  <c r="G719" i="3"/>
  <c r="H719" i="3"/>
  <c r="C717" i="4"/>
  <c r="E717" i="4" s="1"/>
  <c r="D717" i="4" l="1"/>
  <c r="G720" i="3"/>
  <c r="H720" i="3"/>
  <c r="C718" i="4"/>
  <c r="E718" i="4" s="1"/>
  <c r="D718" i="4" l="1"/>
  <c r="G721" i="3"/>
  <c r="H721" i="3"/>
  <c r="C719" i="4"/>
  <c r="E719" i="4" s="1"/>
  <c r="D719" i="4" l="1"/>
  <c r="G722" i="3"/>
  <c r="H722" i="3"/>
  <c r="C720" i="4"/>
  <c r="E720" i="4" s="1"/>
  <c r="D720" i="4" l="1"/>
  <c r="G723" i="3"/>
  <c r="H723" i="3"/>
  <c r="C721" i="4"/>
  <c r="E721" i="4" s="1"/>
  <c r="D721" i="4" l="1"/>
  <c r="G724" i="3"/>
  <c r="H724" i="3"/>
  <c r="C722" i="4"/>
  <c r="E722" i="4" s="1"/>
  <c r="D722" i="4" l="1"/>
  <c r="G725" i="3"/>
  <c r="H725" i="3"/>
  <c r="C723" i="4"/>
  <c r="E723" i="4" s="1"/>
  <c r="D723" i="4" l="1"/>
  <c r="G726" i="3"/>
  <c r="H726" i="3"/>
  <c r="C724" i="4"/>
  <c r="E724" i="4" s="1"/>
  <c r="D724" i="4" l="1"/>
  <c r="G727" i="3"/>
  <c r="H727" i="3"/>
  <c r="C725" i="4"/>
  <c r="E725" i="4" s="1"/>
  <c r="D725" i="4" l="1"/>
  <c r="G728" i="3"/>
  <c r="H728" i="3"/>
  <c r="C726" i="4"/>
  <c r="E726" i="4" s="1"/>
  <c r="D726" i="4" l="1"/>
  <c r="G729" i="3"/>
  <c r="H729" i="3"/>
  <c r="C727" i="4"/>
  <c r="E727" i="4" s="1"/>
  <c r="D727" i="4" l="1"/>
  <c r="G730" i="3"/>
  <c r="H730" i="3"/>
  <c r="C728" i="4"/>
  <c r="E728" i="4" s="1"/>
  <c r="D728" i="4" l="1"/>
  <c r="G731" i="3"/>
  <c r="H731" i="3"/>
  <c r="C729" i="4"/>
  <c r="E729" i="4" s="1"/>
  <c r="D729" i="4" l="1"/>
  <c r="G732" i="3"/>
  <c r="H732" i="3"/>
  <c r="C730" i="4"/>
  <c r="E730" i="4" s="1"/>
  <c r="D730" i="4" l="1"/>
  <c r="G733" i="3"/>
  <c r="H733" i="3"/>
  <c r="C731" i="4"/>
  <c r="E731" i="4" s="1"/>
  <c r="D731" i="4" l="1"/>
  <c r="G734" i="3"/>
  <c r="H734" i="3"/>
  <c r="C732" i="4"/>
  <c r="E732" i="4" s="1"/>
  <c r="D732" i="4" l="1"/>
  <c r="G735" i="3"/>
  <c r="H735" i="3"/>
  <c r="C733" i="4"/>
  <c r="E733" i="4" s="1"/>
  <c r="D733" i="4" l="1"/>
  <c r="G736" i="3"/>
  <c r="H736" i="3"/>
  <c r="C734" i="4"/>
  <c r="E734" i="4" s="1"/>
  <c r="D734" i="4" l="1"/>
  <c r="G737" i="3"/>
  <c r="H737" i="3"/>
  <c r="C735" i="4"/>
  <c r="E735" i="4" s="1"/>
  <c r="D735" i="4" l="1"/>
  <c r="G738" i="3"/>
  <c r="H738" i="3"/>
  <c r="C736" i="4"/>
  <c r="E736" i="4" s="1"/>
  <c r="D736" i="4" l="1"/>
  <c r="G739" i="3"/>
  <c r="H739" i="3"/>
  <c r="C737" i="4"/>
  <c r="E737" i="4" s="1"/>
  <c r="D737" i="4" l="1"/>
  <c r="G740" i="3"/>
  <c r="H740" i="3"/>
  <c r="C738" i="4"/>
  <c r="E738" i="4" s="1"/>
  <c r="D738" i="4" l="1"/>
  <c r="G741" i="3"/>
  <c r="H741" i="3"/>
  <c r="C739" i="4"/>
  <c r="E739" i="4" s="1"/>
  <c r="D739" i="4" l="1"/>
  <c r="G742" i="3"/>
  <c r="H742" i="3"/>
  <c r="C740" i="4"/>
  <c r="E740" i="4" s="1"/>
  <c r="D740" i="4" l="1"/>
  <c r="G743" i="3"/>
  <c r="H743" i="3"/>
  <c r="C741" i="4"/>
  <c r="E741" i="4" s="1"/>
  <c r="D741" i="4" l="1"/>
  <c r="G744" i="3"/>
  <c r="H744" i="3"/>
  <c r="C742" i="4"/>
  <c r="E742" i="4" s="1"/>
  <c r="D742" i="4" l="1"/>
  <c r="G745" i="3"/>
  <c r="H745" i="3"/>
  <c r="C743" i="4"/>
  <c r="E743" i="4" s="1"/>
  <c r="D743" i="4" l="1"/>
  <c r="G746" i="3"/>
  <c r="H746" i="3"/>
  <c r="C744" i="4"/>
  <c r="E744" i="4" s="1"/>
  <c r="D744" i="4" l="1"/>
  <c r="G747" i="3"/>
  <c r="H747" i="3"/>
  <c r="C745" i="4"/>
  <c r="E745" i="4" s="1"/>
  <c r="D745" i="4" l="1"/>
  <c r="G748" i="3"/>
  <c r="H748" i="3"/>
  <c r="C746" i="4"/>
  <c r="E746" i="4" s="1"/>
  <c r="D746" i="4" l="1"/>
  <c r="G749" i="3"/>
  <c r="H749" i="3"/>
  <c r="C747" i="4"/>
  <c r="E747" i="4" s="1"/>
  <c r="D747" i="4" l="1"/>
  <c r="G750" i="3"/>
  <c r="H750" i="3"/>
  <c r="C748" i="4"/>
  <c r="E748" i="4" s="1"/>
  <c r="D748" i="4" l="1"/>
  <c r="G751" i="3"/>
  <c r="H751" i="3"/>
  <c r="C749" i="4"/>
  <c r="E749" i="4" s="1"/>
  <c r="D749" i="4" l="1"/>
  <c r="G752" i="3"/>
  <c r="H752" i="3"/>
  <c r="C750" i="4"/>
  <c r="E750" i="4" s="1"/>
  <c r="D750" i="4" l="1"/>
  <c r="G753" i="3"/>
  <c r="H753" i="3"/>
  <c r="C751" i="4"/>
  <c r="E751" i="4" s="1"/>
  <c r="D751" i="4" l="1"/>
  <c r="G754" i="3"/>
  <c r="H754" i="3"/>
  <c r="C752" i="4"/>
  <c r="E752" i="4" s="1"/>
  <c r="D752" i="4" l="1"/>
  <c r="G755" i="3"/>
  <c r="H755" i="3"/>
  <c r="C753" i="4"/>
  <c r="E753" i="4" s="1"/>
  <c r="D753" i="4" l="1"/>
  <c r="G756" i="3"/>
  <c r="H756" i="3"/>
  <c r="C754" i="4"/>
  <c r="E754" i="4" s="1"/>
  <c r="D754" i="4" l="1"/>
  <c r="G757" i="3"/>
  <c r="H757" i="3"/>
  <c r="C755" i="4"/>
  <c r="E755" i="4" s="1"/>
  <c r="D755" i="4" l="1"/>
  <c r="G758" i="3"/>
  <c r="H758" i="3"/>
  <c r="C756" i="4"/>
  <c r="E756" i="4" s="1"/>
  <c r="D756" i="4" l="1"/>
  <c r="G759" i="3"/>
  <c r="H759" i="3"/>
  <c r="C757" i="4"/>
  <c r="E757" i="4" s="1"/>
  <c r="D757" i="4" l="1"/>
  <c r="G760" i="3"/>
  <c r="H760" i="3"/>
  <c r="C758" i="4"/>
  <c r="E758" i="4" s="1"/>
  <c r="D758" i="4" l="1"/>
  <c r="G761" i="3"/>
  <c r="H761" i="3"/>
  <c r="C759" i="4"/>
  <c r="E759" i="4" s="1"/>
  <c r="D759" i="4" l="1"/>
  <c r="G762" i="3"/>
  <c r="H762" i="3"/>
  <c r="C760" i="4"/>
  <c r="E760" i="4" s="1"/>
  <c r="D760" i="4" l="1"/>
  <c r="G763" i="3"/>
  <c r="H763" i="3"/>
  <c r="C761" i="4"/>
  <c r="E761" i="4" s="1"/>
  <c r="D761" i="4" l="1"/>
  <c r="G764" i="3"/>
  <c r="H764" i="3"/>
  <c r="C762" i="4"/>
  <c r="E762" i="4" s="1"/>
  <c r="D762" i="4" l="1"/>
  <c r="G765" i="3"/>
  <c r="H765" i="3"/>
  <c r="C763" i="4"/>
  <c r="E763" i="4" s="1"/>
  <c r="D763" i="4" l="1"/>
  <c r="G766" i="3"/>
  <c r="H766" i="3"/>
  <c r="C764" i="4"/>
  <c r="E764" i="4" s="1"/>
  <c r="D764" i="4" l="1"/>
  <c r="G767" i="3"/>
  <c r="H767" i="3"/>
  <c r="C765" i="4"/>
  <c r="E765" i="4" s="1"/>
  <c r="D765" i="4" l="1"/>
  <c r="G768" i="3"/>
  <c r="H768" i="3"/>
  <c r="C766" i="4"/>
  <c r="E766" i="4" s="1"/>
  <c r="D766" i="4" l="1"/>
  <c r="G769" i="3"/>
  <c r="H769" i="3"/>
  <c r="C767" i="4"/>
  <c r="E767" i="4" s="1"/>
  <c r="D767" i="4" l="1"/>
  <c r="G770" i="3"/>
  <c r="H770" i="3"/>
  <c r="C768" i="4"/>
  <c r="E768" i="4" s="1"/>
  <c r="D768" i="4" l="1"/>
  <c r="G771" i="3"/>
  <c r="H771" i="3"/>
  <c r="C769" i="4"/>
  <c r="E769" i="4" s="1"/>
  <c r="D769" i="4" l="1"/>
  <c r="G772" i="3"/>
  <c r="H772" i="3"/>
  <c r="C770" i="4"/>
  <c r="E770" i="4" s="1"/>
  <c r="D770" i="4" l="1"/>
  <c r="G773" i="3"/>
  <c r="H773" i="3"/>
  <c r="C771" i="4"/>
  <c r="E771" i="4" s="1"/>
  <c r="D771" i="4" l="1"/>
  <c r="G774" i="3"/>
  <c r="H774" i="3"/>
  <c r="C772" i="4"/>
  <c r="E772" i="4" s="1"/>
  <c r="D772" i="4" l="1"/>
  <c r="G775" i="3"/>
  <c r="H775" i="3"/>
  <c r="C773" i="4"/>
  <c r="E773" i="4" s="1"/>
  <c r="D773" i="4" l="1"/>
  <c r="G776" i="3"/>
  <c r="H776" i="3"/>
  <c r="C774" i="4"/>
  <c r="E774" i="4" s="1"/>
  <c r="D774" i="4" l="1"/>
  <c r="G777" i="3"/>
  <c r="H777" i="3"/>
  <c r="C775" i="4"/>
  <c r="E775" i="4" s="1"/>
  <c r="D775" i="4" l="1"/>
  <c r="G778" i="3"/>
  <c r="H778" i="3"/>
  <c r="C776" i="4"/>
  <c r="E776" i="4" s="1"/>
  <c r="D776" i="4" l="1"/>
  <c r="G779" i="3"/>
  <c r="H779" i="3"/>
  <c r="C777" i="4"/>
  <c r="E777" i="4" s="1"/>
  <c r="D777" i="4" l="1"/>
  <c r="G780" i="3"/>
  <c r="H780" i="3"/>
  <c r="C778" i="4"/>
  <c r="E778" i="4" s="1"/>
  <c r="D778" i="4" l="1"/>
  <c r="G781" i="3"/>
  <c r="H781" i="3"/>
  <c r="C779" i="4"/>
  <c r="E779" i="4" s="1"/>
  <c r="D779" i="4" l="1"/>
  <c r="G782" i="3"/>
  <c r="H782" i="3"/>
  <c r="C780" i="4"/>
  <c r="E780" i="4" s="1"/>
  <c r="D780" i="4" l="1"/>
  <c r="G783" i="3"/>
  <c r="H783" i="3"/>
  <c r="C781" i="4"/>
  <c r="E781" i="4" s="1"/>
  <c r="D781" i="4" l="1"/>
  <c r="G784" i="3"/>
  <c r="H784" i="3"/>
  <c r="C782" i="4"/>
  <c r="E782" i="4" s="1"/>
  <c r="D782" i="4" l="1"/>
  <c r="G785" i="3"/>
  <c r="H785" i="3"/>
  <c r="C783" i="4"/>
  <c r="E783" i="4" s="1"/>
  <c r="D783" i="4" l="1"/>
  <c r="G786" i="3"/>
  <c r="H786" i="3"/>
  <c r="C784" i="4"/>
  <c r="E784" i="4" s="1"/>
  <c r="D784" i="4" l="1"/>
  <c r="G787" i="3"/>
  <c r="H787" i="3"/>
  <c r="C785" i="4"/>
  <c r="E785" i="4" s="1"/>
  <c r="D785" i="4" l="1"/>
  <c r="G788" i="3"/>
  <c r="H788" i="3"/>
  <c r="C786" i="4"/>
  <c r="E786" i="4" s="1"/>
  <c r="D786" i="4" l="1"/>
  <c r="G789" i="3"/>
  <c r="H789" i="3"/>
  <c r="C787" i="4"/>
  <c r="E787" i="4" s="1"/>
  <c r="D787" i="4" l="1"/>
  <c r="G790" i="3"/>
  <c r="H790" i="3"/>
  <c r="C788" i="4"/>
  <c r="E788" i="4" s="1"/>
  <c r="D788" i="4" l="1"/>
  <c r="G791" i="3"/>
  <c r="H791" i="3"/>
  <c r="C789" i="4"/>
  <c r="E789" i="4" s="1"/>
  <c r="D789" i="4" l="1"/>
  <c r="G792" i="3"/>
  <c r="H792" i="3"/>
  <c r="C790" i="4"/>
  <c r="E790" i="4" s="1"/>
  <c r="D790" i="4" l="1"/>
  <c r="G793" i="3"/>
  <c r="H793" i="3"/>
  <c r="C791" i="4"/>
  <c r="E791" i="4" s="1"/>
  <c r="D791" i="4" l="1"/>
  <c r="G794" i="3"/>
  <c r="H794" i="3"/>
  <c r="C792" i="4"/>
  <c r="E792" i="4" s="1"/>
  <c r="D792" i="4" l="1"/>
  <c r="G795" i="3"/>
  <c r="H795" i="3"/>
  <c r="C793" i="4"/>
  <c r="E793" i="4" s="1"/>
  <c r="D793" i="4" l="1"/>
  <c r="G796" i="3"/>
  <c r="H796" i="3"/>
  <c r="C794" i="4"/>
  <c r="E794" i="4" s="1"/>
  <c r="D794" i="4" l="1"/>
  <c r="G797" i="3"/>
  <c r="H797" i="3"/>
  <c r="C795" i="4"/>
  <c r="E795" i="4" s="1"/>
  <c r="D795" i="4" l="1"/>
  <c r="G798" i="3"/>
  <c r="H798" i="3"/>
  <c r="C796" i="4"/>
  <c r="E796" i="4" s="1"/>
  <c r="D796" i="4" l="1"/>
  <c r="G799" i="3"/>
  <c r="H799" i="3"/>
  <c r="C797" i="4"/>
  <c r="E797" i="4" s="1"/>
  <c r="D797" i="4" l="1"/>
  <c r="G800" i="3"/>
  <c r="H800" i="3"/>
  <c r="C798" i="4"/>
  <c r="E798" i="4" s="1"/>
  <c r="D798" i="4" l="1"/>
  <c r="G801" i="3"/>
  <c r="H801" i="3"/>
  <c r="C799" i="4"/>
  <c r="E799" i="4" s="1"/>
  <c r="D799" i="4" l="1"/>
  <c r="G802" i="3"/>
  <c r="H802" i="3"/>
  <c r="C800" i="4"/>
  <c r="E800" i="4" s="1"/>
  <c r="D800" i="4" l="1"/>
  <c r="G803" i="3"/>
  <c r="H803" i="3"/>
  <c r="C801" i="4"/>
  <c r="E801" i="4" s="1"/>
  <c r="D801" i="4" l="1"/>
  <c r="G804" i="3"/>
  <c r="H804" i="3"/>
  <c r="C802" i="4"/>
  <c r="E802" i="4" s="1"/>
  <c r="D802" i="4" l="1"/>
  <c r="G805" i="3"/>
  <c r="H805" i="3"/>
  <c r="C803" i="4"/>
  <c r="E803" i="4" s="1"/>
  <c r="D803" i="4" l="1"/>
  <c r="G806" i="3"/>
  <c r="H806" i="3"/>
  <c r="C804" i="4"/>
  <c r="E804" i="4" s="1"/>
  <c r="D804" i="4" l="1"/>
  <c r="G807" i="3"/>
  <c r="H807" i="3"/>
  <c r="C805" i="4"/>
  <c r="E805" i="4" s="1"/>
  <c r="D805" i="4" l="1"/>
  <c r="G808" i="3"/>
  <c r="H808" i="3"/>
  <c r="C806" i="4"/>
  <c r="E806" i="4" s="1"/>
  <c r="D806" i="4" l="1"/>
  <c r="G809" i="3"/>
  <c r="H809" i="3"/>
  <c r="C807" i="4"/>
  <c r="E807" i="4" s="1"/>
  <c r="D807" i="4" l="1"/>
  <c r="G810" i="3"/>
  <c r="H810" i="3"/>
  <c r="C808" i="4"/>
  <c r="E808" i="4" s="1"/>
  <c r="D808" i="4" l="1"/>
  <c r="G811" i="3"/>
  <c r="H811" i="3"/>
  <c r="C809" i="4"/>
  <c r="E809" i="4" s="1"/>
  <c r="D809" i="4" l="1"/>
  <c r="G812" i="3"/>
  <c r="H812" i="3"/>
  <c r="C810" i="4"/>
  <c r="E810" i="4" s="1"/>
  <c r="D810" i="4" l="1"/>
  <c r="G813" i="3"/>
  <c r="H813" i="3"/>
  <c r="C811" i="4"/>
  <c r="E811" i="4" s="1"/>
  <c r="D811" i="4" l="1"/>
  <c r="G814" i="3"/>
  <c r="H814" i="3"/>
  <c r="C812" i="4"/>
  <c r="E812" i="4" s="1"/>
  <c r="D812" i="4" l="1"/>
  <c r="G815" i="3"/>
  <c r="H815" i="3"/>
  <c r="C813" i="4"/>
  <c r="E813" i="4" s="1"/>
  <c r="D813" i="4" l="1"/>
  <c r="G816" i="3"/>
  <c r="H816" i="3"/>
  <c r="C814" i="4"/>
  <c r="E814" i="4" s="1"/>
  <c r="D814" i="4" l="1"/>
  <c r="G817" i="3"/>
  <c r="H817" i="3"/>
  <c r="C815" i="4"/>
  <c r="E815" i="4" s="1"/>
  <c r="D815" i="4" l="1"/>
  <c r="G818" i="3"/>
  <c r="H818" i="3"/>
  <c r="C816" i="4"/>
  <c r="E816" i="4" s="1"/>
  <c r="D816" i="4" l="1"/>
  <c r="G819" i="3"/>
  <c r="H819" i="3"/>
  <c r="C817" i="4"/>
  <c r="E817" i="4" s="1"/>
  <c r="D817" i="4" l="1"/>
  <c r="G820" i="3"/>
  <c r="H820" i="3"/>
  <c r="C818" i="4"/>
  <c r="E818" i="4" s="1"/>
  <c r="D818" i="4" l="1"/>
  <c r="G821" i="3"/>
  <c r="H821" i="3"/>
  <c r="C819" i="4"/>
  <c r="E819" i="4" s="1"/>
  <c r="D819" i="4" l="1"/>
  <c r="G822" i="3"/>
  <c r="H822" i="3"/>
  <c r="C820" i="4"/>
  <c r="E820" i="4" s="1"/>
  <c r="D820" i="4" l="1"/>
  <c r="G823" i="3"/>
  <c r="H823" i="3"/>
  <c r="C821" i="4"/>
  <c r="E821" i="4" s="1"/>
  <c r="D821" i="4" l="1"/>
  <c r="G824" i="3"/>
  <c r="H824" i="3"/>
  <c r="C822" i="4"/>
  <c r="E822" i="4" s="1"/>
  <c r="D822" i="4" l="1"/>
  <c r="G825" i="3"/>
  <c r="H825" i="3"/>
  <c r="C823" i="4"/>
  <c r="E823" i="4" s="1"/>
  <c r="D823" i="4" l="1"/>
  <c r="G826" i="3"/>
  <c r="H826" i="3"/>
  <c r="C824" i="4"/>
  <c r="E824" i="4" s="1"/>
  <c r="D824" i="4" l="1"/>
  <c r="G827" i="3"/>
  <c r="H827" i="3"/>
  <c r="C825" i="4"/>
  <c r="E825" i="4" s="1"/>
  <c r="D825" i="4" l="1"/>
  <c r="G828" i="3"/>
  <c r="H828" i="3"/>
  <c r="C826" i="4"/>
  <c r="E826" i="4" s="1"/>
  <c r="D826" i="4" l="1"/>
  <c r="G829" i="3"/>
  <c r="H829" i="3"/>
  <c r="C827" i="4"/>
  <c r="E827" i="4" s="1"/>
  <c r="D827" i="4" l="1"/>
  <c r="G830" i="3"/>
  <c r="H830" i="3"/>
  <c r="C828" i="4"/>
  <c r="E828" i="4" s="1"/>
  <c r="D828" i="4" l="1"/>
  <c r="G831" i="3"/>
  <c r="H831" i="3"/>
  <c r="C829" i="4"/>
  <c r="E829" i="4" s="1"/>
  <c r="D829" i="4" l="1"/>
  <c r="G832" i="3"/>
  <c r="H832" i="3"/>
  <c r="C830" i="4"/>
  <c r="E830" i="4" s="1"/>
  <c r="D830" i="4" l="1"/>
  <c r="G833" i="3"/>
  <c r="H833" i="3"/>
  <c r="C831" i="4"/>
  <c r="E831" i="4" s="1"/>
  <c r="D831" i="4" l="1"/>
  <c r="G834" i="3"/>
  <c r="H834" i="3"/>
  <c r="C832" i="4"/>
  <c r="E832" i="4" s="1"/>
  <c r="D832" i="4" l="1"/>
  <c r="G835" i="3"/>
  <c r="H835" i="3"/>
  <c r="C833" i="4"/>
  <c r="E833" i="4" s="1"/>
  <c r="D833" i="4" l="1"/>
  <c r="G836" i="3"/>
  <c r="H836" i="3"/>
  <c r="C834" i="4"/>
  <c r="E834" i="4" s="1"/>
  <c r="D834" i="4" l="1"/>
  <c r="G837" i="3"/>
  <c r="H837" i="3"/>
  <c r="C835" i="4"/>
  <c r="E835" i="4" s="1"/>
  <c r="D835" i="4" l="1"/>
  <c r="G838" i="3"/>
  <c r="H838" i="3"/>
  <c r="C836" i="4"/>
  <c r="E836" i="4" s="1"/>
  <c r="D836" i="4" l="1"/>
  <c r="G839" i="3"/>
  <c r="H839" i="3"/>
  <c r="C837" i="4"/>
  <c r="E837" i="4" s="1"/>
  <c r="D837" i="4" l="1"/>
  <c r="G840" i="3"/>
  <c r="H840" i="3"/>
  <c r="C838" i="4"/>
  <c r="E838" i="4" s="1"/>
  <c r="D838" i="4" l="1"/>
  <c r="G841" i="3"/>
  <c r="H841" i="3"/>
  <c r="C839" i="4"/>
  <c r="E839" i="4" s="1"/>
  <c r="D839" i="4" l="1"/>
  <c r="G842" i="3"/>
  <c r="H842" i="3"/>
  <c r="C840" i="4"/>
  <c r="E840" i="4" s="1"/>
  <c r="D840" i="4" l="1"/>
  <c r="G843" i="3"/>
  <c r="H843" i="3"/>
  <c r="C841" i="4"/>
  <c r="E841" i="4" s="1"/>
  <c r="D841" i="4" l="1"/>
  <c r="G844" i="3"/>
  <c r="H844" i="3"/>
  <c r="C842" i="4"/>
  <c r="E842" i="4" s="1"/>
  <c r="D842" i="4" l="1"/>
  <c r="G845" i="3"/>
  <c r="H845" i="3"/>
  <c r="C843" i="4"/>
  <c r="E843" i="4" s="1"/>
  <c r="D843" i="4" l="1"/>
  <c r="G846" i="3"/>
  <c r="H846" i="3"/>
  <c r="C844" i="4"/>
  <c r="E844" i="4" s="1"/>
  <c r="D844" i="4" l="1"/>
  <c r="G847" i="3"/>
  <c r="H847" i="3"/>
  <c r="C845" i="4"/>
  <c r="E845" i="4" s="1"/>
  <c r="D845" i="4" l="1"/>
  <c r="G848" i="3"/>
  <c r="H848" i="3"/>
  <c r="C846" i="4"/>
  <c r="E846" i="4" s="1"/>
  <c r="D846" i="4" l="1"/>
  <c r="G849" i="3"/>
  <c r="H849" i="3"/>
  <c r="C847" i="4"/>
  <c r="E847" i="4" s="1"/>
  <c r="D847" i="4" l="1"/>
  <c r="G850" i="3"/>
  <c r="H850" i="3"/>
  <c r="C848" i="4"/>
  <c r="E848" i="4" s="1"/>
  <c r="D848" i="4" l="1"/>
  <c r="G851" i="3"/>
  <c r="H851" i="3"/>
  <c r="C849" i="4"/>
  <c r="E849" i="4" s="1"/>
  <c r="D849" i="4" l="1"/>
  <c r="G852" i="3"/>
  <c r="H852" i="3"/>
  <c r="C850" i="4"/>
  <c r="E850" i="4" s="1"/>
  <c r="D850" i="4" l="1"/>
  <c r="G853" i="3"/>
  <c r="H853" i="3"/>
  <c r="C851" i="4"/>
  <c r="E851" i="4" s="1"/>
  <c r="D851" i="4" l="1"/>
  <c r="G854" i="3"/>
  <c r="H854" i="3"/>
  <c r="C852" i="4"/>
  <c r="E852" i="4" s="1"/>
  <c r="D852" i="4" l="1"/>
  <c r="G855" i="3"/>
  <c r="H855" i="3"/>
  <c r="C853" i="4"/>
  <c r="E853" i="4" s="1"/>
  <c r="D853" i="4" l="1"/>
  <c r="G856" i="3"/>
  <c r="H856" i="3"/>
  <c r="C854" i="4"/>
  <c r="E854" i="4" s="1"/>
  <c r="D854" i="4" l="1"/>
  <c r="G857" i="3"/>
  <c r="H857" i="3"/>
  <c r="C855" i="4"/>
  <c r="E855" i="4" s="1"/>
  <c r="D855" i="4" l="1"/>
  <c r="G858" i="3"/>
  <c r="H858" i="3"/>
  <c r="C856" i="4"/>
  <c r="E856" i="4" s="1"/>
  <c r="D856" i="4" l="1"/>
  <c r="G859" i="3"/>
  <c r="H859" i="3"/>
  <c r="C857" i="4"/>
  <c r="E857" i="4" s="1"/>
  <c r="D857" i="4" l="1"/>
  <c r="G860" i="3"/>
  <c r="H860" i="3"/>
  <c r="C858" i="4"/>
  <c r="E858" i="4" s="1"/>
  <c r="D858" i="4" l="1"/>
  <c r="G861" i="3"/>
  <c r="H861" i="3"/>
  <c r="C859" i="4"/>
  <c r="E859" i="4" s="1"/>
  <c r="D859" i="4" l="1"/>
  <c r="G862" i="3"/>
  <c r="H862" i="3"/>
  <c r="C860" i="4"/>
  <c r="E860" i="4" s="1"/>
  <c r="D860" i="4" l="1"/>
  <c r="G863" i="3"/>
  <c r="H863" i="3"/>
  <c r="C861" i="4"/>
  <c r="E861" i="4" s="1"/>
  <c r="D861" i="4" l="1"/>
  <c r="G864" i="3"/>
  <c r="H864" i="3"/>
  <c r="C862" i="4"/>
  <c r="E862" i="4" s="1"/>
  <c r="D862" i="4" l="1"/>
  <c r="G865" i="3"/>
  <c r="H865" i="3"/>
  <c r="C863" i="4"/>
  <c r="E863" i="4" s="1"/>
  <c r="D863" i="4" l="1"/>
  <c r="G866" i="3"/>
  <c r="H866" i="3"/>
  <c r="C864" i="4"/>
  <c r="E864" i="4" s="1"/>
  <c r="D864" i="4" l="1"/>
  <c r="G867" i="3"/>
  <c r="H867" i="3"/>
  <c r="C865" i="4"/>
  <c r="E865" i="4" s="1"/>
  <c r="D865" i="4" l="1"/>
  <c r="G868" i="3"/>
  <c r="H868" i="3"/>
  <c r="C866" i="4"/>
  <c r="E866" i="4" s="1"/>
  <c r="D866" i="4" l="1"/>
  <c r="G869" i="3"/>
  <c r="H869" i="3"/>
  <c r="C867" i="4"/>
  <c r="E867" i="4" s="1"/>
  <c r="D867" i="4" l="1"/>
  <c r="G870" i="3"/>
  <c r="H870" i="3"/>
  <c r="C868" i="4"/>
  <c r="E868" i="4" s="1"/>
  <c r="D868" i="4" l="1"/>
  <c r="G871" i="3"/>
  <c r="H871" i="3"/>
  <c r="C869" i="4"/>
  <c r="E869" i="4" s="1"/>
  <c r="D869" i="4" l="1"/>
  <c r="G872" i="3"/>
  <c r="H872" i="3"/>
  <c r="C870" i="4"/>
  <c r="E870" i="4" s="1"/>
  <c r="D870" i="4" l="1"/>
  <c r="G873" i="3"/>
  <c r="H873" i="3"/>
  <c r="C871" i="4"/>
  <c r="E871" i="4" s="1"/>
  <c r="D871" i="4" l="1"/>
  <c r="G874" i="3"/>
  <c r="H874" i="3"/>
  <c r="C872" i="4"/>
  <c r="E872" i="4" s="1"/>
  <c r="D872" i="4" l="1"/>
  <c r="G875" i="3"/>
  <c r="H875" i="3"/>
  <c r="C873" i="4"/>
  <c r="E873" i="4" s="1"/>
  <c r="D873" i="4" l="1"/>
  <c r="G876" i="3"/>
  <c r="H876" i="3"/>
  <c r="C874" i="4"/>
  <c r="E874" i="4" s="1"/>
  <c r="D874" i="4" l="1"/>
  <c r="G877" i="3"/>
  <c r="H877" i="3"/>
  <c r="C875" i="4"/>
  <c r="E875" i="4" s="1"/>
  <c r="D875" i="4" l="1"/>
  <c r="G878" i="3"/>
  <c r="H878" i="3"/>
  <c r="C876" i="4"/>
  <c r="E876" i="4" s="1"/>
  <c r="D876" i="4" l="1"/>
  <c r="G879" i="3"/>
  <c r="H879" i="3"/>
  <c r="C877" i="4"/>
  <c r="E877" i="4" s="1"/>
  <c r="D877" i="4" l="1"/>
  <c r="G880" i="3"/>
  <c r="H880" i="3"/>
  <c r="C878" i="4"/>
  <c r="E878" i="4" s="1"/>
  <c r="D878" i="4" l="1"/>
  <c r="G881" i="3"/>
  <c r="H881" i="3"/>
  <c r="C879" i="4"/>
  <c r="E879" i="4" s="1"/>
  <c r="D879" i="4" l="1"/>
  <c r="G882" i="3"/>
  <c r="H882" i="3"/>
  <c r="C880" i="4"/>
  <c r="E880" i="4" s="1"/>
  <c r="D880" i="4" l="1"/>
  <c r="G883" i="3"/>
  <c r="H883" i="3"/>
  <c r="C881" i="4"/>
  <c r="E881" i="4" s="1"/>
  <c r="D881" i="4" l="1"/>
  <c r="G884" i="3"/>
  <c r="H884" i="3"/>
  <c r="C882" i="4"/>
  <c r="E882" i="4" s="1"/>
  <c r="D882" i="4" l="1"/>
  <c r="G885" i="3"/>
  <c r="H885" i="3"/>
  <c r="C883" i="4"/>
  <c r="E883" i="4" s="1"/>
  <c r="D883" i="4" l="1"/>
  <c r="G886" i="3"/>
  <c r="H886" i="3"/>
  <c r="C884" i="4"/>
  <c r="E884" i="4" s="1"/>
  <c r="D884" i="4" l="1"/>
  <c r="G887" i="3"/>
  <c r="H887" i="3"/>
  <c r="C885" i="4"/>
  <c r="E885" i="4" s="1"/>
  <c r="D885" i="4" l="1"/>
  <c r="G888" i="3"/>
  <c r="H888" i="3"/>
  <c r="C886" i="4"/>
  <c r="E886" i="4" s="1"/>
  <c r="D886" i="4" l="1"/>
  <c r="G889" i="3"/>
  <c r="H889" i="3"/>
  <c r="C887" i="4"/>
  <c r="E887" i="4" s="1"/>
  <c r="D887" i="4" l="1"/>
  <c r="G890" i="3"/>
  <c r="H890" i="3"/>
  <c r="C888" i="4"/>
  <c r="E888" i="4" s="1"/>
  <c r="D888" i="4" l="1"/>
  <c r="G891" i="3"/>
  <c r="H891" i="3"/>
  <c r="C889" i="4"/>
  <c r="E889" i="4" s="1"/>
  <c r="D889" i="4" l="1"/>
  <c r="G892" i="3"/>
  <c r="H892" i="3"/>
  <c r="C890" i="4"/>
  <c r="E890" i="4" s="1"/>
  <c r="D890" i="4" l="1"/>
  <c r="G893" i="3"/>
  <c r="H893" i="3"/>
  <c r="C891" i="4"/>
  <c r="E891" i="4" s="1"/>
  <c r="D891" i="4" l="1"/>
  <c r="G894" i="3"/>
  <c r="H894" i="3"/>
  <c r="C892" i="4"/>
  <c r="E892" i="4" s="1"/>
  <c r="D892" i="4" l="1"/>
  <c r="G895" i="3"/>
  <c r="H895" i="3"/>
  <c r="C893" i="4"/>
  <c r="E893" i="4" s="1"/>
  <c r="D893" i="4" l="1"/>
  <c r="G896" i="3"/>
  <c r="H896" i="3"/>
  <c r="C894" i="4"/>
  <c r="E894" i="4" s="1"/>
  <c r="D894" i="4" l="1"/>
  <c r="G897" i="3"/>
  <c r="H897" i="3"/>
  <c r="C895" i="4"/>
  <c r="E895" i="4" s="1"/>
  <c r="D895" i="4" l="1"/>
  <c r="G898" i="3"/>
  <c r="H898" i="3"/>
  <c r="C896" i="4"/>
  <c r="E896" i="4" s="1"/>
  <c r="D896" i="4" l="1"/>
  <c r="G899" i="3"/>
  <c r="H899" i="3"/>
  <c r="C897" i="4"/>
  <c r="E897" i="4" s="1"/>
  <c r="D897" i="4" l="1"/>
  <c r="G900" i="3"/>
  <c r="H900" i="3"/>
  <c r="C898" i="4"/>
  <c r="E898" i="4" s="1"/>
  <c r="D898" i="4" l="1"/>
  <c r="G901" i="3"/>
  <c r="H901" i="3"/>
  <c r="C899" i="4"/>
  <c r="E899" i="4" s="1"/>
  <c r="D899" i="4" l="1"/>
  <c r="G902" i="3"/>
  <c r="H902" i="3"/>
  <c r="C900" i="4"/>
  <c r="E900" i="4" s="1"/>
  <c r="D900" i="4" l="1"/>
  <c r="G903" i="3"/>
  <c r="H903" i="3"/>
  <c r="C901" i="4"/>
  <c r="E901" i="4" s="1"/>
  <c r="D901" i="4" l="1"/>
  <c r="G904" i="3"/>
  <c r="H904" i="3"/>
  <c r="C902" i="4"/>
  <c r="E902" i="4" s="1"/>
  <c r="D902" i="4" l="1"/>
  <c r="G905" i="3"/>
  <c r="H905" i="3"/>
  <c r="C903" i="4"/>
  <c r="E903" i="4" s="1"/>
  <c r="D903" i="4" l="1"/>
  <c r="G906" i="3"/>
  <c r="H906" i="3"/>
  <c r="C904" i="4"/>
  <c r="E904" i="4" s="1"/>
  <c r="D904" i="4" l="1"/>
  <c r="G907" i="3"/>
  <c r="H907" i="3"/>
  <c r="C905" i="4"/>
  <c r="E905" i="4" s="1"/>
  <c r="D905" i="4" l="1"/>
  <c r="G908" i="3"/>
  <c r="H908" i="3"/>
  <c r="C906" i="4"/>
  <c r="E906" i="4" s="1"/>
  <c r="D906" i="4" l="1"/>
  <c r="G909" i="3"/>
  <c r="H909" i="3"/>
  <c r="C907" i="4"/>
  <c r="E907" i="4" s="1"/>
  <c r="D907" i="4" l="1"/>
  <c r="G910" i="3"/>
  <c r="H910" i="3"/>
  <c r="C908" i="4"/>
  <c r="E908" i="4" s="1"/>
  <c r="D908" i="4" l="1"/>
  <c r="G911" i="3"/>
  <c r="H911" i="3"/>
  <c r="C909" i="4"/>
  <c r="E909" i="4" s="1"/>
  <c r="D909" i="4" l="1"/>
  <c r="G912" i="3"/>
  <c r="H912" i="3"/>
  <c r="C910" i="4"/>
  <c r="E910" i="4" s="1"/>
  <c r="D910" i="4" l="1"/>
  <c r="G913" i="3"/>
  <c r="H913" i="3"/>
  <c r="C911" i="4"/>
  <c r="E911" i="4" s="1"/>
  <c r="D911" i="4" l="1"/>
  <c r="G914" i="3"/>
  <c r="H914" i="3"/>
  <c r="C912" i="4"/>
  <c r="E912" i="4" s="1"/>
  <c r="D912" i="4" l="1"/>
  <c r="G915" i="3"/>
  <c r="H915" i="3"/>
  <c r="C913" i="4"/>
  <c r="E913" i="4" s="1"/>
  <c r="D913" i="4" l="1"/>
  <c r="G916" i="3"/>
  <c r="H916" i="3"/>
  <c r="C914" i="4"/>
  <c r="E914" i="4" s="1"/>
  <c r="D914" i="4" l="1"/>
  <c r="G917" i="3"/>
  <c r="H917" i="3"/>
  <c r="C915" i="4"/>
  <c r="E915" i="4" s="1"/>
  <c r="D915" i="4" l="1"/>
  <c r="G918" i="3"/>
  <c r="H918" i="3"/>
  <c r="C916" i="4"/>
  <c r="E916" i="4" s="1"/>
  <c r="D916" i="4" l="1"/>
  <c r="G919" i="3"/>
  <c r="H919" i="3"/>
  <c r="C917" i="4"/>
  <c r="E917" i="4" s="1"/>
  <c r="D917" i="4" l="1"/>
  <c r="G920" i="3"/>
  <c r="H920" i="3"/>
  <c r="C918" i="4"/>
  <c r="E918" i="4" s="1"/>
  <c r="D918" i="4" l="1"/>
  <c r="G921" i="3"/>
  <c r="H921" i="3"/>
  <c r="C919" i="4"/>
  <c r="E919" i="4" s="1"/>
  <c r="D919" i="4" l="1"/>
  <c r="G922" i="3"/>
  <c r="H922" i="3"/>
  <c r="C920" i="4"/>
  <c r="E920" i="4" s="1"/>
  <c r="D920" i="4" l="1"/>
  <c r="G923" i="3"/>
  <c r="H923" i="3"/>
  <c r="C921" i="4"/>
  <c r="E921" i="4" s="1"/>
  <c r="D921" i="4" l="1"/>
  <c r="G924" i="3"/>
  <c r="H924" i="3"/>
  <c r="C922" i="4"/>
  <c r="E922" i="4" s="1"/>
  <c r="D922" i="4" l="1"/>
  <c r="G925" i="3"/>
  <c r="H925" i="3"/>
  <c r="C923" i="4"/>
  <c r="E923" i="4" s="1"/>
  <c r="D923" i="4" l="1"/>
  <c r="G926" i="3"/>
  <c r="H926" i="3"/>
  <c r="C924" i="4"/>
  <c r="E924" i="4" s="1"/>
  <c r="D924" i="4" l="1"/>
  <c r="G927" i="3"/>
  <c r="H927" i="3"/>
  <c r="C925" i="4"/>
  <c r="E925" i="4" s="1"/>
  <c r="D925" i="4" l="1"/>
  <c r="G928" i="3"/>
  <c r="H928" i="3"/>
  <c r="C926" i="4"/>
  <c r="E926" i="4" s="1"/>
  <c r="D926" i="4" l="1"/>
  <c r="G929" i="3"/>
  <c r="H929" i="3"/>
  <c r="C927" i="4"/>
  <c r="E927" i="4" s="1"/>
  <c r="D927" i="4" l="1"/>
  <c r="G930" i="3"/>
  <c r="H930" i="3"/>
  <c r="C928" i="4"/>
  <c r="E928" i="4" s="1"/>
  <c r="D928" i="4" l="1"/>
  <c r="G931" i="3"/>
  <c r="H931" i="3"/>
  <c r="C929" i="4"/>
  <c r="E929" i="4" s="1"/>
  <c r="D929" i="4" l="1"/>
  <c r="G932" i="3"/>
  <c r="H932" i="3"/>
  <c r="C930" i="4"/>
  <c r="E930" i="4" s="1"/>
  <c r="D930" i="4" l="1"/>
  <c r="G933" i="3"/>
  <c r="H933" i="3"/>
  <c r="C931" i="4"/>
  <c r="E931" i="4" s="1"/>
  <c r="D931" i="4" l="1"/>
  <c r="G934" i="3"/>
  <c r="H934" i="3"/>
  <c r="C932" i="4"/>
  <c r="E932" i="4" s="1"/>
  <c r="D932" i="4" l="1"/>
  <c r="G935" i="3"/>
  <c r="H935" i="3"/>
  <c r="C933" i="4"/>
  <c r="E933" i="4" s="1"/>
  <c r="D933" i="4" l="1"/>
  <c r="G936" i="3"/>
  <c r="H936" i="3"/>
  <c r="C934" i="4"/>
  <c r="E934" i="4" s="1"/>
  <c r="D934" i="4" l="1"/>
  <c r="G937" i="3"/>
  <c r="H937" i="3"/>
  <c r="C935" i="4"/>
  <c r="E935" i="4" s="1"/>
  <c r="D935" i="4" l="1"/>
  <c r="G938" i="3"/>
  <c r="H938" i="3"/>
  <c r="C936" i="4"/>
  <c r="E936" i="4" s="1"/>
  <c r="D936" i="4" l="1"/>
  <c r="G939" i="3"/>
  <c r="H939" i="3"/>
  <c r="C937" i="4"/>
  <c r="E937" i="4" s="1"/>
  <c r="D937" i="4" l="1"/>
  <c r="G940" i="3"/>
  <c r="H940" i="3"/>
  <c r="C938" i="4"/>
  <c r="E938" i="4" s="1"/>
  <c r="D938" i="4" l="1"/>
  <c r="G941" i="3"/>
  <c r="H941" i="3"/>
  <c r="C939" i="4"/>
  <c r="E939" i="4" s="1"/>
  <c r="D939" i="4" l="1"/>
  <c r="G942" i="3"/>
  <c r="H942" i="3"/>
  <c r="C940" i="4"/>
  <c r="E940" i="4" s="1"/>
  <c r="D940" i="4" l="1"/>
  <c r="G943" i="3"/>
  <c r="H943" i="3"/>
  <c r="C941" i="4"/>
  <c r="E941" i="4" s="1"/>
  <c r="D941" i="4" l="1"/>
  <c r="G944" i="3"/>
  <c r="H944" i="3"/>
  <c r="C942" i="4"/>
  <c r="E942" i="4" s="1"/>
  <c r="D942" i="4" l="1"/>
  <c r="G945" i="3"/>
  <c r="H945" i="3"/>
  <c r="C943" i="4"/>
  <c r="E943" i="4" s="1"/>
  <c r="D943" i="4" l="1"/>
  <c r="G946" i="3"/>
  <c r="H946" i="3"/>
  <c r="C944" i="4"/>
  <c r="E944" i="4" s="1"/>
  <c r="D944" i="4" l="1"/>
  <c r="G947" i="3"/>
  <c r="H947" i="3"/>
  <c r="C945" i="4"/>
  <c r="E945" i="4" s="1"/>
  <c r="D945" i="4" l="1"/>
  <c r="G948" i="3"/>
  <c r="H948" i="3"/>
  <c r="C946" i="4"/>
  <c r="E946" i="4" s="1"/>
  <c r="D946" i="4" l="1"/>
  <c r="G949" i="3"/>
  <c r="H949" i="3"/>
  <c r="C947" i="4"/>
  <c r="E947" i="4" s="1"/>
  <c r="D947" i="4" l="1"/>
  <c r="G950" i="3"/>
  <c r="H950" i="3"/>
  <c r="C948" i="4"/>
  <c r="E948" i="4" s="1"/>
  <c r="D948" i="4" l="1"/>
  <c r="G951" i="3"/>
  <c r="H951" i="3"/>
  <c r="C949" i="4"/>
  <c r="E949" i="4" s="1"/>
  <c r="D949" i="4" l="1"/>
  <c r="G952" i="3"/>
  <c r="H952" i="3"/>
  <c r="C950" i="4"/>
  <c r="E950" i="4" s="1"/>
  <c r="D950" i="4" l="1"/>
  <c r="G953" i="3"/>
  <c r="H953" i="3"/>
  <c r="C951" i="4"/>
  <c r="E951" i="4" s="1"/>
  <c r="D951" i="4" l="1"/>
  <c r="G954" i="3"/>
  <c r="H954" i="3"/>
  <c r="C952" i="4"/>
  <c r="E952" i="4" s="1"/>
  <c r="D952" i="4" l="1"/>
  <c r="G955" i="3"/>
  <c r="H955" i="3"/>
  <c r="C953" i="4"/>
  <c r="E953" i="4" s="1"/>
  <c r="D953" i="4" l="1"/>
  <c r="G956" i="3"/>
  <c r="H956" i="3"/>
  <c r="C954" i="4"/>
  <c r="E954" i="4" s="1"/>
  <c r="D954" i="4" l="1"/>
  <c r="G957" i="3"/>
  <c r="H957" i="3"/>
  <c r="C955" i="4"/>
  <c r="E955" i="4" s="1"/>
  <c r="D955" i="4" l="1"/>
  <c r="G958" i="3"/>
  <c r="H958" i="3"/>
  <c r="C956" i="4"/>
  <c r="E956" i="4" s="1"/>
  <c r="D956" i="4" l="1"/>
  <c r="G959" i="3"/>
  <c r="H959" i="3"/>
  <c r="C957" i="4"/>
  <c r="E957" i="4" s="1"/>
  <c r="D957" i="4" l="1"/>
  <c r="G960" i="3"/>
  <c r="H960" i="3"/>
  <c r="C958" i="4"/>
  <c r="E958" i="4" s="1"/>
  <c r="D958" i="4" l="1"/>
  <c r="G961" i="3"/>
  <c r="H961" i="3"/>
  <c r="C959" i="4"/>
  <c r="E959" i="4" s="1"/>
  <c r="D959" i="4" l="1"/>
  <c r="G962" i="3"/>
  <c r="H962" i="3"/>
  <c r="C960" i="4"/>
  <c r="E960" i="4" s="1"/>
  <c r="D960" i="4" l="1"/>
  <c r="G963" i="3"/>
  <c r="H963" i="3"/>
  <c r="C961" i="4"/>
  <c r="E961" i="4" s="1"/>
  <c r="D961" i="4" l="1"/>
  <c r="G964" i="3"/>
  <c r="H964" i="3"/>
  <c r="C962" i="4"/>
  <c r="E962" i="4" s="1"/>
  <c r="D962" i="4" l="1"/>
  <c r="G965" i="3"/>
  <c r="H965" i="3"/>
  <c r="C963" i="4"/>
  <c r="E963" i="4" s="1"/>
  <c r="D963" i="4" l="1"/>
  <c r="G966" i="3"/>
  <c r="H966" i="3"/>
  <c r="C964" i="4"/>
  <c r="E964" i="4" s="1"/>
  <c r="D964" i="4" l="1"/>
  <c r="G967" i="3"/>
  <c r="H967" i="3"/>
  <c r="C965" i="4"/>
  <c r="E965" i="4" s="1"/>
  <c r="D965" i="4" l="1"/>
  <c r="G968" i="3"/>
  <c r="H968" i="3"/>
  <c r="C966" i="4"/>
  <c r="E966" i="4" s="1"/>
  <c r="D966" i="4" l="1"/>
  <c r="G969" i="3"/>
  <c r="H969" i="3"/>
  <c r="C967" i="4"/>
  <c r="E967" i="4" s="1"/>
  <c r="D967" i="4" l="1"/>
  <c r="G970" i="3"/>
  <c r="H970" i="3"/>
  <c r="C968" i="4"/>
  <c r="E968" i="4" s="1"/>
  <c r="D968" i="4" l="1"/>
  <c r="G971" i="3"/>
  <c r="H971" i="3"/>
  <c r="C969" i="4"/>
  <c r="E969" i="4" s="1"/>
  <c r="D969" i="4" l="1"/>
  <c r="G972" i="3"/>
  <c r="G973" i="3"/>
  <c r="H972" i="3"/>
  <c r="C970" i="4"/>
  <c r="E970" i="4" s="1"/>
  <c r="D970" i="4" l="1"/>
  <c r="H973" i="3"/>
  <c r="G974" i="3"/>
  <c r="C971" i="4"/>
  <c r="E971" i="4" s="1"/>
  <c r="D971" i="4" l="1"/>
  <c r="H974" i="3"/>
  <c r="G975" i="3"/>
  <c r="C972" i="4"/>
  <c r="E972" i="4" s="1"/>
  <c r="D972" i="4" l="1"/>
  <c r="H975" i="3"/>
  <c r="G976" i="3"/>
  <c r="C973" i="4"/>
  <c r="E973" i="4" s="1"/>
  <c r="D973" i="4" l="1"/>
  <c r="H976" i="3"/>
  <c r="G977" i="3"/>
  <c r="C974" i="4"/>
  <c r="E974" i="4" s="1"/>
  <c r="D974" i="4" l="1"/>
  <c r="H977" i="3"/>
  <c r="G978" i="3"/>
  <c r="C975" i="4"/>
  <c r="E975" i="4" s="1"/>
  <c r="D975" i="4" l="1"/>
  <c r="H978" i="3"/>
  <c r="G979" i="3"/>
  <c r="C976" i="4"/>
  <c r="E976" i="4" s="1"/>
  <c r="D976" i="4" l="1"/>
  <c r="H979" i="3"/>
  <c r="G980" i="3"/>
  <c r="C977" i="4"/>
  <c r="E977" i="4" s="1"/>
  <c r="D977" i="4" l="1"/>
  <c r="H980" i="3"/>
  <c r="G981" i="3"/>
  <c r="C978" i="4"/>
  <c r="E978" i="4" s="1"/>
  <c r="D978" i="4" l="1"/>
  <c r="H981" i="3"/>
  <c r="G982" i="3"/>
  <c r="C979" i="4"/>
  <c r="E979" i="4" s="1"/>
  <c r="D979" i="4" l="1"/>
  <c r="H982" i="3"/>
  <c r="G983" i="3"/>
  <c r="C980" i="4"/>
  <c r="E980" i="4" s="1"/>
  <c r="D980" i="4" l="1"/>
  <c r="H983" i="3"/>
  <c r="G984" i="3"/>
  <c r="C981" i="4"/>
  <c r="E981" i="4" s="1"/>
  <c r="D981" i="4" l="1"/>
  <c r="H984" i="3"/>
  <c r="G985" i="3"/>
  <c r="C982" i="4"/>
  <c r="E982" i="4" s="1"/>
  <c r="D982" i="4" l="1"/>
  <c r="H985" i="3"/>
  <c r="G986" i="3"/>
  <c r="C983" i="4"/>
  <c r="E983" i="4" s="1"/>
  <c r="D983" i="4" l="1"/>
  <c r="H986" i="3"/>
  <c r="G987" i="3"/>
  <c r="C984" i="4"/>
  <c r="E984" i="4" s="1"/>
  <c r="D984" i="4" l="1"/>
  <c r="H987" i="3"/>
  <c r="G988" i="3"/>
  <c r="C985" i="4"/>
  <c r="E985" i="4" s="1"/>
  <c r="D985" i="4" l="1"/>
  <c r="H988" i="3"/>
  <c r="G989" i="3"/>
  <c r="C986" i="4"/>
  <c r="E986" i="4" s="1"/>
  <c r="D986" i="4" l="1"/>
  <c r="H989" i="3"/>
  <c r="G990" i="3"/>
  <c r="C987" i="4"/>
  <c r="E987" i="4" s="1"/>
  <c r="D987" i="4" l="1"/>
  <c r="H990" i="3"/>
  <c r="G991" i="3"/>
  <c r="C988" i="4"/>
  <c r="E988" i="4" s="1"/>
  <c r="D988" i="4" l="1"/>
  <c r="H991" i="3"/>
  <c r="G992" i="3"/>
  <c r="C989" i="4"/>
  <c r="E989" i="4" s="1"/>
  <c r="D989" i="4" l="1"/>
  <c r="H992" i="3"/>
  <c r="G993" i="3"/>
  <c r="C990" i="4"/>
  <c r="E990" i="4" s="1"/>
  <c r="D990" i="4" l="1"/>
  <c r="H993" i="3"/>
  <c r="G994" i="3"/>
  <c r="C991" i="4"/>
  <c r="E991" i="4" s="1"/>
  <c r="D991" i="4" l="1"/>
  <c r="H994" i="3"/>
  <c r="G995" i="3"/>
  <c r="C992" i="4"/>
  <c r="E992" i="4" s="1"/>
  <c r="D992" i="4" l="1"/>
  <c r="H995" i="3"/>
  <c r="G996" i="3"/>
  <c r="C993" i="4"/>
  <c r="E993" i="4" s="1"/>
  <c r="D993" i="4" l="1"/>
  <c r="H996" i="3"/>
  <c r="G997" i="3"/>
  <c r="C994" i="4"/>
  <c r="E994" i="4" s="1"/>
  <c r="D994" i="4" l="1"/>
  <c r="H997" i="3"/>
  <c r="G998" i="3"/>
  <c r="C995" i="4"/>
  <c r="E995" i="4" s="1"/>
  <c r="D995" i="4" l="1"/>
  <c r="H998" i="3"/>
  <c r="G999" i="3"/>
  <c r="C996" i="4"/>
  <c r="E996" i="4" s="1"/>
  <c r="D996" i="4" l="1"/>
  <c r="H999" i="3"/>
  <c r="G1000" i="3"/>
  <c r="C997" i="4"/>
  <c r="E997" i="4" s="1"/>
  <c r="D997" i="4" l="1"/>
  <c r="H1000" i="3"/>
  <c r="G1001" i="3"/>
  <c r="C998" i="4"/>
  <c r="E998" i="4" s="1"/>
  <c r="D998" i="4" l="1"/>
  <c r="H1001" i="3"/>
  <c r="G1002" i="3"/>
  <c r="C999" i="4"/>
  <c r="E999" i="4" s="1"/>
  <c r="D999" i="4" l="1"/>
  <c r="H1002" i="3"/>
  <c r="G1003" i="3"/>
  <c r="C1000" i="4"/>
  <c r="E1000" i="4" s="1"/>
  <c r="D1000" i="4" l="1"/>
  <c r="H1003" i="3"/>
  <c r="G1004" i="3"/>
  <c r="C1001" i="4"/>
  <c r="E1001" i="4" s="1"/>
  <c r="D1001" i="4" l="1"/>
  <c r="H1004" i="3"/>
  <c r="G1005" i="3"/>
  <c r="C1002" i="4"/>
  <c r="E1002" i="4" s="1"/>
  <c r="D1002" i="4" l="1"/>
  <c r="H1005" i="3"/>
  <c r="G1006" i="3"/>
  <c r="C1003" i="4"/>
  <c r="E1003" i="4" s="1"/>
  <c r="D1003" i="4" l="1"/>
  <c r="H1006" i="3"/>
  <c r="G1007" i="3"/>
  <c r="C1004" i="4"/>
  <c r="E1004" i="4" s="1"/>
  <c r="D1004" i="4" l="1"/>
  <c r="H1007" i="3"/>
  <c r="G1008" i="3"/>
  <c r="C1005" i="4"/>
  <c r="E1005" i="4" s="1"/>
  <c r="D1005" i="4" l="1"/>
  <c r="H1008" i="3"/>
  <c r="G1009" i="3"/>
  <c r="C1006" i="4"/>
  <c r="E1006" i="4" s="1"/>
  <c r="D1006" i="4" l="1"/>
  <c r="H1009" i="3"/>
  <c r="G1010" i="3"/>
  <c r="C1007" i="4"/>
  <c r="E1007" i="4" s="1"/>
  <c r="D1007" i="4" l="1"/>
  <c r="H1010" i="3"/>
  <c r="G1011" i="3"/>
  <c r="C1008" i="4"/>
  <c r="E1008" i="4" s="1"/>
  <c r="D1008" i="4" l="1"/>
  <c r="H1011" i="3"/>
  <c r="G1012" i="3"/>
  <c r="C1009" i="4"/>
  <c r="E1009" i="4" s="1"/>
  <c r="D1009" i="4" l="1"/>
  <c r="H1012" i="3"/>
  <c r="G1013" i="3"/>
  <c r="C1010" i="4"/>
  <c r="E1010" i="4" s="1"/>
  <c r="D1010" i="4" l="1"/>
  <c r="H1013" i="3"/>
  <c r="G1014" i="3"/>
  <c r="C1011" i="4"/>
  <c r="E1011" i="4" s="1"/>
  <c r="D1011" i="4" l="1"/>
  <c r="H1014" i="3"/>
  <c r="G1015" i="3"/>
  <c r="C1012" i="4"/>
  <c r="E1012" i="4" s="1"/>
  <c r="D1012" i="4" l="1"/>
  <c r="H1015" i="3"/>
  <c r="G1016" i="3"/>
  <c r="C1013" i="4"/>
  <c r="E1013" i="4" s="1"/>
  <c r="D1013" i="4" l="1"/>
  <c r="H1016" i="3"/>
  <c r="G1017" i="3"/>
  <c r="C1014" i="4"/>
  <c r="E1014" i="4" s="1"/>
  <c r="D1014" i="4" l="1"/>
  <c r="H1017" i="3"/>
  <c r="G1018" i="3"/>
  <c r="C1015" i="4"/>
  <c r="E1015" i="4" s="1"/>
  <c r="D1015" i="4" l="1"/>
  <c r="H1018" i="3"/>
  <c r="G1019" i="3"/>
  <c r="C1016" i="4"/>
  <c r="E1016" i="4" s="1"/>
  <c r="D1016" i="4" l="1"/>
  <c r="H1019" i="3"/>
  <c r="G1020" i="3"/>
  <c r="C1017" i="4"/>
  <c r="E1017" i="4" s="1"/>
  <c r="D1017" i="4" l="1"/>
  <c r="H1020" i="3"/>
  <c r="G1021" i="3"/>
  <c r="C1018" i="4"/>
  <c r="E1018" i="4" s="1"/>
  <c r="D1018" i="4" l="1"/>
  <c r="H1021" i="3"/>
  <c r="G1022" i="3"/>
  <c r="C1019" i="4"/>
  <c r="E1019" i="4" s="1"/>
  <c r="D1019" i="4" l="1"/>
  <c r="H1022" i="3"/>
  <c r="G1023" i="3"/>
  <c r="C1020" i="4"/>
  <c r="E1020" i="4" s="1"/>
  <c r="D1020" i="4" l="1"/>
  <c r="H1023" i="3"/>
  <c r="G1024" i="3"/>
  <c r="C1021" i="4"/>
  <c r="E1021" i="4" s="1"/>
  <c r="D1021" i="4" l="1"/>
  <c r="H1024" i="3"/>
  <c r="G1025" i="3"/>
  <c r="C1022" i="4"/>
  <c r="E1022" i="4" s="1"/>
  <c r="D1022" i="4" l="1"/>
  <c r="H1025" i="3"/>
  <c r="G1026" i="3"/>
  <c r="C1023" i="4"/>
  <c r="E1023" i="4" s="1"/>
  <c r="D1023" i="4" l="1"/>
  <c r="H1026" i="3"/>
  <c r="G1027" i="3"/>
  <c r="C1024" i="4"/>
  <c r="E1024" i="4" s="1"/>
  <c r="D1024" i="4" l="1"/>
  <c r="H1027" i="3"/>
  <c r="G1028" i="3"/>
  <c r="C1025" i="4"/>
  <c r="E1025" i="4" s="1"/>
  <c r="D1025" i="4" l="1"/>
  <c r="H1028" i="3"/>
  <c r="G1029" i="3"/>
  <c r="C1026" i="4"/>
  <c r="E1026" i="4" s="1"/>
  <c r="D1026" i="4" l="1"/>
  <c r="H1029" i="3"/>
  <c r="G1030" i="3"/>
  <c r="C1027" i="4"/>
  <c r="E1027" i="4" s="1"/>
  <c r="D1027" i="4" l="1"/>
  <c r="H1030" i="3"/>
  <c r="G1031" i="3"/>
  <c r="C1028" i="4"/>
  <c r="E1028" i="4" s="1"/>
  <c r="D1028" i="4" l="1"/>
  <c r="H1031" i="3"/>
  <c r="G1032" i="3"/>
  <c r="C1029" i="4"/>
  <c r="E1029" i="4" s="1"/>
  <c r="D1029" i="4" l="1"/>
  <c r="H1032" i="3"/>
  <c r="G1033" i="3"/>
  <c r="C1030" i="4"/>
  <c r="E1030" i="4" s="1"/>
  <c r="D1030" i="4" l="1"/>
  <c r="H1033" i="3"/>
  <c r="G1034" i="3"/>
  <c r="C1031" i="4"/>
  <c r="E1031" i="4" s="1"/>
  <c r="D1031" i="4" l="1"/>
  <c r="H1034" i="3"/>
  <c r="G1035" i="3"/>
  <c r="C1032" i="4"/>
  <c r="E1032" i="4" s="1"/>
  <c r="D1032" i="4" l="1"/>
  <c r="H1035" i="3"/>
  <c r="G1036" i="3"/>
  <c r="C1033" i="4"/>
  <c r="E1033" i="4" s="1"/>
  <c r="D1033" i="4" l="1"/>
  <c r="H1036" i="3"/>
  <c r="G1037" i="3"/>
  <c r="C1034" i="4"/>
  <c r="E1034" i="4" s="1"/>
  <c r="D1034" i="4" l="1"/>
  <c r="H1037" i="3"/>
  <c r="G1038" i="3"/>
  <c r="C1035" i="4"/>
  <c r="E1035" i="4" s="1"/>
  <c r="D1035" i="4" l="1"/>
  <c r="H1038" i="3"/>
  <c r="G1039" i="3"/>
  <c r="C1036" i="4"/>
  <c r="E1036" i="4" s="1"/>
  <c r="D1036" i="4" l="1"/>
  <c r="H1039" i="3"/>
  <c r="G1040" i="3"/>
  <c r="C1037" i="4"/>
  <c r="E1037" i="4" s="1"/>
  <c r="D1037" i="4" l="1"/>
  <c r="H1040" i="3"/>
  <c r="G1041" i="3"/>
  <c r="C1038" i="4"/>
  <c r="E1038" i="4" s="1"/>
  <c r="D1038" i="4" l="1"/>
  <c r="H1041" i="3"/>
  <c r="G1042" i="3"/>
  <c r="C1039" i="4"/>
  <c r="E1039" i="4" s="1"/>
  <c r="D1039" i="4" l="1"/>
  <c r="H1042" i="3"/>
  <c r="G1043" i="3"/>
  <c r="C1040" i="4"/>
  <c r="E1040" i="4" s="1"/>
  <c r="D1040" i="4" l="1"/>
  <c r="H1043" i="3"/>
  <c r="G1044" i="3"/>
  <c r="C1041" i="4"/>
  <c r="E1041" i="4" s="1"/>
  <c r="D1041" i="4" l="1"/>
  <c r="H1044" i="3"/>
  <c r="G1045" i="3"/>
  <c r="C1042" i="4"/>
  <c r="E1042" i="4" s="1"/>
  <c r="D1042" i="4" l="1"/>
  <c r="H1045" i="3"/>
  <c r="G1046" i="3"/>
  <c r="C1043" i="4"/>
  <c r="E1043" i="4" s="1"/>
  <c r="D1043" i="4" l="1"/>
  <c r="H1046" i="3"/>
  <c r="G1047" i="3"/>
  <c r="C1044" i="4"/>
  <c r="E1044" i="4" s="1"/>
  <c r="D1044" i="4" l="1"/>
  <c r="H1047" i="3"/>
  <c r="G1048" i="3"/>
  <c r="C1045" i="4"/>
  <c r="E1045" i="4" s="1"/>
  <c r="D1045" i="4" l="1"/>
  <c r="H1048" i="3"/>
  <c r="G1049" i="3"/>
  <c r="C1046" i="4"/>
  <c r="E1046" i="4" s="1"/>
  <c r="D1046" i="4" l="1"/>
  <c r="H1049" i="3"/>
  <c r="G1050" i="3"/>
  <c r="C1047" i="4"/>
  <c r="E1047" i="4" s="1"/>
  <c r="D1047" i="4" l="1"/>
  <c r="H1050" i="3"/>
  <c r="G1051" i="3"/>
  <c r="C1048" i="4"/>
  <c r="E1048" i="4" s="1"/>
  <c r="D1048" i="4" l="1"/>
  <c r="H1051" i="3"/>
  <c r="G1052" i="3"/>
  <c r="C1049" i="4"/>
  <c r="E1049" i="4" s="1"/>
  <c r="D1049" i="4" l="1"/>
  <c r="H1052" i="3"/>
  <c r="G1053" i="3"/>
  <c r="C1050" i="4"/>
  <c r="E1050" i="4" s="1"/>
  <c r="D1050" i="4" l="1"/>
  <c r="H1053" i="3"/>
  <c r="G1054" i="3"/>
  <c r="C1051" i="4"/>
  <c r="E1051" i="4" s="1"/>
  <c r="D1051" i="4" l="1"/>
  <c r="H1054" i="3"/>
  <c r="G1055" i="3"/>
  <c r="C1052" i="4"/>
  <c r="E1052" i="4" s="1"/>
  <c r="D1052" i="4" l="1"/>
  <c r="H1055" i="3"/>
  <c r="G1056" i="3"/>
  <c r="C1053" i="4"/>
  <c r="E1053" i="4" s="1"/>
  <c r="D1053" i="4" l="1"/>
  <c r="H1056" i="3"/>
  <c r="G1057" i="3"/>
  <c r="C1054" i="4"/>
  <c r="E1054" i="4" s="1"/>
  <c r="D1054" i="4" l="1"/>
  <c r="H1057" i="3"/>
  <c r="G1058" i="3"/>
  <c r="C1055" i="4"/>
  <c r="E1055" i="4" s="1"/>
  <c r="D1055" i="4" l="1"/>
  <c r="H1058" i="3"/>
  <c r="G1059" i="3"/>
  <c r="C1056" i="4"/>
  <c r="E1056" i="4" s="1"/>
  <c r="D1056" i="4" l="1"/>
  <c r="H1059" i="3"/>
  <c r="G1060" i="3"/>
  <c r="C1057" i="4"/>
  <c r="E1057" i="4" s="1"/>
  <c r="D1057" i="4" l="1"/>
  <c r="H1060" i="3"/>
  <c r="G1061" i="3"/>
  <c r="C1058" i="4"/>
  <c r="E1058" i="4" s="1"/>
  <c r="D1058" i="4" l="1"/>
  <c r="H1061" i="3"/>
  <c r="G1062" i="3"/>
  <c r="C1059" i="4"/>
  <c r="E1059" i="4" s="1"/>
  <c r="D1059" i="4" l="1"/>
  <c r="H1062" i="3"/>
  <c r="G1063" i="3"/>
  <c r="C1060" i="4"/>
  <c r="E1060" i="4" s="1"/>
  <c r="D1060" i="4" l="1"/>
  <c r="H1063" i="3"/>
  <c r="G1064" i="3"/>
  <c r="C1061" i="4"/>
  <c r="E1061" i="4" s="1"/>
  <c r="D1061" i="4" l="1"/>
  <c r="H1064" i="3"/>
  <c r="G1065" i="3"/>
  <c r="C1062" i="4"/>
  <c r="E1062" i="4" s="1"/>
  <c r="D1062" i="4" l="1"/>
  <c r="H1065" i="3"/>
  <c r="G1066" i="3"/>
  <c r="C1063" i="4"/>
  <c r="E1063" i="4" s="1"/>
  <c r="D1063" i="4" l="1"/>
  <c r="H1066" i="3"/>
  <c r="G1067" i="3"/>
  <c r="C1064" i="4"/>
  <c r="E1064" i="4" s="1"/>
  <c r="D1064" i="4" l="1"/>
  <c r="H1067" i="3"/>
  <c r="G1068" i="3"/>
  <c r="C1065" i="4"/>
  <c r="E1065" i="4" s="1"/>
  <c r="D1065" i="4" l="1"/>
  <c r="H1068" i="3"/>
  <c r="G1069" i="3"/>
  <c r="C1066" i="4"/>
  <c r="E1066" i="4" s="1"/>
  <c r="D1066" i="4" l="1"/>
  <c r="H1069" i="3"/>
  <c r="G1070" i="3"/>
  <c r="C1067" i="4"/>
  <c r="E1067" i="4" s="1"/>
  <c r="D1067" i="4" l="1"/>
  <c r="H1070" i="3"/>
  <c r="G1071" i="3"/>
  <c r="C1068" i="4"/>
  <c r="E1068" i="4" s="1"/>
  <c r="D1068" i="4" l="1"/>
  <c r="H1071" i="3"/>
  <c r="G1072" i="3"/>
  <c r="C1069" i="4"/>
  <c r="E1069" i="4" s="1"/>
  <c r="D1069" i="4" l="1"/>
  <c r="H1072" i="3"/>
  <c r="G1073" i="3"/>
  <c r="C1070" i="4"/>
  <c r="E1070" i="4" s="1"/>
  <c r="D1070" i="4" l="1"/>
  <c r="H1073" i="3"/>
  <c r="G1074" i="3"/>
  <c r="C1071" i="4"/>
  <c r="E1071" i="4" s="1"/>
  <c r="D1071" i="4" l="1"/>
  <c r="H1074" i="3"/>
  <c r="G1075" i="3"/>
  <c r="C1072" i="4"/>
  <c r="E1072" i="4" s="1"/>
  <c r="D1072" i="4" l="1"/>
  <c r="H1075" i="3"/>
  <c r="G1076" i="3"/>
  <c r="C1073" i="4"/>
  <c r="E1073" i="4" s="1"/>
  <c r="D1073" i="4" l="1"/>
  <c r="H1076" i="3"/>
  <c r="G1077" i="3"/>
  <c r="C1074" i="4"/>
  <c r="E1074" i="4" s="1"/>
  <c r="D1074" i="4" l="1"/>
  <c r="H1077" i="3"/>
  <c r="G1078" i="3"/>
  <c r="C1075" i="4"/>
  <c r="E1075" i="4" s="1"/>
  <c r="D1075" i="4" l="1"/>
  <c r="H1078" i="3"/>
  <c r="G1079" i="3"/>
  <c r="C1076" i="4"/>
  <c r="E1076" i="4" s="1"/>
  <c r="D1076" i="4" l="1"/>
  <c r="H1079" i="3"/>
  <c r="G1080" i="3"/>
  <c r="C1077" i="4"/>
  <c r="E1077" i="4" s="1"/>
  <c r="D1077" i="4" l="1"/>
  <c r="H1080" i="3"/>
  <c r="G1081" i="3"/>
  <c r="C1078" i="4"/>
  <c r="E1078" i="4" s="1"/>
  <c r="D1078" i="4" l="1"/>
  <c r="H1081" i="3"/>
  <c r="G1082" i="3"/>
  <c r="C1079" i="4"/>
  <c r="E1079" i="4" s="1"/>
  <c r="D1079" i="4" l="1"/>
  <c r="H1082" i="3"/>
  <c r="G1083" i="3"/>
  <c r="C1080" i="4"/>
  <c r="E1080" i="4" s="1"/>
  <c r="D1080" i="4" l="1"/>
  <c r="H1083" i="3"/>
  <c r="G1084" i="3"/>
  <c r="C1081" i="4"/>
  <c r="E1081" i="4" s="1"/>
  <c r="D1081" i="4" l="1"/>
  <c r="H1084" i="3"/>
  <c r="G1085" i="3"/>
  <c r="C1082" i="4"/>
  <c r="E1082" i="4" s="1"/>
  <c r="D1082" i="4" l="1"/>
  <c r="H1085" i="3"/>
  <c r="G1086" i="3"/>
  <c r="C1083" i="4"/>
  <c r="E1083" i="4" s="1"/>
  <c r="D1083" i="4" l="1"/>
  <c r="H1086" i="3"/>
  <c r="G1087" i="3"/>
  <c r="C1084" i="4"/>
  <c r="E1084" i="4" s="1"/>
  <c r="D1084" i="4" l="1"/>
  <c r="H1087" i="3"/>
  <c r="G1088" i="3"/>
  <c r="C1085" i="4"/>
  <c r="E1085" i="4" s="1"/>
  <c r="D1085" i="4" l="1"/>
  <c r="H1088" i="3"/>
  <c r="G1089" i="3"/>
  <c r="C1086" i="4"/>
  <c r="E1086" i="4" s="1"/>
  <c r="D1086" i="4" l="1"/>
  <c r="H1089" i="3"/>
  <c r="G1090" i="3"/>
  <c r="C1087" i="4"/>
  <c r="E1087" i="4" s="1"/>
  <c r="D1087" i="4" l="1"/>
  <c r="H1090" i="3"/>
  <c r="G1091" i="3"/>
  <c r="C1088" i="4"/>
  <c r="E1088" i="4" s="1"/>
  <c r="D1088" i="4" l="1"/>
  <c r="H1091" i="3"/>
  <c r="G1092" i="3"/>
  <c r="C1089" i="4"/>
  <c r="E1089" i="4" s="1"/>
  <c r="D1089" i="4" l="1"/>
  <c r="H1092" i="3"/>
  <c r="G1093" i="3"/>
  <c r="C1090" i="4"/>
  <c r="E1090" i="4" s="1"/>
  <c r="D1090" i="4" l="1"/>
  <c r="H1093" i="3"/>
  <c r="G1094" i="3"/>
  <c r="C1091" i="4"/>
  <c r="E1091" i="4" s="1"/>
  <c r="D1091" i="4" l="1"/>
  <c r="H1094" i="3"/>
  <c r="G1095" i="3"/>
  <c r="C1092" i="4"/>
  <c r="E1092" i="4" s="1"/>
  <c r="D1092" i="4" l="1"/>
  <c r="H1095" i="3"/>
  <c r="G1096" i="3"/>
  <c r="C1093" i="4"/>
  <c r="E1093" i="4" s="1"/>
  <c r="D1093" i="4" l="1"/>
  <c r="H1096" i="3"/>
  <c r="G1097" i="3"/>
  <c r="C1094" i="4"/>
  <c r="E1094" i="4" s="1"/>
  <c r="D1094" i="4" l="1"/>
  <c r="H1097" i="3"/>
  <c r="G1098" i="3"/>
  <c r="C1095" i="4"/>
  <c r="E1095" i="4" s="1"/>
  <c r="D1095" i="4" l="1"/>
  <c r="H1098" i="3"/>
  <c r="G1099" i="3"/>
  <c r="C1096" i="4"/>
  <c r="E1096" i="4" s="1"/>
  <c r="D1096" i="4" l="1"/>
  <c r="H1099" i="3"/>
  <c r="G1100" i="3"/>
  <c r="C1097" i="4"/>
  <c r="E1097" i="4" s="1"/>
  <c r="D1097" i="4" l="1"/>
  <c r="H1100" i="3"/>
  <c r="G1101" i="3"/>
  <c r="C1098" i="4"/>
  <c r="E1098" i="4" s="1"/>
  <c r="D1098" i="4" l="1"/>
  <c r="H1101" i="3"/>
  <c r="G1102" i="3"/>
  <c r="C1099" i="4"/>
  <c r="E1099" i="4" s="1"/>
  <c r="D1099" i="4" l="1"/>
  <c r="H1102" i="3"/>
  <c r="G1103" i="3"/>
  <c r="C1100" i="4"/>
  <c r="E1100" i="4" s="1"/>
  <c r="D1100" i="4" l="1"/>
  <c r="H1103" i="3"/>
  <c r="G1104" i="3"/>
  <c r="C1101" i="4"/>
  <c r="E1101" i="4" s="1"/>
  <c r="D1101" i="4" l="1"/>
  <c r="H1104" i="3"/>
  <c r="G1105" i="3"/>
  <c r="C1102" i="4"/>
  <c r="E1102" i="4" s="1"/>
  <c r="D1102" i="4" l="1"/>
  <c r="H1105" i="3"/>
  <c r="G1106" i="3"/>
  <c r="C1103" i="4"/>
  <c r="E1103" i="4" s="1"/>
  <c r="D1103" i="4" l="1"/>
  <c r="H1106" i="3"/>
  <c r="G1107" i="3"/>
  <c r="C1104" i="4"/>
  <c r="E1104" i="4" s="1"/>
  <c r="D1104" i="4" l="1"/>
  <c r="H1107" i="3"/>
  <c r="G1108" i="3"/>
  <c r="C1105" i="4"/>
  <c r="E1105" i="4" s="1"/>
  <c r="D1105" i="4" l="1"/>
  <c r="H1108" i="3"/>
  <c r="G1109" i="3"/>
  <c r="C1106" i="4"/>
  <c r="E1106" i="4" s="1"/>
  <c r="D1106" i="4" l="1"/>
  <c r="H1109" i="3"/>
  <c r="G1110" i="3"/>
  <c r="C1107" i="4"/>
  <c r="E1107" i="4" s="1"/>
  <c r="D1107" i="4" l="1"/>
  <c r="H1110" i="3"/>
  <c r="G1111" i="3"/>
  <c r="C1108" i="4"/>
  <c r="E1108" i="4" s="1"/>
  <c r="D1108" i="4" l="1"/>
  <c r="H1111" i="3"/>
  <c r="G1112" i="3"/>
  <c r="C1109" i="4"/>
  <c r="E1109" i="4" s="1"/>
  <c r="D1109" i="4" l="1"/>
  <c r="H1112" i="3"/>
  <c r="G1113" i="3"/>
  <c r="C1110" i="4"/>
  <c r="E1110" i="4" s="1"/>
  <c r="D1110" i="4" l="1"/>
  <c r="H1113" i="3"/>
  <c r="G1114" i="3"/>
  <c r="C1111" i="4"/>
  <c r="E1111" i="4" s="1"/>
  <c r="D1111" i="4" l="1"/>
  <c r="H1114" i="3"/>
  <c r="G1115" i="3"/>
  <c r="C1112" i="4"/>
  <c r="E1112" i="4" s="1"/>
  <c r="D1112" i="4" l="1"/>
  <c r="H1115" i="3"/>
  <c r="G1116" i="3"/>
  <c r="C1113" i="4"/>
  <c r="E1113" i="4" s="1"/>
  <c r="D1113" i="4" l="1"/>
  <c r="H1116" i="3"/>
  <c r="G1117" i="3"/>
  <c r="C1114" i="4"/>
  <c r="E1114" i="4" s="1"/>
  <c r="D1114" i="4" l="1"/>
  <c r="H1117" i="3"/>
  <c r="G1118" i="3"/>
  <c r="C1115" i="4"/>
  <c r="E1115" i="4" s="1"/>
  <c r="D1115" i="4" l="1"/>
  <c r="H1118" i="3"/>
  <c r="G1119" i="3"/>
  <c r="C1116" i="4"/>
  <c r="E1116" i="4" s="1"/>
  <c r="D1116" i="4" l="1"/>
  <c r="H1119" i="3"/>
  <c r="G1120" i="3"/>
  <c r="C1117" i="4"/>
  <c r="E1117" i="4" s="1"/>
  <c r="D1117" i="4" l="1"/>
  <c r="H1120" i="3"/>
  <c r="G1121" i="3"/>
  <c r="C1118" i="4"/>
  <c r="E1118" i="4" s="1"/>
  <c r="D1118" i="4" l="1"/>
  <c r="H1121" i="3"/>
  <c r="G1122" i="3"/>
  <c r="C1119" i="4"/>
  <c r="E1119" i="4" s="1"/>
  <c r="D1119" i="4" l="1"/>
  <c r="H1122" i="3"/>
  <c r="G1123" i="3"/>
  <c r="C1120" i="4"/>
  <c r="E1120" i="4" s="1"/>
  <c r="D1120" i="4" l="1"/>
  <c r="G1124" i="3"/>
  <c r="H1123" i="3"/>
  <c r="C1121" i="4"/>
  <c r="E1121" i="4" s="1"/>
  <c r="D1121" i="4" l="1"/>
  <c r="G1125" i="3"/>
  <c r="H1124" i="3"/>
  <c r="C1122" i="4"/>
  <c r="E1122" i="4" s="1"/>
  <c r="D1122" i="4" l="1"/>
  <c r="H1125" i="3"/>
  <c r="G1126" i="3"/>
  <c r="C1123" i="4"/>
  <c r="E1123" i="4" s="1"/>
  <c r="D1123" i="4" l="1"/>
  <c r="H1126" i="3"/>
  <c r="G1127" i="3"/>
  <c r="C1124" i="4"/>
  <c r="E1124" i="4" s="1"/>
  <c r="D1124" i="4" l="1"/>
  <c r="H1127" i="3"/>
  <c r="G1128" i="3"/>
  <c r="C1125" i="4"/>
  <c r="E1125" i="4" s="1"/>
  <c r="D1125" i="4" l="1"/>
  <c r="H1128" i="3"/>
  <c r="G1129" i="3"/>
  <c r="C1126" i="4"/>
  <c r="E1126" i="4" s="1"/>
  <c r="D1126" i="4" l="1"/>
  <c r="H1129" i="3"/>
  <c r="G1130" i="3"/>
  <c r="C1127" i="4"/>
  <c r="E1127" i="4" s="1"/>
  <c r="D1127" i="4" l="1"/>
  <c r="H1130" i="3"/>
  <c r="G1131" i="3"/>
  <c r="C1128" i="4"/>
  <c r="E1128" i="4" s="1"/>
  <c r="D1128" i="4" l="1"/>
  <c r="H1131" i="3"/>
  <c r="G1132" i="3"/>
  <c r="C1129" i="4"/>
  <c r="E1129" i="4" s="1"/>
  <c r="D1129" i="4" l="1"/>
  <c r="H1132" i="3"/>
  <c r="G1133" i="3"/>
  <c r="C1130" i="4"/>
  <c r="E1130" i="4" s="1"/>
  <c r="D1130" i="4" l="1"/>
  <c r="H1133" i="3"/>
  <c r="G1134" i="3"/>
  <c r="C1131" i="4"/>
  <c r="E1131" i="4" s="1"/>
  <c r="D1131" i="4" l="1"/>
  <c r="H1134" i="3"/>
  <c r="G1135" i="3"/>
  <c r="C1132" i="4"/>
  <c r="E1132" i="4" s="1"/>
  <c r="D1132" i="4" l="1"/>
  <c r="H1135" i="3"/>
  <c r="G1136" i="3"/>
  <c r="C1133" i="4"/>
  <c r="E1133" i="4" s="1"/>
  <c r="D1133" i="4" l="1"/>
  <c r="H1136" i="3"/>
  <c r="G1137" i="3"/>
  <c r="C1134" i="4"/>
  <c r="E1134" i="4" s="1"/>
  <c r="D1134" i="4" l="1"/>
  <c r="H1137" i="3"/>
  <c r="G1138" i="3"/>
  <c r="C1135" i="4"/>
  <c r="E1135" i="4" s="1"/>
  <c r="D1135" i="4" l="1"/>
  <c r="H1138" i="3"/>
  <c r="G1139" i="3"/>
  <c r="C1136" i="4"/>
  <c r="E1136" i="4" s="1"/>
  <c r="D1136" i="4" l="1"/>
  <c r="H1139" i="3"/>
  <c r="G1140" i="3"/>
  <c r="C1137" i="4"/>
  <c r="E1137" i="4" s="1"/>
  <c r="D1137" i="4" l="1"/>
  <c r="H1140" i="3"/>
  <c r="G1141" i="3"/>
  <c r="C1138" i="4"/>
  <c r="E1138" i="4" s="1"/>
  <c r="D1138" i="4" l="1"/>
  <c r="H1141" i="3"/>
  <c r="G1142" i="3"/>
  <c r="C1139" i="4"/>
  <c r="E1139" i="4" s="1"/>
  <c r="D1139" i="4" l="1"/>
  <c r="H1142" i="3"/>
  <c r="G1143" i="3"/>
  <c r="C1140" i="4"/>
  <c r="E1140" i="4" s="1"/>
  <c r="D1140" i="4" l="1"/>
  <c r="H1143" i="3"/>
  <c r="G1144" i="3"/>
  <c r="C1141" i="4"/>
  <c r="E1141" i="4" s="1"/>
  <c r="D1141" i="4" l="1"/>
  <c r="H1144" i="3"/>
  <c r="G1145" i="3"/>
  <c r="C1142" i="4"/>
  <c r="E1142" i="4" s="1"/>
  <c r="D1142" i="4" l="1"/>
  <c r="H1145" i="3"/>
  <c r="G1146" i="3"/>
  <c r="C1143" i="4"/>
  <c r="E1143" i="4" s="1"/>
  <c r="D1143" i="4" l="1"/>
  <c r="H1146" i="3"/>
  <c r="G1147" i="3"/>
  <c r="C1144" i="4"/>
  <c r="E1144" i="4" s="1"/>
  <c r="D1144" i="4" l="1"/>
  <c r="H1147" i="3"/>
  <c r="G1148" i="3"/>
  <c r="C1145" i="4"/>
  <c r="E1145" i="4" s="1"/>
  <c r="D1145" i="4" l="1"/>
  <c r="H1148" i="3"/>
  <c r="G1149" i="3"/>
  <c r="C1146" i="4"/>
  <c r="E1146" i="4" s="1"/>
  <c r="D1146" i="4" l="1"/>
  <c r="H1149" i="3"/>
  <c r="G1150" i="3"/>
  <c r="C1147" i="4"/>
  <c r="E1147" i="4" s="1"/>
  <c r="D1147" i="4" l="1"/>
  <c r="H1150" i="3"/>
  <c r="G1151" i="3"/>
  <c r="C1148" i="4"/>
  <c r="E1148" i="4" s="1"/>
  <c r="D1148" i="4" l="1"/>
  <c r="H1151" i="3"/>
  <c r="G1152" i="3"/>
  <c r="C1149" i="4"/>
  <c r="E1149" i="4" s="1"/>
  <c r="D1149" i="4" l="1"/>
  <c r="H1152" i="3"/>
  <c r="G1153" i="3"/>
  <c r="C1150" i="4"/>
  <c r="E1150" i="4" s="1"/>
  <c r="D1150" i="4" l="1"/>
  <c r="H1153" i="3"/>
  <c r="G1154" i="3"/>
  <c r="C1151" i="4"/>
  <c r="E1151" i="4" s="1"/>
  <c r="D1151" i="4" l="1"/>
  <c r="H1154" i="3"/>
  <c r="G1155" i="3"/>
  <c r="C1152" i="4"/>
  <c r="E1152" i="4" s="1"/>
  <c r="D1152" i="4" l="1"/>
  <c r="H1155" i="3"/>
  <c r="G1156" i="3"/>
  <c r="C1153" i="4"/>
  <c r="E1153" i="4" s="1"/>
  <c r="D1153" i="4" l="1"/>
  <c r="H1156" i="3"/>
  <c r="G1157" i="3"/>
  <c r="C1154" i="4"/>
  <c r="E1154" i="4" s="1"/>
  <c r="D1154" i="4" l="1"/>
  <c r="H1157" i="3"/>
  <c r="G1158" i="3"/>
  <c r="C1155" i="4"/>
  <c r="E1155" i="4" s="1"/>
  <c r="D1155" i="4" l="1"/>
  <c r="H1158" i="3"/>
  <c r="G1159" i="3"/>
  <c r="C1156" i="4"/>
  <c r="E1156" i="4" s="1"/>
  <c r="D1156" i="4" l="1"/>
  <c r="H1159" i="3"/>
  <c r="G1160" i="3"/>
  <c r="C1157" i="4"/>
  <c r="E1157" i="4" s="1"/>
  <c r="D1157" i="4" l="1"/>
  <c r="H1160" i="3"/>
  <c r="G1161" i="3"/>
  <c r="C1158" i="4"/>
  <c r="E1158" i="4" s="1"/>
  <c r="D1158" i="4" l="1"/>
  <c r="H1161" i="3"/>
  <c r="G1162" i="3"/>
  <c r="C1159" i="4"/>
  <c r="E1159" i="4" s="1"/>
  <c r="D1159" i="4" l="1"/>
  <c r="H1162" i="3"/>
  <c r="G1163" i="3"/>
  <c r="C1160" i="4"/>
  <c r="E1160" i="4" s="1"/>
  <c r="D1160" i="4" l="1"/>
  <c r="H1163" i="3"/>
  <c r="G1164" i="3"/>
  <c r="C1161" i="4"/>
  <c r="E1161" i="4" s="1"/>
  <c r="D1161" i="4" l="1"/>
  <c r="H1164" i="3"/>
  <c r="G1165" i="3"/>
  <c r="C1162" i="4"/>
  <c r="E1162" i="4" s="1"/>
  <c r="D1162" i="4" l="1"/>
  <c r="H1165" i="3"/>
  <c r="G1166" i="3"/>
  <c r="C1163" i="4"/>
  <c r="E1163" i="4" s="1"/>
  <c r="D1163" i="4" l="1"/>
  <c r="H1166" i="3"/>
  <c r="G1167" i="3"/>
  <c r="C1164" i="4"/>
  <c r="E1164" i="4" s="1"/>
  <c r="D1164" i="4" l="1"/>
  <c r="H1167" i="3"/>
  <c r="G1168" i="3"/>
  <c r="C1165" i="4"/>
  <c r="E1165" i="4" s="1"/>
  <c r="D1165" i="4" l="1"/>
  <c r="H1168" i="3"/>
  <c r="G1169" i="3"/>
  <c r="C1166" i="4"/>
  <c r="E1166" i="4" s="1"/>
  <c r="D1166" i="4" l="1"/>
  <c r="H1169" i="3"/>
  <c r="G1170" i="3"/>
  <c r="C1167" i="4"/>
  <c r="E1167" i="4" s="1"/>
  <c r="D1167" i="4" l="1"/>
  <c r="H1170" i="3"/>
  <c r="G1171" i="3"/>
  <c r="C1168" i="4"/>
  <c r="E1168" i="4" s="1"/>
  <c r="D1168" i="4" l="1"/>
  <c r="H1171" i="3"/>
  <c r="G1172" i="3"/>
  <c r="C1169" i="4"/>
  <c r="E1169" i="4" s="1"/>
  <c r="D1169" i="4" l="1"/>
  <c r="H1172" i="3"/>
  <c r="C1170" i="4"/>
  <c r="E1170" i="4" s="1"/>
  <c r="D1170" i="4" l="1"/>
  <c r="C1171" i="4"/>
  <c r="E1171" i="4" s="1"/>
  <c r="D1171" i="4" l="1"/>
  <c r="C1172" i="4"/>
  <c r="E1172" i="4" s="1"/>
  <c r="E1173" i="4" l="1"/>
  <c r="D1172" i="4"/>
  <c r="C1173" i="4"/>
  <c r="D1173" i="4" l="1"/>
  <c r="C1174" i="4"/>
  <c r="E1174" i="4" s="1"/>
  <c r="D1174" i="4" l="1"/>
  <c r="C1175" i="4"/>
  <c r="E1175" i="4" s="1"/>
  <c r="D1175" i="4" l="1"/>
  <c r="C1176" i="4"/>
  <c r="E1176" i="4" s="1"/>
  <c r="D1176" i="4" l="1"/>
  <c r="C1177" i="4"/>
  <c r="E1177" i="4" s="1"/>
  <c r="D1177" i="4" l="1"/>
  <c r="C1178" i="4"/>
  <c r="E1178" i="4" s="1"/>
  <c r="D1178" i="4" l="1"/>
  <c r="C1179" i="4"/>
  <c r="E1179" i="4" s="1"/>
  <c r="D1179" i="4" l="1"/>
  <c r="C1180" i="4"/>
  <c r="E1180" i="4" s="1"/>
  <c r="D1180" i="4" l="1"/>
  <c r="C1181" i="4"/>
  <c r="E1181" i="4" s="1"/>
  <c r="D1181" i="4" l="1"/>
  <c r="C1182" i="4"/>
  <c r="E1182" i="4" s="1"/>
  <c r="D1182" i="4" l="1"/>
  <c r="C1183" i="4"/>
  <c r="E1183" i="4" s="1"/>
  <c r="D1183" i="4" l="1"/>
  <c r="C1184" i="4"/>
  <c r="E1184" i="4" s="1"/>
  <c r="D1184" i="4" l="1"/>
  <c r="C1185" i="4"/>
  <c r="E1185" i="4" s="1"/>
  <c r="D1185" i="4" l="1"/>
  <c r="C1186" i="4"/>
  <c r="E1186" i="4" s="1"/>
  <c r="D1186" i="4" l="1"/>
  <c r="C1187" i="4"/>
  <c r="E1187" i="4" s="1"/>
  <c r="D1187" i="4" l="1"/>
  <c r="C1188" i="4"/>
  <c r="E1188" i="4" s="1"/>
  <c r="D1188" i="4" l="1"/>
  <c r="C1189" i="4"/>
  <c r="E1189" i="4" s="1"/>
  <c r="D1189" i="4" l="1"/>
  <c r="C1190" i="4"/>
  <c r="E1190" i="4" s="1"/>
  <c r="D1190" i="4" l="1"/>
  <c r="C1191" i="4"/>
  <c r="E1191" i="4" s="1"/>
  <c r="D1191" i="4" l="1"/>
  <c r="C1192" i="4"/>
  <c r="E1192" i="4" s="1"/>
  <c r="D1192" i="4" l="1"/>
  <c r="C1193" i="4"/>
  <c r="E1193" i="4" s="1"/>
  <c r="D1193" i="4" l="1"/>
  <c r="C1194" i="4"/>
  <c r="E1194" i="4" s="1"/>
  <c r="D1194" i="4" l="1"/>
  <c r="C1195" i="4"/>
  <c r="E1195" i="4" s="1"/>
  <c r="D1195" i="4" l="1"/>
  <c r="C1196" i="4"/>
  <c r="E1196" i="4" s="1"/>
  <c r="D1196" i="4" l="1"/>
  <c r="C1197" i="4"/>
  <c r="E1197" i="4" s="1"/>
  <c r="D1197" i="4" l="1"/>
  <c r="C1198" i="4"/>
  <c r="E1198" i="4" s="1"/>
  <c r="D1198" i="4" l="1"/>
  <c r="C1199" i="4"/>
  <c r="E1199" i="4" s="1"/>
  <c r="D1199" i="4" l="1"/>
  <c r="C1200" i="4"/>
  <c r="E1200" i="4" s="1"/>
  <c r="D1200" i="4" l="1"/>
  <c r="C1201" i="4"/>
  <c r="E1201" i="4" s="1"/>
  <c r="D1201" i="4" l="1"/>
  <c r="C1202" i="4"/>
  <c r="E1202" i="4" s="1"/>
  <c r="D1202" i="4" l="1"/>
  <c r="C1203" i="4"/>
  <c r="E1203" i="4" s="1"/>
  <c r="D1203" i="4" l="1"/>
  <c r="C1204" i="4"/>
  <c r="E1204" i="4" s="1"/>
  <c r="D1204" i="4" l="1"/>
  <c r="C1205" i="4"/>
  <c r="E1205" i="4" s="1"/>
  <c r="D1205" i="4" l="1"/>
  <c r="C1206" i="4"/>
  <c r="E1206" i="4" s="1"/>
  <c r="D1206" i="4" l="1"/>
  <c r="C1207" i="4"/>
  <c r="E1207" i="4" s="1"/>
  <c r="D1207" i="4" l="1"/>
  <c r="C1208" i="4"/>
  <c r="E1208" i="4" s="1"/>
  <c r="D1208" i="4" l="1"/>
  <c r="C1209" i="4"/>
  <c r="E1209" i="4" s="1"/>
  <c r="D1209" i="4" l="1"/>
  <c r="C1210" i="4"/>
  <c r="E1210" i="4" s="1"/>
  <c r="D1210" i="4" l="1"/>
  <c r="C1211" i="4"/>
  <c r="E1211" i="4" s="1"/>
  <c r="D1211" i="4" l="1"/>
  <c r="C1212" i="4"/>
  <c r="E1212" i="4" s="1"/>
  <c r="D1212" i="4" l="1"/>
  <c r="C1213" i="4"/>
  <c r="E1213" i="4" s="1"/>
  <c r="D1213" i="4" l="1"/>
  <c r="C1214" i="4"/>
  <c r="E1214" i="4" s="1"/>
  <c r="D1214" i="4" l="1"/>
  <c r="C1215" i="4"/>
  <c r="E1215" i="4" s="1"/>
  <c r="D1215" i="4" l="1"/>
  <c r="C1216" i="4"/>
  <c r="E1216" i="4" s="1"/>
  <c r="D1216" i="4" l="1"/>
  <c r="C1217" i="4"/>
  <c r="E1217" i="4" s="1"/>
  <c r="D1217" i="4" l="1"/>
  <c r="C1218" i="4"/>
  <c r="E1218" i="4" s="1"/>
  <c r="D1218" i="4" l="1"/>
  <c r="C1219" i="4"/>
  <c r="E1219" i="4" s="1"/>
  <c r="D1219" i="4" l="1"/>
  <c r="C1220" i="4"/>
  <c r="E1220" i="4" s="1"/>
  <c r="D1220" i="4" l="1"/>
  <c r="C1221" i="4"/>
  <c r="E1221" i="4" s="1"/>
  <c r="D1221" i="4" l="1"/>
  <c r="C1222" i="4"/>
  <c r="E1222" i="4" s="1"/>
  <c r="D1222" i="4" l="1"/>
  <c r="C1223" i="4"/>
  <c r="E1223" i="4" s="1"/>
  <c r="D1223" i="4" l="1"/>
  <c r="C1224" i="4"/>
  <c r="E1224" i="4" s="1"/>
  <c r="D1224" i="4" l="1"/>
  <c r="C1225" i="4"/>
  <c r="E1225" i="4" s="1"/>
  <c r="D1225" i="4" l="1"/>
  <c r="C1226" i="4"/>
  <c r="E1226" i="4" s="1"/>
  <c r="D1226" i="4" l="1"/>
  <c r="C1227" i="4"/>
  <c r="E1227" i="4" s="1"/>
  <c r="D1227" i="4" l="1"/>
  <c r="C1228" i="4"/>
  <c r="E1228" i="4" s="1"/>
  <c r="D1228" i="4" l="1"/>
  <c r="C1229" i="4"/>
  <c r="E1229" i="4" s="1"/>
  <c r="D1229" i="4" l="1"/>
  <c r="C1230" i="4"/>
  <c r="E1230" i="4" s="1"/>
  <c r="D1230" i="4" l="1"/>
  <c r="C1231" i="4"/>
  <c r="E1231" i="4" s="1"/>
  <c r="D1231" i="4" l="1"/>
  <c r="C1232" i="4"/>
  <c r="E1232" i="4" s="1"/>
  <c r="D1232" i="4" l="1"/>
  <c r="C1233" i="4"/>
  <c r="E1233" i="4" s="1"/>
  <c r="D1233" i="4" l="1"/>
  <c r="C1234" i="4"/>
  <c r="E1234" i="4" s="1"/>
  <c r="D1234" i="4" l="1"/>
  <c r="C1235" i="4"/>
  <c r="E1235" i="4" s="1"/>
  <c r="D1235" i="4" l="1"/>
  <c r="C1236" i="4"/>
  <c r="E1236" i="4" s="1"/>
  <c r="D1236" i="4" l="1"/>
  <c r="C1237" i="4"/>
  <c r="E1237" i="4" s="1"/>
  <c r="D1237" i="4" l="1"/>
  <c r="C1238" i="4"/>
  <c r="E1238" i="4" s="1"/>
  <c r="D1238" i="4" l="1"/>
  <c r="C1239" i="4"/>
  <c r="E1239" i="4" s="1"/>
  <c r="D1239" i="4" l="1"/>
  <c r="C1240" i="4"/>
  <c r="E1240" i="4" s="1"/>
  <c r="D1240" i="4" l="1"/>
  <c r="C1241" i="4"/>
  <c r="E1241" i="4" s="1"/>
  <c r="D1241" i="4" l="1"/>
  <c r="C1242" i="4"/>
  <c r="E1242" i="4" s="1"/>
  <c r="D1242" i="4" l="1"/>
  <c r="C1243" i="4"/>
  <c r="E1243" i="4" s="1"/>
  <c r="D1243" i="4" l="1"/>
  <c r="C1244" i="4"/>
  <c r="E1244" i="4" s="1"/>
  <c r="D1244" i="4" l="1"/>
  <c r="C1245" i="4"/>
  <c r="E1245" i="4" s="1"/>
  <c r="D1245" i="4" l="1"/>
  <c r="C1246" i="4"/>
  <c r="E1246" i="4" s="1"/>
  <c r="D1246" i="4" l="1"/>
  <c r="C1247" i="4"/>
  <c r="E1247" i="4" s="1"/>
  <c r="D1247" i="4" l="1"/>
  <c r="C1248" i="4"/>
  <c r="E1248" i="4" s="1"/>
  <c r="D1248" i="4" l="1"/>
  <c r="C1249" i="4"/>
  <c r="E1249" i="4" s="1"/>
  <c r="D1249" i="4" l="1"/>
  <c r="C1250" i="4"/>
  <c r="E1250" i="4" s="1"/>
  <c r="D1250" i="4" l="1"/>
  <c r="C1251" i="4"/>
  <c r="E1251" i="4" s="1"/>
  <c r="D1251" i="4" l="1"/>
  <c r="C1252" i="4"/>
  <c r="E1252" i="4" s="1"/>
  <c r="D1252" i="4" l="1"/>
  <c r="C1253" i="4"/>
  <c r="E1253" i="4" s="1"/>
  <c r="D1253" i="4" l="1"/>
  <c r="C1254" i="4"/>
  <c r="E1254" i="4" s="1"/>
  <c r="D1254" i="4" l="1"/>
  <c r="C1255" i="4"/>
  <c r="E1255" i="4" s="1"/>
  <c r="D1255" i="4" l="1"/>
  <c r="C1256" i="4"/>
  <c r="E1256" i="4" s="1"/>
  <c r="D1256" i="4" l="1"/>
  <c r="C1257" i="4"/>
  <c r="E1257" i="4" s="1"/>
  <c r="D1257" i="4" l="1"/>
  <c r="C1258" i="4"/>
  <c r="E1258" i="4" s="1"/>
  <c r="D1258" i="4" l="1"/>
  <c r="C1259" i="4"/>
  <c r="E1259" i="4" s="1"/>
  <c r="D1259" i="4" l="1"/>
  <c r="C1260" i="4"/>
  <c r="E1260" i="4" s="1"/>
  <c r="D1260" i="4" l="1"/>
  <c r="C1261" i="4"/>
  <c r="E1261" i="4" s="1"/>
  <c r="D1261" i="4" l="1"/>
  <c r="C1262" i="4"/>
  <c r="E1262" i="4" s="1"/>
  <c r="D1262" i="4" l="1"/>
  <c r="C1263" i="4"/>
  <c r="E1263" i="4" s="1"/>
  <c r="D1263" i="4" l="1"/>
  <c r="C1264" i="4"/>
  <c r="E1264" i="4" s="1"/>
  <c r="D1264" i="4" l="1"/>
  <c r="C1265" i="4"/>
  <c r="E1265" i="4" s="1"/>
  <c r="D1265" i="4" l="1"/>
  <c r="C1266" i="4"/>
  <c r="E1266" i="4" s="1"/>
  <c r="D1266" i="4" l="1"/>
  <c r="C1267" i="4"/>
  <c r="E1267" i="4" s="1"/>
  <c r="D1267" i="4" l="1"/>
  <c r="C1268" i="4"/>
  <c r="E1268" i="4" s="1"/>
  <c r="D1268" i="4" l="1"/>
  <c r="C1269" i="4"/>
  <c r="E1269" i="4" s="1"/>
  <c r="D1269" i="4" l="1"/>
  <c r="C1270" i="4"/>
  <c r="E1270" i="4" s="1"/>
  <c r="D1270" i="4" l="1"/>
  <c r="C1271" i="4"/>
  <c r="E1271" i="4" s="1"/>
  <c r="D1271" i="4" l="1"/>
  <c r="C1272" i="4"/>
  <c r="E1272" i="4" s="1"/>
  <c r="D1272" i="4" l="1"/>
  <c r="C1273" i="4"/>
  <c r="E1273" i="4" s="1"/>
  <c r="D1273" i="4" l="1"/>
  <c r="C1274" i="4"/>
  <c r="E1274" i="4" s="1"/>
  <c r="D1274" i="4" l="1"/>
  <c r="C1275" i="4"/>
  <c r="E1275" i="4" s="1"/>
  <c r="D1275" i="4" l="1"/>
  <c r="C1276" i="4"/>
  <c r="E1276" i="4" s="1"/>
  <c r="D1276" i="4" l="1"/>
  <c r="C1277" i="4"/>
  <c r="E1277" i="4" s="1"/>
  <c r="D1277" i="4" l="1"/>
  <c r="C1278" i="4"/>
  <c r="E1278" i="4" s="1"/>
  <c r="D1278" i="4" l="1"/>
  <c r="C1279" i="4"/>
  <c r="E1279" i="4" s="1"/>
  <c r="D1279" i="4" l="1"/>
  <c r="C1280" i="4"/>
  <c r="E1280" i="4" s="1"/>
  <c r="D1280" i="4" l="1"/>
  <c r="C1281" i="4"/>
  <c r="E1281" i="4" s="1"/>
  <c r="D1281" i="4" l="1"/>
  <c r="C1282" i="4"/>
  <c r="E1282" i="4" s="1"/>
  <c r="D1282" i="4" l="1"/>
  <c r="C1283" i="4"/>
  <c r="E1283" i="4" s="1"/>
  <c r="D1283" i="4" l="1"/>
  <c r="C1284" i="4"/>
  <c r="E1284" i="4" s="1"/>
  <c r="D1284" i="4" l="1"/>
  <c r="C1285" i="4"/>
  <c r="E1285" i="4" s="1"/>
  <c r="D1285" i="4" l="1"/>
  <c r="C1286" i="4"/>
  <c r="E1286" i="4" s="1"/>
  <c r="D1286" i="4" l="1"/>
  <c r="C1287" i="4"/>
  <c r="E1287" i="4" s="1"/>
  <c r="D1287" i="4" l="1"/>
  <c r="C1288" i="4"/>
  <c r="E1288" i="4" s="1"/>
  <c r="D1288" i="4" l="1"/>
  <c r="C1289" i="4"/>
  <c r="E1289" i="4" s="1"/>
  <c r="D1289" i="4" l="1"/>
  <c r="C1290" i="4"/>
  <c r="E1290" i="4" s="1"/>
  <c r="D1290" i="4" l="1"/>
  <c r="C1291" i="4"/>
  <c r="E1291" i="4" s="1"/>
  <c r="D1291" i="4" l="1"/>
  <c r="C1292" i="4"/>
  <c r="E1292" i="4" s="1"/>
  <c r="D1292" i="4" l="1"/>
  <c r="C1293" i="4"/>
  <c r="E1293" i="4" s="1"/>
  <c r="D1293" i="4" l="1"/>
  <c r="C1294" i="4"/>
  <c r="E1294" i="4" s="1"/>
  <c r="D1294" i="4" l="1"/>
  <c r="C1295" i="4"/>
  <c r="E1295" i="4" s="1"/>
  <c r="D1295" i="4" l="1"/>
  <c r="C1296" i="4"/>
  <c r="E1296" i="4" s="1"/>
  <c r="D1296" i="4" l="1"/>
  <c r="C1297" i="4"/>
  <c r="E1297" i="4" s="1"/>
  <c r="D1297" i="4" l="1"/>
  <c r="C1298" i="4"/>
  <c r="E1298" i="4" s="1"/>
  <c r="D1298" i="4" l="1"/>
  <c r="C1299" i="4"/>
  <c r="E1299" i="4" s="1"/>
  <c r="D1299" i="4" l="1"/>
  <c r="C1300" i="4"/>
  <c r="E1300" i="4" s="1"/>
  <c r="D1300" i="4" l="1"/>
  <c r="C1301" i="4"/>
  <c r="E1301" i="4" s="1"/>
  <c r="D1301" i="4" l="1"/>
  <c r="C1302" i="4"/>
  <c r="E1302" i="4" s="1"/>
  <c r="D1302" i="4" l="1"/>
  <c r="C1303" i="4"/>
  <c r="E1303" i="4" s="1"/>
  <c r="D1303" i="4" l="1"/>
  <c r="C1304" i="4"/>
  <c r="E1304" i="4" s="1"/>
  <c r="D1304" i="4" l="1"/>
  <c r="C1305" i="4"/>
  <c r="E1305" i="4" s="1"/>
  <c r="D1305" i="4" l="1"/>
  <c r="C1306" i="4"/>
  <c r="E1306" i="4" s="1"/>
  <c r="D1306" i="4" l="1"/>
  <c r="C1307" i="4"/>
  <c r="E1307" i="4" s="1"/>
  <c r="D1307" i="4" l="1"/>
  <c r="C1308" i="4"/>
  <c r="E1308" i="4" s="1"/>
  <c r="D1308" i="4" l="1"/>
  <c r="C1309" i="4"/>
  <c r="E1309" i="4" s="1"/>
  <c r="D1309" i="4" l="1"/>
  <c r="C1310" i="4"/>
  <c r="E1310" i="4" s="1"/>
  <c r="D1310" i="4" l="1"/>
  <c r="C1311" i="4"/>
  <c r="E1311" i="4" s="1"/>
  <c r="D1311" i="4" l="1"/>
  <c r="C1312" i="4"/>
  <c r="E1312" i="4" s="1"/>
  <c r="D1312" i="4" l="1"/>
  <c r="C1313" i="4"/>
  <c r="E1313" i="4" s="1"/>
  <c r="D1313" i="4" l="1"/>
  <c r="C1314" i="4"/>
  <c r="E1314" i="4" s="1"/>
  <c r="D1314" i="4" l="1"/>
  <c r="C1315" i="4"/>
  <c r="E1315" i="4" s="1"/>
  <c r="D1315" i="4" l="1"/>
  <c r="C1316" i="4"/>
  <c r="E1316" i="4" s="1"/>
  <c r="D1316" i="4" l="1"/>
  <c r="C1317" i="4"/>
  <c r="E1317" i="4" s="1"/>
  <c r="D1317" i="4" l="1"/>
  <c r="C1318" i="4"/>
  <c r="E1318" i="4" s="1"/>
  <c r="D1318" i="4" l="1"/>
  <c r="C1319" i="4"/>
  <c r="E1319" i="4" s="1"/>
  <c r="D1319" i="4" l="1"/>
  <c r="C1320" i="4"/>
  <c r="E1320" i="4" s="1"/>
  <c r="D1320" i="4" l="1"/>
  <c r="C1321" i="4"/>
  <c r="E1321" i="4" s="1"/>
  <c r="D1321" i="4" l="1"/>
  <c r="C1322" i="4"/>
  <c r="E1322" i="4" s="1"/>
  <c r="D1322" i="4" l="1"/>
  <c r="C1323" i="4"/>
  <c r="E1323" i="4" s="1"/>
  <c r="D1323" i="4" l="1"/>
  <c r="C1324" i="4"/>
  <c r="E1324" i="4" s="1"/>
  <c r="D1324" i="4" l="1"/>
  <c r="C1325" i="4"/>
  <c r="E1325" i="4" s="1"/>
  <c r="D1325" i="4" l="1"/>
  <c r="C1326" i="4"/>
  <c r="E1326" i="4" s="1"/>
  <c r="D1326" i="4" l="1"/>
  <c r="C1327" i="4"/>
  <c r="E1327" i="4" s="1"/>
  <c r="D1327" i="4" l="1"/>
  <c r="C1328" i="4"/>
  <c r="E1328" i="4" s="1"/>
  <c r="D1328" i="4" l="1"/>
  <c r="C1329" i="4"/>
  <c r="E1329" i="4" s="1"/>
  <c r="D1329" i="4" l="1"/>
  <c r="C1330" i="4"/>
  <c r="E1330" i="4" s="1"/>
  <c r="D1330" i="4" l="1"/>
  <c r="C1331" i="4"/>
  <c r="E1331" i="4" s="1"/>
  <c r="D1331" i="4" l="1"/>
  <c r="C1332" i="4"/>
  <c r="E1332" i="4" s="1"/>
  <c r="D1332" i="4" l="1"/>
  <c r="C1333" i="4"/>
  <c r="E1333" i="4" s="1"/>
  <c r="D1333" i="4" l="1"/>
  <c r="C1334" i="4"/>
  <c r="E1334" i="4" s="1"/>
  <c r="D1334" i="4" l="1"/>
  <c r="C1335" i="4"/>
  <c r="E1335" i="4" s="1"/>
  <c r="D1335" i="4" l="1"/>
  <c r="C1336" i="4"/>
  <c r="E1336" i="4" s="1"/>
  <c r="D1336" i="4" l="1"/>
  <c r="C1337" i="4"/>
  <c r="E1337" i="4" s="1"/>
  <c r="D1337" i="4" l="1"/>
  <c r="C1338" i="4"/>
  <c r="E1338" i="4" s="1"/>
  <c r="D1338" i="4" l="1"/>
  <c r="C1339" i="4"/>
  <c r="E1339" i="4" s="1"/>
  <c r="D1339" i="4" l="1"/>
  <c r="C1340" i="4"/>
  <c r="E1340" i="4" s="1"/>
  <c r="D1340" i="4" l="1"/>
  <c r="C1341" i="4"/>
  <c r="E1341" i="4" s="1"/>
  <c r="D1341" i="4" l="1"/>
  <c r="C1342" i="4"/>
  <c r="E1342" i="4" s="1"/>
  <c r="D1342" i="4" l="1"/>
  <c r="C1343" i="4"/>
  <c r="E1343" i="4" s="1"/>
  <c r="D1343" i="4" l="1"/>
  <c r="C1344" i="4"/>
  <c r="E1344" i="4" s="1"/>
  <c r="D1344" i="4" l="1"/>
  <c r="C1345" i="4"/>
  <c r="E1345" i="4" s="1"/>
  <c r="D1345" i="4" l="1"/>
  <c r="C1346" i="4"/>
  <c r="E1346" i="4" s="1"/>
  <c r="D1346" i="4" l="1"/>
  <c r="C1347" i="4"/>
  <c r="E1347" i="4" s="1"/>
  <c r="D1347" i="4" l="1"/>
  <c r="C1348" i="4"/>
  <c r="E1348" i="4" s="1"/>
  <c r="D1348" i="4" l="1"/>
  <c r="C1349" i="4"/>
  <c r="E1349" i="4" s="1"/>
  <c r="D1349" i="4" l="1"/>
  <c r="C1350" i="4"/>
  <c r="E1350" i="4" s="1"/>
  <c r="D1350" i="4" l="1"/>
  <c r="C1351" i="4"/>
  <c r="E1351" i="4" s="1"/>
  <c r="D1351" i="4" l="1"/>
  <c r="C1352" i="4"/>
  <c r="E1352" i="4" s="1"/>
  <c r="D1352" i="4" l="1"/>
  <c r="C1353" i="4"/>
  <c r="E1353" i="4" s="1"/>
  <c r="D1353" i="4" l="1"/>
  <c r="C1354" i="4"/>
  <c r="E1354" i="4" s="1"/>
  <c r="D1354" i="4" l="1"/>
  <c r="C1355" i="4"/>
  <c r="E1355" i="4" s="1"/>
  <c r="D1355" i="4" l="1"/>
  <c r="C1356" i="4"/>
  <c r="E1356" i="4" s="1"/>
  <c r="D1356" i="4" l="1"/>
  <c r="C1357" i="4"/>
  <c r="E1357" i="4" s="1"/>
  <c r="D1357" i="4" l="1"/>
  <c r="C1358" i="4"/>
  <c r="E1358" i="4" s="1"/>
  <c r="D1358" i="4" l="1"/>
  <c r="D1359" i="4" s="1"/>
  <c r="C1359" i="4"/>
  <c r="E1359" i="4" s="1"/>
  <c r="C1360" i="4" l="1"/>
  <c r="E1360" i="4" s="1"/>
  <c r="D1360" i="4" l="1"/>
  <c r="C1361" i="4"/>
  <c r="E1361" i="4" s="1"/>
  <c r="D1361" i="4" l="1"/>
  <c r="C1362" i="4"/>
  <c r="E1362" i="4" s="1"/>
  <c r="D1362" i="4" l="1"/>
  <c r="C1363" i="4"/>
  <c r="E1363" i="4" s="1"/>
  <c r="D1363" i="4" l="1"/>
  <c r="C1364" i="4"/>
  <c r="E1364" i="4" s="1"/>
  <c r="D1364" i="4" l="1"/>
  <c r="C1365" i="4"/>
  <c r="E1365" i="4" s="1"/>
  <c r="D1365" i="4" l="1"/>
  <c r="C1366" i="4"/>
  <c r="E1366" i="4" s="1"/>
  <c r="D1366" i="4" l="1"/>
  <c r="C1367" i="4"/>
  <c r="E1367" i="4" s="1"/>
  <c r="D1367" i="4" l="1"/>
  <c r="C1368" i="4"/>
  <c r="E1368" i="4" s="1"/>
  <c r="D1368" i="4" l="1"/>
  <c r="C1369" i="4"/>
  <c r="E1369" i="4" s="1"/>
  <c r="D1369" i="4" l="1"/>
  <c r="C1370" i="4"/>
  <c r="E1370" i="4" s="1"/>
  <c r="D1370" i="4" l="1"/>
  <c r="C1371" i="4"/>
  <c r="E1371" i="4" s="1"/>
  <c r="D1371" i="4" l="1"/>
  <c r="C1372" i="4"/>
  <c r="E1372" i="4" s="1"/>
  <c r="D1372" i="4" l="1"/>
  <c r="C1373" i="4"/>
  <c r="E1373" i="4" s="1"/>
  <c r="D1373" i="4" l="1"/>
  <c r="C1374" i="4"/>
  <c r="E1374" i="4" s="1"/>
  <c r="D1374" i="4" l="1"/>
  <c r="C1375" i="4"/>
  <c r="E1375" i="4" s="1"/>
  <c r="D1375" i="4" l="1"/>
  <c r="C1376" i="4"/>
  <c r="E1376" i="4" s="1"/>
  <c r="D1376" i="4" l="1"/>
  <c r="C1377" i="4"/>
  <c r="E1377" i="4" s="1"/>
  <c r="D1377" i="4" l="1"/>
  <c r="C1378" i="4"/>
  <c r="E1378" i="4" s="1"/>
  <c r="D1378" i="4" l="1"/>
  <c r="C1379" i="4"/>
  <c r="E1379" i="4" s="1"/>
  <c r="D1379" i="4" l="1"/>
  <c r="C1380" i="4"/>
  <c r="E1380" i="4" s="1"/>
  <c r="D1380" i="4" l="1"/>
  <c r="C1381" i="4"/>
  <c r="E1381" i="4" s="1"/>
  <c r="D1381" i="4" l="1"/>
  <c r="C1382" i="4"/>
  <c r="E1382" i="4" s="1"/>
  <c r="D1382" i="4" l="1"/>
  <c r="C1383" i="4"/>
  <c r="E1383" i="4" s="1"/>
  <c r="D1383" i="4" l="1"/>
  <c r="C1384" i="4"/>
  <c r="E1384" i="4" s="1"/>
  <c r="D1384" i="4" l="1"/>
  <c r="C1385" i="4"/>
  <c r="E1385" i="4" s="1"/>
  <c r="D1385" i="4" l="1"/>
  <c r="C1386" i="4"/>
  <c r="E1386" i="4" s="1"/>
  <c r="D1386" i="4" l="1"/>
  <c r="C1387" i="4"/>
  <c r="E1387" i="4" s="1"/>
  <c r="D1387" i="4" l="1"/>
  <c r="C1388" i="4"/>
  <c r="E1388" i="4" s="1"/>
  <c r="D1388" i="4" l="1"/>
  <c r="C1389" i="4"/>
  <c r="E1389" i="4" s="1"/>
  <c r="D1389" i="4" l="1"/>
  <c r="C1390" i="4"/>
  <c r="E1390" i="4" s="1"/>
  <c r="D1390" i="4" l="1"/>
  <c r="C1391" i="4"/>
  <c r="E1391" i="4" s="1"/>
  <c r="D1391" i="4" l="1"/>
  <c r="C1392" i="4"/>
  <c r="E1392" i="4" s="1"/>
  <c r="D1392" i="4" l="1"/>
  <c r="C1393" i="4"/>
  <c r="E1393" i="4" s="1"/>
  <c r="D1393" i="4" l="1"/>
  <c r="C1394" i="4"/>
  <c r="E1394" i="4" s="1"/>
  <c r="D1394" i="4" l="1"/>
  <c r="C1395" i="4"/>
  <c r="E1395" i="4" s="1"/>
  <c r="D1395" i="4" l="1"/>
  <c r="C1396" i="4"/>
  <c r="E1396" i="4" s="1"/>
  <c r="D1396" i="4" l="1"/>
  <c r="C1397" i="4"/>
  <c r="E1397" i="4" s="1"/>
  <c r="D1397" i="4" l="1"/>
  <c r="C1398" i="4"/>
  <c r="E1398" i="4" s="1"/>
  <c r="D1398" i="4" l="1"/>
  <c r="C1399" i="4"/>
  <c r="E1399" i="4" s="1"/>
  <c r="D1399" i="4" l="1"/>
  <c r="C1400" i="4"/>
  <c r="E1400" i="4" s="1"/>
  <c r="D1400" i="4" l="1"/>
  <c r="C1401" i="4"/>
  <c r="E1401" i="4" s="1"/>
  <c r="D1401" i="4" l="1"/>
  <c r="C1402" i="4"/>
  <c r="E1402" i="4" s="1"/>
  <c r="D1402" i="4" l="1"/>
  <c r="C1403" i="4"/>
  <c r="E1403" i="4" s="1"/>
  <c r="D1403" i="4" l="1"/>
  <c r="C1404" i="4"/>
  <c r="E1404" i="4" s="1"/>
  <c r="D1404" i="4" l="1"/>
  <c r="C1405" i="4"/>
  <c r="E1405" i="4" s="1"/>
  <c r="D1405" i="4" l="1"/>
  <c r="C1406" i="4"/>
  <c r="E1406" i="4" s="1"/>
  <c r="D1406" i="4" l="1"/>
  <c r="C1407" i="4"/>
  <c r="E1407" i="4" s="1"/>
  <c r="D1407" i="4" l="1"/>
  <c r="C1408" i="4"/>
  <c r="E1408" i="4" s="1"/>
  <c r="D1408" i="4" l="1"/>
  <c r="C1409" i="4"/>
  <c r="E1409" i="4" s="1"/>
  <c r="D1409" i="4" l="1"/>
  <c r="C1410" i="4"/>
  <c r="E1410" i="4" s="1"/>
  <c r="D1410" i="4" l="1"/>
  <c r="C1411" i="4"/>
  <c r="E1411" i="4" s="1"/>
  <c r="D1411" i="4" l="1"/>
  <c r="C1412" i="4"/>
  <c r="E1412" i="4" s="1"/>
  <c r="D1412" i="4" l="1"/>
  <c r="C1413" i="4"/>
  <c r="E1413" i="4" s="1"/>
  <c r="D1413" i="4" l="1"/>
  <c r="C1414" i="4"/>
  <c r="E1414" i="4" s="1"/>
  <c r="D1414" i="4" l="1"/>
  <c r="C1415" i="4"/>
  <c r="E1415" i="4" s="1"/>
  <c r="D1415" i="4" l="1"/>
  <c r="C1416" i="4"/>
  <c r="E1416" i="4" s="1"/>
  <c r="D1416" i="4" l="1"/>
  <c r="C1417" i="4"/>
  <c r="E1417" i="4" s="1"/>
  <c r="D1417" i="4" l="1"/>
  <c r="C1418" i="4"/>
  <c r="E1418" i="4" s="1"/>
  <c r="D1418" i="4" l="1"/>
  <c r="C1419" i="4"/>
  <c r="E1419" i="4" s="1"/>
  <c r="D1419" i="4" l="1"/>
  <c r="C1420" i="4"/>
  <c r="E1420" i="4" s="1"/>
  <c r="D1420" i="4" l="1"/>
  <c r="C1421" i="4"/>
  <c r="E1421" i="4" s="1"/>
  <c r="D1421" i="4" l="1"/>
  <c r="C1422" i="4"/>
  <c r="E1422" i="4" s="1"/>
  <c r="D1422" i="4" l="1"/>
  <c r="C1423" i="4"/>
  <c r="E1423" i="4" s="1"/>
  <c r="D1423" i="4" l="1"/>
  <c r="C1424" i="4"/>
  <c r="E1424" i="4" s="1"/>
  <c r="D1424" i="4" l="1"/>
  <c r="C1425" i="4"/>
  <c r="E1425" i="4" s="1"/>
  <c r="D1425" i="4" l="1"/>
  <c r="C1426" i="4"/>
  <c r="E1426" i="4" s="1"/>
  <c r="D1426" i="4" l="1"/>
  <c r="C1427" i="4"/>
  <c r="E1427" i="4" s="1"/>
  <c r="D1427" i="4" l="1"/>
  <c r="C1428" i="4"/>
  <c r="E1428" i="4" s="1"/>
  <c r="D1428" i="4" l="1"/>
  <c r="C1429" i="4"/>
  <c r="E1429" i="4" s="1"/>
  <c r="D1429" i="4" l="1"/>
  <c r="C1430" i="4"/>
  <c r="E1430" i="4" s="1"/>
  <c r="D1430" i="4" l="1"/>
  <c r="C1431" i="4"/>
  <c r="E1431" i="4" s="1"/>
  <c r="D1431" i="4" l="1"/>
  <c r="C1432" i="4"/>
  <c r="E1432" i="4" s="1"/>
  <c r="D1432" i="4" l="1"/>
  <c r="C1433" i="4"/>
  <c r="E1433" i="4" s="1"/>
  <c r="D1433" i="4" l="1"/>
  <c r="C1434" i="4"/>
  <c r="E1434" i="4" s="1"/>
  <c r="D1434" i="4" l="1"/>
  <c r="C1435" i="4"/>
  <c r="E1435" i="4" s="1"/>
  <c r="D1435" i="4" l="1"/>
  <c r="C1436" i="4"/>
  <c r="E1436" i="4" s="1"/>
  <c r="D1436" i="4" l="1"/>
  <c r="C1437" i="4"/>
  <c r="E1437" i="4" s="1"/>
  <c r="D1437" i="4" l="1"/>
  <c r="C1438" i="4"/>
  <c r="E1438" i="4" s="1"/>
  <c r="D1438" i="4" l="1"/>
  <c r="C1439" i="4"/>
  <c r="E1439" i="4" s="1"/>
  <c r="D1439" i="4" l="1"/>
  <c r="C1440" i="4"/>
  <c r="E1440" i="4" s="1"/>
  <c r="D1440" i="4" l="1"/>
  <c r="C1441" i="4"/>
  <c r="E1441" i="4" s="1"/>
  <c r="D1441" i="4" l="1"/>
  <c r="C1442" i="4"/>
  <c r="E1442" i="4" s="1"/>
  <c r="D1442" i="4" l="1"/>
  <c r="C1443" i="4"/>
  <c r="E1443" i="4" s="1"/>
  <c r="D1443" i="4" l="1"/>
  <c r="C1444" i="4"/>
  <c r="E1444" i="4" s="1"/>
  <c r="D1444" i="4" l="1"/>
  <c r="C1445" i="4"/>
  <c r="E1445" i="4" s="1"/>
  <c r="D1445" i="4" l="1"/>
  <c r="C1446" i="4"/>
  <c r="E1446" i="4" s="1"/>
  <c r="D1446" i="4" l="1"/>
  <c r="C1447" i="4"/>
  <c r="E1447" i="4" s="1"/>
  <c r="D1447" i="4" l="1"/>
  <c r="C1448" i="4"/>
  <c r="E1448" i="4" s="1"/>
  <c r="D1448" i="4" l="1"/>
  <c r="C1449" i="4"/>
  <c r="E1449" i="4" s="1"/>
  <c r="D1449" i="4" l="1"/>
  <c r="C1450" i="4"/>
  <c r="E1450" i="4" s="1"/>
  <c r="D1450" i="4" l="1"/>
  <c r="C1451" i="4"/>
  <c r="E1451" i="4" s="1"/>
  <c r="D1451" i="4" l="1"/>
  <c r="C1452" i="4"/>
  <c r="E1452" i="4" s="1"/>
  <c r="D1452" i="4" l="1"/>
  <c r="C1453" i="4"/>
  <c r="E1453" i="4" s="1"/>
  <c r="D1453" i="4" l="1"/>
  <c r="C1454" i="4"/>
  <c r="E1454" i="4" s="1"/>
  <c r="D1454" i="4" l="1"/>
  <c r="C1455" i="4"/>
  <c r="E1455" i="4" s="1"/>
  <c r="D1455" i="4" l="1"/>
  <c r="C1456" i="4"/>
  <c r="E1456" i="4" s="1"/>
  <c r="D1456" i="4" l="1"/>
  <c r="C1457" i="4"/>
  <c r="E1457" i="4" s="1"/>
  <c r="D1457" i="4" l="1"/>
  <c r="C1458" i="4"/>
  <c r="E1458" i="4" s="1"/>
  <c r="D1458" i="4" l="1"/>
  <c r="C1459" i="4"/>
  <c r="E1459" i="4" s="1"/>
  <c r="D1459" i="4" l="1"/>
  <c r="C1460" i="4"/>
  <c r="E1460" i="4" s="1"/>
  <c r="D1460" i="4" l="1"/>
  <c r="C1461" i="4"/>
  <c r="E1461" i="4" s="1"/>
  <c r="D1461" i="4" l="1"/>
  <c r="C1462" i="4"/>
  <c r="E1462" i="4" s="1"/>
  <c r="D1462" i="4" l="1"/>
  <c r="C1463" i="4"/>
  <c r="E1463" i="4" s="1"/>
  <c r="D1463" i="4" l="1"/>
  <c r="C1464" i="4"/>
  <c r="E1464" i="4" s="1"/>
  <c r="D1464" i="4" l="1"/>
  <c r="C1465" i="4"/>
  <c r="E1465" i="4" s="1"/>
  <c r="D1465" i="4" l="1"/>
  <c r="C1466" i="4"/>
  <c r="E1466" i="4" s="1"/>
  <c r="D1466" i="4" l="1"/>
  <c r="C1467" i="4"/>
  <c r="E1467" i="4" s="1"/>
  <c r="D1467" i="4" l="1"/>
  <c r="C1468" i="4"/>
  <c r="E1468" i="4" s="1"/>
  <c r="D1468" i="4" l="1"/>
  <c r="C1469" i="4"/>
  <c r="E1469" i="4" s="1"/>
  <c r="D1469" i="4" l="1"/>
  <c r="C1470" i="4"/>
  <c r="E1470" i="4" s="1"/>
  <c r="D1470" i="4" l="1"/>
  <c r="C1471" i="4"/>
  <c r="E1471" i="4" s="1"/>
  <c r="D1471" i="4" l="1"/>
  <c r="C1472" i="4"/>
  <c r="E1472" i="4" s="1"/>
  <c r="D1472" i="4" l="1"/>
  <c r="C1473" i="4"/>
  <c r="E1473" i="4" s="1"/>
  <c r="D1473" i="4" l="1"/>
  <c r="C1474" i="4"/>
  <c r="E1474" i="4" s="1"/>
  <c r="D1474" i="4" l="1"/>
  <c r="C1475" i="4"/>
  <c r="E1475" i="4" s="1"/>
  <c r="D1475" i="4" l="1"/>
  <c r="C1476" i="4"/>
  <c r="E1476" i="4" s="1"/>
  <c r="D1476" i="4" l="1"/>
  <c r="C1477" i="4"/>
  <c r="E1477" i="4" s="1"/>
  <c r="D1477" i="4" l="1"/>
  <c r="C1478" i="4"/>
  <c r="E1478" i="4" s="1"/>
  <c r="D1478" i="4" l="1"/>
  <c r="C1479" i="4"/>
  <c r="E1479" i="4" s="1"/>
  <c r="D1479" i="4" l="1"/>
  <c r="C1480" i="4"/>
  <c r="E1480" i="4" s="1"/>
  <c r="D1480" i="4" l="1"/>
  <c r="C1481" i="4"/>
  <c r="E1481" i="4" s="1"/>
  <c r="D1481" i="4" l="1"/>
  <c r="C1482" i="4"/>
  <c r="E1482" i="4" s="1"/>
  <c r="D1482" i="4" l="1"/>
  <c r="C1483" i="4"/>
  <c r="E1483" i="4" s="1"/>
  <c r="D1483" i="4" l="1"/>
  <c r="C1484" i="4"/>
  <c r="E1484" i="4" s="1"/>
  <c r="D1484" i="4" l="1"/>
  <c r="C1485" i="4"/>
  <c r="E1485" i="4" s="1"/>
  <c r="D1485" i="4" l="1"/>
  <c r="C1486" i="4"/>
  <c r="E1486" i="4" s="1"/>
  <c r="D1486" i="4" l="1"/>
  <c r="C1487" i="4"/>
  <c r="E1487" i="4" s="1"/>
  <c r="D1487" i="4" l="1"/>
  <c r="C1488" i="4"/>
  <c r="E1488" i="4" s="1"/>
  <c r="D1488" i="4" l="1"/>
  <c r="C1489" i="4"/>
  <c r="E1489" i="4" s="1"/>
  <c r="D1489" i="4" l="1"/>
  <c r="C1490" i="4"/>
  <c r="E1490" i="4" s="1"/>
  <c r="D1490" i="4" l="1"/>
  <c r="C1491" i="4"/>
  <c r="E1491" i="4" s="1"/>
  <c r="D1491" i="4" l="1"/>
  <c r="C1492" i="4"/>
  <c r="E1492" i="4" s="1"/>
  <c r="D1492" i="4" l="1"/>
  <c r="C1493" i="4"/>
  <c r="E1493" i="4" s="1"/>
  <c r="D1493" i="4" l="1"/>
  <c r="C1494" i="4"/>
  <c r="E1494" i="4" s="1"/>
  <c r="D1494" i="4" l="1"/>
  <c r="C1495" i="4"/>
  <c r="E1495" i="4" s="1"/>
  <c r="D1495" i="4" l="1"/>
  <c r="C1496" i="4"/>
  <c r="E1496" i="4" s="1"/>
  <c r="D1496" i="4" l="1"/>
  <c r="C1497" i="4"/>
  <c r="E1497" i="4" s="1"/>
  <c r="D1497" i="4" l="1"/>
  <c r="C1498" i="4"/>
  <c r="E1498" i="4" s="1"/>
  <c r="D1498" i="4" l="1"/>
  <c r="C1499" i="4"/>
  <c r="E1499" i="4" s="1"/>
  <c r="D1499" i="4" l="1"/>
  <c r="C1500" i="4"/>
  <c r="E1500" i="4" s="1"/>
  <c r="D1500" i="4" l="1"/>
  <c r="C1501" i="4"/>
  <c r="E1501" i="4" s="1"/>
  <c r="D1501" i="4" l="1"/>
  <c r="C1502" i="4"/>
  <c r="E1502" i="4" s="1"/>
  <c r="D1502" i="4" l="1"/>
  <c r="C1503" i="4"/>
  <c r="E1503" i="4" s="1"/>
  <c r="D1503" i="4" l="1"/>
  <c r="C1504" i="4"/>
  <c r="E1504" i="4" s="1"/>
  <c r="D1504" i="4" l="1"/>
  <c r="C1505" i="4"/>
  <c r="E1505" i="4" s="1"/>
  <c r="D1505" i="4" l="1"/>
  <c r="C1506" i="4"/>
  <c r="E1506" i="4" s="1"/>
  <c r="D1506" i="4" l="1"/>
  <c r="C1507" i="4"/>
  <c r="E1507" i="4" s="1"/>
  <c r="D1507" i="4" l="1"/>
  <c r="C1508" i="4"/>
  <c r="E1508" i="4" s="1"/>
  <c r="E1509" i="4" l="1"/>
  <c r="D1508" i="4"/>
  <c r="C1509" i="4"/>
  <c r="D1509" i="4" l="1"/>
  <c r="C1510" i="4"/>
  <c r="E1510" i="4" s="1"/>
  <c r="D1510" i="4" l="1"/>
  <c r="C1511" i="4"/>
  <c r="E1511" i="4" s="1"/>
  <c r="D1511" i="4" l="1"/>
  <c r="C1512" i="4"/>
  <c r="E1512" i="4" s="1"/>
  <c r="D1512" i="4" l="1"/>
  <c r="C1513" i="4"/>
  <c r="E1513" i="4" s="1"/>
  <c r="D1513" i="4" l="1"/>
  <c r="C1514" i="4"/>
  <c r="E1514" i="4" s="1"/>
  <c r="D1514" i="4" l="1"/>
  <c r="C1515" i="4"/>
  <c r="E1515" i="4" s="1"/>
  <c r="D1515" i="4" l="1"/>
  <c r="C1516" i="4"/>
  <c r="E1516" i="4" s="1"/>
  <c r="D1516" i="4" l="1"/>
  <c r="C1517" i="4"/>
  <c r="E1517" i="4" s="1"/>
  <c r="D1517" i="4" l="1"/>
  <c r="C1518" i="4"/>
  <c r="E1518" i="4" s="1"/>
  <c r="D1518" i="4" l="1"/>
  <c r="C1519" i="4"/>
  <c r="E1519" i="4" s="1"/>
  <c r="D1519" i="4" l="1"/>
  <c r="C1520" i="4"/>
  <c r="E1520" i="4" s="1"/>
  <c r="D1520" i="4" l="1"/>
  <c r="C1521" i="4"/>
  <c r="E1521" i="4" s="1"/>
  <c r="D1521" i="4" l="1"/>
  <c r="C1522" i="4"/>
  <c r="E1522" i="4" s="1"/>
  <c r="D1522" i="4" l="1"/>
  <c r="C1523" i="4"/>
  <c r="E1523" i="4" s="1"/>
  <c r="D1523" i="4" l="1"/>
  <c r="C1524" i="4"/>
  <c r="E1524" i="4" s="1"/>
  <c r="D1524" i="4" l="1"/>
  <c r="C1525" i="4"/>
  <c r="E1525" i="4" s="1"/>
  <c r="D1525" i="4" l="1"/>
  <c r="C1526" i="4"/>
  <c r="E1526" i="4" s="1"/>
  <c r="D1526" i="4" l="1"/>
  <c r="D1527" i="4" s="1"/>
  <c r="C1527" i="4"/>
  <c r="E1527" i="4" s="1"/>
  <c r="C1528" i="4" l="1"/>
  <c r="E1528" i="4" s="1"/>
  <c r="D1528" i="4" l="1"/>
  <c r="C1529" i="4"/>
  <c r="E1529" i="4" s="1"/>
  <c r="D1529" i="4" l="1"/>
  <c r="C1530" i="4"/>
  <c r="E1530" i="4" s="1"/>
  <c r="D1530" i="4" l="1"/>
  <c r="C1531" i="4"/>
  <c r="E1531" i="4" s="1"/>
  <c r="D1531" i="4" l="1"/>
  <c r="C1532" i="4"/>
  <c r="E1532" i="4" s="1"/>
  <c r="D1532" i="4" l="1"/>
  <c r="C1533" i="4"/>
  <c r="E1533" i="4" s="1"/>
  <c r="D1533" i="4" l="1"/>
  <c r="C1534" i="4"/>
  <c r="E1534" i="4" s="1"/>
  <c r="D1534" i="4" l="1"/>
  <c r="C1535" i="4"/>
  <c r="E1535" i="4" s="1"/>
  <c r="D1535" i="4" l="1"/>
  <c r="C1536" i="4"/>
  <c r="E1536" i="4" s="1"/>
  <c r="D1536" i="4" l="1"/>
  <c r="C1537" i="4"/>
  <c r="E1537" i="4" s="1"/>
  <c r="D1537" i="4" l="1"/>
  <c r="C1538" i="4"/>
  <c r="E1538" i="4" s="1"/>
  <c r="D1538" i="4" l="1"/>
  <c r="C1539" i="4"/>
  <c r="E1539" i="4" s="1"/>
  <c r="D1539" i="4" l="1"/>
  <c r="C1540" i="4"/>
  <c r="E1540" i="4" s="1"/>
  <c r="D1540" i="4" l="1"/>
  <c r="C1541" i="4"/>
  <c r="E1541" i="4" s="1"/>
  <c r="D1541" i="4" l="1"/>
  <c r="C1542" i="4"/>
  <c r="E1542" i="4" s="1"/>
  <c r="D1542" i="4" l="1"/>
  <c r="C1543" i="4"/>
  <c r="E1543" i="4" s="1"/>
  <c r="D1543" i="4" l="1"/>
  <c r="C1544" i="4"/>
  <c r="E1544" i="4" s="1"/>
  <c r="D1544" i="4" l="1"/>
  <c r="C1545" i="4"/>
  <c r="E1545" i="4" s="1"/>
  <c r="D1545" i="4" l="1"/>
  <c r="C1546" i="4"/>
  <c r="E1546" i="4" s="1"/>
  <c r="D1546" i="4" l="1"/>
  <c r="C1547" i="4"/>
  <c r="E1547" i="4" s="1"/>
  <c r="D1547" i="4" l="1"/>
  <c r="C1548" i="4"/>
  <c r="E1548" i="4" s="1"/>
  <c r="D1548" i="4" l="1"/>
  <c r="C1549" i="4"/>
  <c r="E1549" i="4" s="1"/>
  <c r="D1549" i="4" l="1"/>
  <c r="C1550" i="4"/>
  <c r="E1550" i="4" s="1"/>
  <c r="D1550" i="4" l="1"/>
  <c r="C1551" i="4"/>
  <c r="E1551" i="4" s="1"/>
  <c r="D1551" i="4" l="1"/>
  <c r="C1552" i="4"/>
  <c r="E1552" i="4" s="1"/>
  <c r="D1552" i="4" l="1"/>
  <c r="C1553" i="4"/>
  <c r="E1553" i="4" s="1"/>
  <c r="D1553" i="4" l="1"/>
  <c r="C1554" i="4"/>
  <c r="E1554" i="4" s="1"/>
  <c r="D1554" i="4" l="1"/>
  <c r="C1555" i="4"/>
  <c r="E1555" i="4" s="1"/>
  <c r="D1555" i="4" l="1"/>
  <c r="C1556" i="4"/>
  <c r="E1556" i="4" s="1"/>
  <c r="D1556" i="4" l="1"/>
  <c r="C1557" i="4"/>
  <c r="E1557" i="4" s="1"/>
  <c r="D1557" i="4" l="1"/>
  <c r="C1558" i="4"/>
  <c r="E1558" i="4" s="1"/>
  <c r="D1558" i="4" l="1"/>
  <c r="C1559" i="4"/>
  <c r="E1559" i="4" s="1"/>
  <c r="D1559" i="4" l="1"/>
  <c r="C1560" i="4"/>
  <c r="E1560" i="4" s="1"/>
  <c r="D1560" i="4" l="1"/>
  <c r="C1561" i="4"/>
  <c r="E1561" i="4" s="1"/>
  <c r="D1561" i="4" l="1"/>
  <c r="C1562" i="4"/>
  <c r="E1562" i="4" s="1"/>
  <c r="D1562" i="4" l="1"/>
  <c r="C1563" i="4"/>
  <c r="E1563" i="4" s="1"/>
  <c r="D1563" i="4" l="1"/>
  <c r="C1564" i="4"/>
  <c r="E1564" i="4" s="1"/>
  <c r="D1564" i="4" l="1"/>
  <c r="C1565" i="4"/>
  <c r="E1565" i="4" s="1"/>
  <c r="D1565" i="4" l="1"/>
  <c r="C1566" i="4"/>
  <c r="E1566" i="4" s="1"/>
  <c r="D1566" i="4" l="1"/>
  <c r="C1567" i="4"/>
  <c r="E1567" i="4" s="1"/>
  <c r="D1567" i="4" l="1"/>
  <c r="C1568" i="4"/>
  <c r="E1568" i="4" s="1"/>
  <c r="D1568" i="4" l="1"/>
  <c r="C1569" i="4"/>
  <c r="E1569" i="4" s="1"/>
  <c r="D1569" i="4" l="1"/>
  <c r="C1570" i="4"/>
  <c r="E1570" i="4" s="1"/>
  <c r="D1570" i="4" l="1"/>
  <c r="C1571" i="4"/>
  <c r="E1571" i="4" s="1"/>
  <c r="D1571" i="4" l="1"/>
  <c r="C1572" i="4"/>
  <c r="E1572" i="4" s="1"/>
  <c r="D1572" i="4" l="1"/>
  <c r="C1573" i="4"/>
  <c r="E1573" i="4" s="1"/>
  <c r="D1573" i="4" l="1"/>
  <c r="C1574" i="4"/>
  <c r="E1574" i="4" s="1"/>
  <c r="D1574" i="4" l="1"/>
  <c r="C1575" i="4"/>
  <c r="E1575" i="4" s="1"/>
  <c r="D1575" i="4" l="1"/>
  <c r="C1576" i="4"/>
  <c r="E1576" i="4" s="1"/>
  <c r="D1576" i="4" l="1"/>
  <c r="C1577" i="4"/>
  <c r="E1577" i="4" s="1"/>
  <c r="D1577" i="4" l="1"/>
  <c r="C1578" i="4"/>
  <c r="E1578" i="4" s="1"/>
  <c r="D1578" i="4" l="1"/>
  <c r="C1579" i="4"/>
  <c r="E1579" i="4" s="1"/>
  <c r="D1579" i="4" l="1"/>
  <c r="C1580" i="4"/>
  <c r="E1580" i="4" s="1"/>
  <c r="D1580" i="4" l="1"/>
  <c r="C1581" i="4"/>
  <c r="E1581" i="4" s="1"/>
  <c r="D1581" i="4" l="1"/>
  <c r="C1582" i="4"/>
  <c r="E1582" i="4" s="1"/>
  <c r="D1582" i="4" l="1"/>
  <c r="C1583" i="4"/>
  <c r="E1583" i="4" s="1"/>
  <c r="D1583" i="4" l="1"/>
  <c r="C1584" i="4"/>
  <c r="E1584" i="4" s="1"/>
  <c r="D1584" i="4" l="1"/>
  <c r="C1585" i="4"/>
  <c r="E1585" i="4" s="1"/>
  <c r="D1585" i="4" l="1"/>
  <c r="C1586" i="4"/>
  <c r="E1586" i="4" s="1"/>
  <c r="D1586" i="4" l="1"/>
  <c r="C1587" i="4"/>
  <c r="E1587" i="4" s="1"/>
  <c r="D1587" i="4" l="1"/>
  <c r="C1588" i="4"/>
  <c r="E1588" i="4" s="1"/>
  <c r="D1588" i="4" l="1"/>
  <c r="C1589" i="4"/>
  <c r="E1589" i="4" s="1"/>
  <c r="D1589" i="4" l="1"/>
  <c r="C1590" i="4"/>
  <c r="E1590" i="4" s="1"/>
  <c r="D1590" i="4" l="1"/>
  <c r="C1591" i="4"/>
  <c r="E1591" i="4" s="1"/>
  <c r="D1591" i="4" l="1"/>
  <c r="C1592" i="4"/>
  <c r="E1592" i="4" s="1"/>
  <c r="D1592" i="4" l="1"/>
  <c r="C1593" i="4"/>
  <c r="E1593" i="4" s="1"/>
  <c r="D1593" i="4" l="1"/>
  <c r="C1594" i="4"/>
  <c r="E1594" i="4" s="1"/>
  <c r="D1594" i="4" l="1"/>
  <c r="C1595" i="4"/>
  <c r="E1595" i="4" s="1"/>
  <c r="D1595" i="4" l="1"/>
  <c r="C1596" i="4"/>
  <c r="E1596" i="4" s="1"/>
  <c r="D1596" i="4" l="1"/>
  <c r="C1597" i="4"/>
  <c r="E1597" i="4" s="1"/>
  <c r="D1597" i="4" l="1"/>
  <c r="C1598" i="4"/>
  <c r="E1598" i="4" s="1"/>
  <c r="D1598" i="4" l="1"/>
  <c r="C1599" i="4"/>
  <c r="E1599" i="4" s="1"/>
  <c r="D1599" i="4" l="1"/>
  <c r="C1600" i="4"/>
  <c r="E1600" i="4" s="1"/>
  <c r="D1600" i="4" l="1"/>
  <c r="C1601" i="4"/>
  <c r="E1601" i="4" s="1"/>
  <c r="D1601" i="4" l="1"/>
  <c r="C1602" i="4"/>
  <c r="E1602" i="4" s="1"/>
  <c r="D1602" i="4" l="1"/>
  <c r="C1603" i="4"/>
  <c r="E1603" i="4" s="1"/>
  <c r="D1603" i="4" l="1"/>
  <c r="C1604" i="4"/>
  <c r="E1604" i="4" s="1"/>
  <c r="D1604" i="4" l="1"/>
  <c r="C1605" i="4"/>
  <c r="E1605" i="4" s="1"/>
  <c r="D1605" i="4" l="1"/>
  <c r="C1606" i="4"/>
  <c r="E1606" i="4" s="1"/>
  <c r="D1606" i="4" l="1"/>
  <c r="C1607" i="4"/>
  <c r="E1607" i="4" s="1"/>
  <c r="D1607" i="4" l="1"/>
  <c r="C1608" i="4"/>
  <c r="E1608" i="4" s="1"/>
  <c r="D1608" i="4" l="1"/>
  <c r="C1609" i="4"/>
  <c r="E1609" i="4" s="1"/>
  <c r="D1609" i="4" l="1"/>
  <c r="C1610" i="4"/>
  <c r="E1610" i="4" s="1"/>
  <c r="D1610" i="4" l="1"/>
  <c r="C1611" i="4"/>
  <c r="E1611" i="4" s="1"/>
  <c r="D1611" i="4" l="1"/>
  <c r="C1612" i="4"/>
  <c r="E1612" i="4" s="1"/>
  <c r="D1612" i="4" l="1"/>
  <c r="C1613" i="4"/>
  <c r="E1613" i="4" s="1"/>
  <c r="D1613" i="4" l="1"/>
  <c r="C1614" i="4"/>
  <c r="E1614" i="4" s="1"/>
  <c r="D1614" i="4" l="1"/>
  <c r="C1615" i="4"/>
  <c r="E1615" i="4" s="1"/>
  <c r="D1615" i="4" l="1"/>
  <c r="C1616" i="4"/>
  <c r="E1616" i="4" s="1"/>
  <c r="D1616" i="4" l="1"/>
  <c r="C1617" i="4"/>
  <c r="E1617" i="4" s="1"/>
  <c r="D1617" i="4" l="1"/>
  <c r="C1618" i="4"/>
  <c r="E1618" i="4" s="1"/>
  <c r="D1618" i="4" l="1"/>
  <c r="C1619" i="4"/>
  <c r="E1619" i="4" s="1"/>
  <c r="D1619" i="4" l="1"/>
  <c r="C1620" i="4"/>
  <c r="E1620" i="4" s="1"/>
  <c r="D1620" i="4" l="1"/>
  <c r="C1621" i="4"/>
  <c r="E1621" i="4" s="1"/>
  <c r="D1621" i="4" l="1"/>
  <c r="C1622" i="4"/>
  <c r="E1622" i="4" s="1"/>
  <c r="D1622" i="4" l="1"/>
  <c r="C1623" i="4"/>
  <c r="E1623" i="4" s="1"/>
  <c r="D1623" i="4" l="1"/>
  <c r="C1624" i="4"/>
  <c r="E1624" i="4" s="1"/>
  <c r="D1624" i="4" l="1"/>
  <c r="C1625" i="4"/>
  <c r="E1625" i="4" s="1"/>
  <c r="D1625" i="4" l="1"/>
  <c r="C1626" i="4"/>
  <c r="E1626" i="4" s="1"/>
  <c r="D1626" i="4" l="1"/>
  <c r="C1627" i="4"/>
  <c r="E1627" i="4" s="1"/>
  <c r="D1627" i="4" l="1"/>
  <c r="C1628" i="4"/>
  <c r="E1628" i="4" s="1"/>
  <c r="D1628" i="4" l="1"/>
  <c r="C1629" i="4"/>
  <c r="E1629" i="4" s="1"/>
  <c r="D1629" i="4" l="1"/>
  <c r="C1630" i="4"/>
  <c r="E1630" i="4" s="1"/>
  <c r="D1630" i="4" l="1"/>
  <c r="C1631" i="4"/>
  <c r="E1631" i="4" s="1"/>
  <c r="D1631" i="4" l="1"/>
  <c r="C1632" i="4"/>
  <c r="E1632" i="4" s="1"/>
  <c r="D1632" i="4" l="1"/>
  <c r="C1633" i="4"/>
  <c r="E1633" i="4" s="1"/>
  <c r="D1633" i="4" l="1"/>
  <c r="C1634" i="4"/>
  <c r="E1634" i="4" s="1"/>
  <c r="D1634" i="4" l="1"/>
  <c r="C1635" i="4"/>
  <c r="E1635" i="4" s="1"/>
  <c r="D1635" i="4" l="1"/>
  <c r="C1636" i="4"/>
  <c r="E1636" i="4" s="1"/>
  <c r="D1636" i="4" l="1"/>
  <c r="C1637" i="4"/>
  <c r="E1637" i="4" s="1"/>
  <c r="D1637" i="4" l="1"/>
  <c r="C1638" i="4"/>
  <c r="E1638" i="4" s="1"/>
  <c r="D1638" i="4" l="1"/>
  <c r="C1639" i="4"/>
  <c r="E1639" i="4" s="1"/>
  <c r="D1639" i="4" l="1"/>
  <c r="C1640" i="4"/>
  <c r="E1640" i="4" s="1"/>
  <c r="D1640" i="4" l="1"/>
  <c r="C1641" i="4"/>
  <c r="E1641" i="4" s="1"/>
  <c r="D1641" i="4" l="1"/>
  <c r="C1642" i="4"/>
  <c r="E1642" i="4" s="1"/>
  <c r="D1642" i="4" l="1"/>
  <c r="C1643" i="4"/>
  <c r="E1643" i="4" s="1"/>
  <c r="D1643" i="4" l="1"/>
  <c r="C1644" i="4"/>
  <c r="E1644" i="4" s="1"/>
  <c r="D1644" i="4" l="1"/>
  <c r="C1645" i="4"/>
  <c r="E1645" i="4" s="1"/>
  <c r="D1645" i="4" l="1"/>
  <c r="C1646" i="4"/>
  <c r="E1646" i="4" s="1"/>
  <c r="D1646" i="4" l="1"/>
  <c r="C1647" i="4"/>
  <c r="E1647" i="4" s="1"/>
  <c r="D1647" i="4" l="1"/>
  <c r="C1648" i="4"/>
  <c r="E1648" i="4" s="1"/>
  <c r="D1648" i="4" l="1"/>
  <c r="C1649" i="4"/>
  <c r="E1649" i="4" s="1"/>
  <c r="D1649" i="4" l="1"/>
  <c r="C1650" i="4"/>
  <c r="E1650" i="4" s="1"/>
  <c r="D1650" i="4" l="1"/>
  <c r="C1651" i="4"/>
  <c r="E1651" i="4" s="1"/>
  <c r="D1651" i="4" l="1"/>
  <c r="C1652" i="4"/>
  <c r="E1652" i="4" s="1"/>
  <c r="D1652" i="4" l="1"/>
  <c r="C1653" i="4"/>
  <c r="E1653" i="4" s="1"/>
  <c r="D1653" i="4" l="1"/>
  <c r="C1654" i="4"/>
  <c r="E1654" i="4" s="1"/>
  <c r="D1654" i="4" l="1"/>
  <c r="C1655" i="4"/>
  <c r="E1655" i="4" s="1"/>
  <c r="D1655" i="4" l="1"/>
  <c r="C1656" i="4"/>
  <c r="E1656" i="4" s="1"/>
  <c r="D1656" i="4" l="1"/>
  <c r="C1657" i="4"/>
  <c r="E1657" i="4" s="1"/>
  <c r="D1657" i="4" l="1"/>
  <c r="C1658" i="4"/>
  <c r="E1658" i="4" s="1"/>
  <c r="D1658" i="4" l="1"/>
  <c r="C1659" i="4"/>
  <c r="E1659" i="4" s="1"/>
  <c r="D1659" i="4" l="1"/>
  <c r="C1660" i="4"/>
  <c r="E1660" i="4" s="1"/>
  <c r="D1660" i="4" l="1"/>
  <c r="C1661" i="4"/>
  <c r="E1661" i="4" s="1"/>
  <c r="D1661" i="4" l="1"/>
  <c r="C1662" i="4"/>
  <c r="E1662" i="4" s="1"/>
  <c r="D1662" i="4" l="1"/>
  <c r="C1663" i="4"/>
  <c r="E1663" i="4" s="1"/>
  <c r="D1663" i="4" l="1"/>
  <c r="C1664" i="4"/>
  <c r="E1664" i="4" s="1"/>
  <c r="D1664" i="4" l="1"/>
  <c r="C1665" i="4"/>
  <c r="E1665" i="4" s="1"/>
  <c r="D1665" i="4" l="1"/>
  <c r="C1666" i="4"/>
  <c r="E1666" i="4" s="1"/>
  <c r="D1666" i="4" l="1"/>
  <c r="C1667" i="4"/>
  <c r="E1667" i="4" s="1"/>
  <c r="D1667" i="4" l="1"/>
  <c r="C1668" i="4"/>
  <c r="E1668" i="4" s="1"/>
  <c r="D1668" i="4" l="1"/>
  <c r="C1669" i="4"/>
  <c r="E1669" i="4" s="1"/>
  <c r="D1669" i="4" l="1"/>
  <c r="C1670" i="4"/>
  <c r="E1670" i="4" s="1"/>
  <c r="D1670" i="4" l="1"/>
  <c r="C1671" i="4"/>
  <c r="E1671" i="4" s="1"/>
  <c r="D1671" i="4" l="1"/>
  <c r="C1672" i="4"/>
  <c r="E1672" i="4" s="1"/>
  <c r="D1672" i="4" l="1"/>
  <c r="C1673" i="4"/>
  <c r="E1673" i="4" s="1"/>
  <c r="D1673" i="4" l="1"/>
  <c r="C1674" i="4"/>
  <c r="E1674" i="4" s="1"/>
  <c r="D1674" i="4" l="1"/>
  <c r="C1675" i="4"/>
  <c r="E1675" i="4" s="1"/>
  <c r="D1675" i="4" l="1"/>
  <c r="C1676" i="4"/>
  <c r="E1676" i="4" s="1"/>
  <c r="D1676" i="4" l="1"/>
  <c r="C1677" i="4"/>
  <c r="E1677" i="4" s="1"/>
  <c r="D1677" i="4" l="1"/>
  <c r="C1678" i="4"/>
  <c r="E1678" i="4" s="1"/>
  <c r="D1678" i="4" l="1"/>
  <c r="C1679" i="4"/>
  <c r="E1679" i="4" s="1"/>
  <c r="D1679" i="4" l="1"/>
  <c r="C1680" i="4"/>
  <c r="E1680" i="4" s="1"/>
  <c r="D1680" i="4" l="1"/>
  <c r="C1681" i="4"/>
  <c r="E1681" i="4" s="1"/>
  <c r="D1681" i="4" l="1"/>
  <c r="C1682" i="4"/>
  <c r="E1682" i="4" s="1"/>
  <c r="D1682" i="4" l="1"/>
  <c r="C1683" i="4"/>
  <c r="E1683" i="4" s="1"/>
  <c r="D1683" i="4" l="1"/>
  <c r="C1684" i="4"/>
  <c r="E1684" i="4" s="1"/>
  <c r="D1684" i="4" l="1"/>
  <c r="C1685" i="4"/>
  <c r="E1685" i="4" s="1"/>
  <c r="D1685" i="4" l="1"/>
  <c r="C1686" i="4"/>
  <c r="E1686" i="4" s="1"/>
  <c r="D1686" i="4" l="1"/>
  <c r="C1687" i="4"/>
  <c r="E1687" i="4" s="1"/>
  <c r="D1687" i="4" l="1"/>
  <c r="C1688" i="4"/>
  <c r="E1688" i="4" s="1"/>
  <c r="D1688" i="4" l="1"/>
  <c r="C1689" i="4"/>
  <c r="E1689" i="4" s="1"/>
  <c r="D1689" i="4" l="1"/>
  <c r="C1690" i="4"/>
  <c r="E1690" i="4" s="1"/>
  <c r="D1690" i="4" l="1"/>
  <c r="C1691" i="4"/>
  <c r="E1691" i="4" s="1"/>
  <c r="D1691" i="4" l="1"/>
  <c r="C1692" i="4"/>
  <c r="E1692" i="4" s="1"/>
  <c r="D1692" i="4" l="1"/>
  <c r="C1693" i="4"/>
  <c r="E1693" i="4" s="1"/>
  <c r="D1693" i="4" l="1"/>
  <c r="C1694" i="4"/>
  <c r="E1694" i="4" s="1"/>
  <c r="D1694" i="4" l="1"/>
  <c r="C1695" i="4"/>
  <c r="E1695" i="4" s="1"/>
  <c r="D1695" i="4" l="1"/>
  <c r="C1696" i="4"/>
  <c r="E1696" i="4" s="1"/>
  <c r="D1696" i="4" l="1"/>
  <c r="C1697" i="4"/>
  <c r="E1697" i="4" s="1"/>
  <c r="D1697" i="4" l="1"/>
  <c r="C1698" i="4"/>
  <c r="E1698" i="4" s="1"/>
  <c r="D1698" i="4" l="1"/>
  <c r="C1699" i="4"/>
  <c r="E1699" i="4" s="1"/>
  <c r="D1699" i="4" l="1"/>
  <c r="C1700" i="4"/>
  <c r="E1700" i="4" s="1"/>
  <c r="D1700" i="4" l="1"/>
  <c r="C1701" i="4"/>
  <c r="E1701" i="4" s="1"/>
  <c r="D1701" i="4" l="1"/>
  <c r="C1702" i="4"/>
  <c r="E1702" i="4" s="1"/>
  <c r="D1702" i="4" l="1"/>
  <c r="C1703" i="4"/>
  <c r="E1703" i="4" s="1"/>
  <c r="D1703" i="4" l="1"/>
  <c r="C1704" i="4"/>
  <c r="E1704" i="4" s="1"/>
  <c r="D1704" i="4" l="1"/>
  <c r="C1705" i="4"/>
  <c r="E1705" i="4" s="1"/>
  <c r="D1705" i="4" l="1"/>
  <c r="C1706" i="4"/>
  <c r="E1706" i="4" s="1"/>
  <c r="D1706" i="4" l="1"/>
  <c r="C1707" i="4"/>
  <c r="E1707" i="4" s="1"/>
  <c r="D1707" i="4" l="1"/>
  <c r="C1708" i="4"/>
  <c r="E1708" i="4" s="1"/>
  <c r="D1708" i="4" l="1"/>
  <c r="C1709" i="4"/>
  <c r="E1709" i="4" s="1"/>
  <c r="D1709" i="4" l="1"/>
  <c r="C1710" i="4"/>
  <c r="E1710" i="4" s="1"/>
  <c r="D1710" i="4" l="1"/>
  <c r="C1711" i="4"/>
  <c r="E1711" i="4" s="1"/>
  <c r="D1711" i="4" l="1"/>
  <c r="C1712" i="4"/>
  <c r="E1712" i="4" s="1"/>
  <c r="D1712" i="4" l="1"/>
  <c r="C1713" i="4"/>
  <c r="E1713" i="4" s="1"/>
  <c r="D1713" i="4" l="1"/>
  <c r="C1714" i="4"/>
  <c r="E1714" i="4" s="1"/>
  <c r="D1714" i="4" l="1"/>
  <c r="C1715" i="4"/>
  <c r="E1715" i="4" s="1"/>
  <c r="D1715" i="4" l="1"/>
  <c r="C1716" i="4"/>
  <c r="E1716" i="4" s="1"/>
  <c r="D1716" i="4" l="1"/>
  <c r="C1717" i="4"/>
  <c r="E1717" i="4" s="1"/>
  <c r="D1717" i="4" l="1"/>
  <c r="C1718" i="4"/>
  <c r="E1718" i="4" s="1"/>
  <c r="D1718" i="4" l="1"/>
  <c r="C1719" i="4"/>
  <c r="E1719" i="4" s="1"/>
  <c r="D1719" i="4" l="1"/>
  <c r="C1720" i="4"/>
  <c r="E1720" i="4" s="1"/>
  <c r="D1720" i="4" l="1"/>
  <c r="C1721" i="4"/>
  <c r="E1721" i="4" s="1"/>
  <c r="D1721" i="4" l="1"/>
  <c r="C1722" i="4"/>
  <c r="E1722" i="4" s="1"/>
  <c r="D1722" i="4" l="1"/>
  <c r="C1723" i="4"/>
  <c r="E1723" i="4" s="1"/>
  <c r="D1723" i="4" l="1"/>
  <c r="C1724" i="4"/>
  <c r="E1724" i="4" s="1"/>
  <c r="D1724" i="4" l="1"/>
  <c r="C1725" i="4"/>
  <c r="E1725" i="4" s="1"/>
  <c r="D1725" i="4" l="1"/>
  <c r="C1726" i="4"/>
  <c r="E1726" i="4" s="1"/>
  <c r="D1726" i="4" l="1"/>
  <c r="C1727" i="4"/>
  <c r="E1727" i="4" s="1"/>
  <c r="D1727" i="4" l="1"/>
  <c r="C1728" i="4"/>
  <c r="E1728" i="4" s="1"/>
  <c r="D1728" i="4" l="1"/>
  <c r="C1729" i="4"/>
  <c r="E1729" i="4" s="1"/>
  <c r="D1729" i="4" l="1"/>
  <c r="C1730" i="4"/>
  <c r="E1730" i="4" s="1"/>
  <c r="D1730" i="4" l="1"/>
  <c r="C1731" i="4"/>
  <c r="E1731" i="4" s="1"/>
  <c r="D1731" i="4" l="1"/>
  <c r="C1732" i="4"/>
  <c r="E1732" i="4" s="1"/>
  <c r="D1732" i="4" l="1"/>
  <c r="C1733" i="4"/>
  <c r="E1733" i="4" s="1"/>
  <c r="D1733" i="4" l="1"/>
  <c r="C1734" i="4"/>
  <c r="E1734" i="4" s="1"/>
  <c r="D1734" i="4" l="1"/>
  <c r="C1735" i="4"/>
  <c r="E1735" i="4" s="1"/>
  <c r="D1735" i="4" l="1"/>
  <c r="C1736" i="4"/>
  <c r="E1736" i="4" s="1"/>
  <c r="D1736" i="4" l="1"/>
  <c r="C1737" i="4"/>
  <c r="E1737" i="4" s="1"/>
  <c r="D1737" i="4" l="1"/>
  <c r="C1738" i="4"/>
  <c r="E1738" i="4" s="1"/>
  <c r="D1738" i="4" l="1"/>
  <c r="C1739" i="4"/>
  <c r="E1739" i="4" s="1"/>
  <c r="D1739" i="4" l="1"/>
  <c r="C1740" i="4"/>
  <c r="E1740" i="4" s="1"/>
  <c r="D1740" i="4" l="1"/>
  <c r="C1741" i="4"/>
  <c r="E1741" i="4" s="1"/>
  <c r="D1741" i="4" l="1"/>
  <c r="C1742" i="4"/>
  <c r="E1742" i="4" s="1"/>
  <c r="D1742" i="4" l="1"/>
  <c r="C1743" i="4"/>
  <c r="E1743" i="4" s="1"/>
  <c r="D1743" i="4" l="1"/>
  <c r="C1744" i="4"/>
  <c r="E1744" i="4" s="1"/>
  <c r="D1744" i="4" l="1"/>
  <c r="C1745" i="4"/>
  <c r="E1745" i="4" s="1"/>
  <c r="D1745" i="4" l="1"/>
  <c r="C1746" i="4"/>
  <c r="E1746" i="4" s="1"/>
  <c r="D1746" i="4" l="1"/>
  <c r="C1747" i="4"/>
  <c r="E1747" i="4" s="1"/>
  <c r="D1747" i="4" l="1"/>
  <c r="C1748" i="4"/>
  <c r="E1748" i="4" s="1"/>
  <c r="D1748" i="4" l="1"/>
  <c r="C1749" i="4"/>
  <c r="E1749" i="4" s="1"/>
  <c r="D1749" i="4" l="1"/>
  <c r="C1750" i="4"/>
  <c r="E1750" i="4" s="1"/>
  <c r="D1750" i="4" l="1"/>
  <c r="C1751" i="4"/>
  <c r="E1751" i="4" s="1"/>
  <c r="D1751" i="4" l="1"/>
  <c r="C1752" i="4"/>
  <c r="E1752" i="4" s="1"/>
  <c r="D1752" i="4" l="1"/>
  <c r="C1753" i="4"/>
  <c r="E1753" i="4" s="1"/>
  <c r="D1753" i="4" l="1"/>
  <c r="C1754" i="4"/>
  <c r="E1754" i="4" s="1"/>
  <c r="D1754" i="4" l="1"/>
  <c r="C1755" i="4"/>
  <c r="E1755" i="4" s="1"/>
  <c r="D1755" i="4" l="1"/>
  <c r="C1756" i="4"/>
  <c r="E1756" i="4" s="1"/>
  <c r="D1756" i="4" l="1"/>
  <c r="C1757" i="4"/>
  <c r="E1757" i="4" s="1"/>
  <c r="D1757" i="4" l="1"/>
  <c r="C1758" i="4"/>
  <c r="E1758" i="4" s="1"/>
  <c r="D1758" i="4" l="1"/>
  <c r="C1759" i="4"/>
  <c r="E1759" i="4" s="1"/>
  <c r="D1759" i="4" l="1"/>
  <c r="C1760" i="4"/>
  <c r="E1760" i="4" s="1"/>
  <c r="D1760" i="4" l="1"/>
  <c r="C1761" i="4"/>
  <c r="E1761" i="4" s="1"/>
  <c r="D1761" i="4" l="1"/>
  <c r="C1762" i="4"/>
  <c r="E1762" i="4" s="1"/>
  <c r="D1762" i="4" l="1"/>
  <c r="C1763" i="4"/>
  <c r="E1763" i="4" s="1"/>
  <c r="D1763" i="4" l="1"/>
  <c r="C1764" i="4"/>
  <c r="E1764" i="4" s="1"/>
  <c r="D1764" i="4" l="1"/>
  <c r="C1765" i="4"/>
  <c r="E1765" i="4" s="1"/>
  <c r="D1765" i="4" l="1"/>
  <c r="C1766" i="4"/>
  <c r="E1766" i="4" s="1"/>
  <c r="D1766" i="4" l="1"/>
  <c r="C1767" i="4"/>
  <c r="E1767" i="4" s="1"/>
  <c r="D1767" i="4" l="1"/>
  <c r="C1768" i="4"/>
  <c r="E1768" i="4" s="1"/>
  <c r="D1768" i="4" l="1"/>
  <c r="C1769" i="4"/>
  <c r="E1769" i="4" s="1"/>
  <c r="D1769" i="4" l="1"/>
  <c r="C1770" i="4"/>
  <c r="E1770" i="4" s="1"/>
  <c r="D1770" i="4" l="1"/>
  <c r="C1771" i="4"/>
  <c r="E1771" i="4" s="1"/>
  <c r="D1771" i="4" l="1"/>
  <c r="C1772" i="4"/>
  <c r="E1772" i="4" s="1"/>
  <c r="D1772" i="4" l="1"/>
  <c r="C1773" i="4"/>
  <c r="E1773" i="4" s="1"/>
  <c r="D1773" i="4" l="1"/>
  <c r="C1774" i="4"/>
  <c r="E1774" i="4" s="1"/>
  <c r="D1774" i="4" l="1"/>
  <c r="C1775" i="4"/>
  <c r="E1775" i="4" s="1"/>
  <c r="D1775" i="4" l="1"/>
  <c r="C1776" i="4"/>
  <c r="E1776" i="4" s="1"/>
  <c r="D1776" i="4" l="1"/>
  <c r="C1777" i="4"/>
  <c r="E1777" i="4" s="1"/>
  <c r="D1777" i="4" l="1"/>
  <c r="C1778" i="4"/>
  <c r="E1778" i="4" s="1"/>
  <c r="D1778" i="4" l="1"/>
  <c r="C1779" i="4"/>
  <c r="E1779" i="4" s="1"/>
  <c r="D1779" i="4" l="1"/>
  <c r="C1780" i="4"/>
  <c r="E1780" i="4" s="1"/>
  <c r="D1780" i="4" l="1"/>
  <c r="C1781" i="4"/>
  <c r="E1781" i="4" s="1"/>
  <c r="D1781" i="4" l="1"/>
  <c r="C1782" i="4"/>
  <c r="E1782" i="4" s="1"/>
  <c r="D1782" i="4" l="1"/>
  <c r="C1783" i="4"/>
  <c r="E1783" i="4" s="1"/>
  <c r="D1783" i="4" l="1"/>
  <c r="C1784" i="4"/>
  <c r="E1784" i="4" s="1"/>
  <c r="D1784" i="4" l="1"/>
  <c r="C1785" i="4"/>
  <c r="E1785" i="4" s="1"/>
  <c r="D1785" i="4" l="1"/>
  <c r="C1786" i="4"/>
  <c r="E1786" i="4" s="1"/>
  <c r="D1786" i="4" l="1"/>
  <c r="C1787" i="4"/>
  <c r="E1787" i="4" s="1"/>
  <c r="D1787" i="4" l="1"/>
  <c r="C1788" i="4"/>
  <c r="E1788" i="4" s="1"/>
  <c r="D1788" i="4" l="1"/>
  <c r="C1789" i="4"/>
  <c r="E1789" i="4" s="1"/>
  <c r="D1789" i="4" l="1"/>
  <c r="C1790" i="4"/>
  <c r="E1790" i="4" s="1"/>
  <c r="D1790" i="4" l="1"/>
  <c r="C1791" i="4"/>
  <c r="E1791" i="4" s="1"/>
  <c r="D1791" i="4" l="1"/>
  <c r="C1792" i="4"/>
  <c r="E1792" i="4" s="1"/>
  <c r="D1792" i="4" l="1"/>
  <c r="C1793" i="4"/>
  <c r="E1793" i="4" s="1"/>
  <c r="D1793" i="4" l="1"/>
  <c r="C1794" i="4"/>
  <c r="E1794" i="4" s="1"/>
  <c r="D1794" i="4" l="1"/>
  <c r="C1795" i="4"/>
  <c r="E1795" i="4" s="1"/>
  <c r="D1795" i="4" l="1"/>
  <c r="C1796" i="4"/>
  <c r="E1796" i="4" s="1"/>
  <c r="D1796" i="4" l="1"/>
  <c r="C1797" i="4"/>
  <c r="E1797" i="4" s="1"/>
  <c r="D1797" i="4" l="1"/>
  <c r="C1798" i="4"/>
  <c r="E1798" i="4" s="1"/>
  <c r="D1798" i="4" l="1"/>
  <c r="C1799" i="4"/>
  <c r="E1799" i="4" s="1"/>
  <c r="D1799" i="4" l="1"/>
  <c r="C1800" i="4"/>
  <c r="E1800" i="4" s="1"/>
  <c r="D1800" i="4" l="1"/>
  <c r="C1801" i="4"/>
  <c r="E1801" i="4" s="1"/>
  <c r="D1801" i="4" l="1"/>
  <c r="C1802" i="4"/>
  <c r="E1802" i="4" s="1"/>
  <c r="D1802" i="4" l="1"/>
  <c r="C1803" i="4"/>
  <c r="E1803" i="4" s="1"/>
  <c r="D1803" i="4" l="1"/>
  <c r="C1804" i="4"/>
  <c r="E1804" i="4" s="1"/>
  <c r="D1804" i="4" l="1"/>
  <c r="C1805" i="4"/>
  <c r="E1805" i="4" s="1"/>
  <c r="D1805" i="4" l="1"/>
  <c r="C1806" i="4"/>
  <c r="E1806" i="4" s="1"/>
  <c r="D1806" i="4" l="1"/>
  <c r="C1807" i="4"/>
  <c r="E1807" i="4" s="1"/>
  <c r="D1807" i="4" l="1"/>
  <c r="C1808" i="4"/>
  <c r="E1808" i="4" s="1"/>
  <c r="D1808" i="4" l="1"/>
  <c r="C1809" i="4"/>
  <c r="E1809" i="4" s="1"/>
  <c r="D1809" i="4" l="1"/>
  <c r="C1810" i="4"/>
  <c r="E1810" i="4" s="1"/>
  <c r="D1810" i="4" l="1"/>
  <c r="C1811" i="4"/>
  <c r="E1811" i="4" s="1"/>
  <c r="D1811" i="4" l="1"/>
  <c r="C1812" i="4"/>
  <c r="E1812" i="4" s="1"/>
  <c r="D1812" i="4" l="1"/>
  <c r="C1813" i="4"/>
  <c r="E1813" i="4" s="1"/>
  <c r="D1813" i="4" l="1"/>
  <c r="C1814" i="4"/>
  <c r="E1814" i="4" s="1"/>
  <c r="D1814" i="4" l="1"/>
  <c r="C1815" i="4"/>
  <c r="E1815" i="4" s="1"/>
  <c r="D1815" i="4" l="1"/>
  <c r="C1816" i="4"/>
  <c r="E1816" i="4" s="1"/>
  <c r="D1816" i="4" l="1"/>
  <c r="C1817" i="4"/>
  <c r="E1817" i="4" s="1"/>
  <c r="D1817" i="4" l="1"/>
  <c r="C1818" i="4"/>
  <c r="E1818" i="4" s="1"/>
  <c r="D1818" i="4" l="1"/>
  <c r="C1819" i="4"/>
  <c r="E1819" i="4" s="1"/>
  <c r="D1819" i="4" l="1"/>
  <c r="C1820" i="4"/>
  <c r="E1820" i="4" s="1"/>
  <c r="D1820" i="4" l="1"/>
  <c r="C1821" i="4"/>
  <c r="E1821" i="4" s="1"/>
  <c r="D1821" i="4" l="1"/>
  <c r="C1822" i="4"/>
  <c r="E1822" i="4" s="1"/>
  <c r="D1822" i="4" l="1"/>
  <c r="C1823" i="4"/>
  <c r="E1823" i="4" s="1"/>
  <c r="D1823" i="4" l="1"/>
  <c r="C1824" i="4"/>
  <c r="E1824" i="4" s="1"/>
  <c r="D1824" i="4" l="1"/>
  <c r="C1825" i="4"/>
  <c r="E1825" i="4" s="1"/>
  <c r="D1825" i="4" l="1"/>
  <c r="C1826" i="4"/>
  <c r="E1826" i="4" s="1"/>
  <c r="D1826" i="4" l="1"/>
  <c r="C1827" i="4"/>
  <c r="E1827" i="4" s="1"/>
  <c r="D1827" i="4" l="1"/>
  <c r="C1828" i="4"/>
  <c r="E1828" i="4" s="1"/>
  <c r="D1828" i="4" l="1"/>
  <c r="C1829" i="4"/>
  <c r="E1829" i="4" s="1"/>
  <c r="D1829" i="4" l="1"/>
  <c r="C1830" i="4"/>
  <c r="E1830" i="4" s="1"/>
  <c r="D1830" i="4" l="1"/>
  <c r="C1831" i="4"/>
  <c r="E1831" i="4" s="1"/>
  <c r="D1831" i="4" l="1"/>
  <c r="C1832" i="4"/>
  <c r="E1832" i="4" s="1"/>
  <c r="D1832" i="4" l="1"/>
  <c r="C1833" i="4"/>
  <c r="E1833" i="4" s="1"/>
  <c r="D1833" i="4" l="1"/>
  <c r="C1834" i="4"/>
  <c r="E1834" i="4" s="1"/>
  <c r="D1834" i="4" l="1"/>
  <c r="C1835" i="4"/>
  <c r="E1835" i="4" s="1"/>
  <c r="D1835" i="4" l="1"/>
  <c r="C1836" i="4"/>
  <c r="E1836" i="4" s="1"/>
  <c r="D1836" i="4" l="1"/>
  <c r="C1837" i="4"/>
  <c r="E1837" i="4" s="1"/>
  <c r="D1837" i="4" l="1"/>
  <c r="C1838" i="4"/>
  <c r="E1838" i="4" s="1"/>
  <c r="D1838" i="4" l="1"/>
  <c r="C1839" i="4"/>
  <c r="E1839" i="4" s="1"/>
  <c r="D1839" i="4" l="1"/>
  <c r="C1840" i="4"/>
  <c r="E1840" i="4" s="1"/>
  <c r="D1840" i="4" l="1"/>
  <c r="C1841" i="4"/>
  <c r="E1841" i="4" s="1"/>
  <c r="D1841" i="4" l="1"/>
  <c r="C1842" i="4"/>
  <c r="E1842" i="4" s="1"/>
  <c r="D1842" i="4" l="1"/>
  <c r="C1843" i="4"/>
  <c r="E1843" i="4" s="1"/>
  <c r="D1843" i="4" l="1"/>
  <c r="C1844" i="4"/>
  <c r="E1844" i="4" s="1"/>
  <c r="D1844" i="4" l="1"/>
  <c r="C1845" i="4"/>
  <c r="E1845" i="4" s="1"/>
  <c r="D1845" i="4" l="1"/>
  <c r="C1846" i="4"/>
  <c r="E1846" i="4" s="1"/>
  <c r="D1846" i="4" l="1"/>
  <c r="C1847" i="4"/>
  <c r="E1847" i="4" s="1"/>
  <c r="D1847" i="4" l="1"/>
  <c r="C1848" i="4"/>
  <c r="E1848" i="4" s="1"/>
  <c r="D1848" i="4" l="1"/>
  <c r="C1849" i="4"/>
  <c r="E1849" i="4" s="1"/>
  <c r="D1849" i="4" l="1"/>
  <c r="C1850" i="4"/>
  <c r="E1850" i="4" s="1"/>
  <c r="D1850" i="4" l="1"/>
  <c r="C1851" i="4"/>
  <c r="E1851" i="4" s="1"/>
  <c r="D1851" i="4" l="1"/>
  <c r="C1852" i="4"/>
  <c r="E1852" i="4" s="1"/>
  <c r="D1852" i="4" l="1"/>
  <c r="C1853" i="4"/>
  <c r="E1853" i="4" s="1"/>
  <c r="D1853" i="4" l="1"/>
  <c r="C1854" i="4"/>
  <c r="E1854" i="4" s="1"/>
  <c r="D1854" i="4" l="1"/>
  <c r="C1855" i="4"/>
  <c r="E1855" i="4" s="1"/>
  <c r="D1855" i="4" l="1"/>
  <c r="C1856" i="4"/>
  <c r="E1856" i="4" s="1"/>
  <c r="D1856" i="4" l="1"/>
  <c r="C1857" i="4"/>
  <c r="E1857" i="4" s="1"/>
  <c r="D1857" i="4" l="1"/>
  <c r="C1858" i="4"/>
  <c r="E1858" i="4" s="1"/>
  <c r="D1858" i="4" l="1"/>
  <c r="C1859" i="4"/>
  <c r="E1859" i="4" s="1"/>
  <c r="D1859" i="4" l="1"/>
  <c r="C1860" i="4"/>
  <c r="E1860" i="4" s="1"/>
  <c r="D1860" i="4" l="1"/>
  <c r="C1861" i="4"/>
  <c r="E1861" i="4" s="1"/>
  <c r="D1861" i="4" l="1"/>
  <c r="C1862" i="4"/>
  <c r="E1862" i="4" s="1"/>
  <c r="D1862" i="4" l="1"/>
  <c r="C1863" i="4"/>
  <c r="E1863" i="4" s="1"/>
  <c r="D1863" i="4" l="1"/>
  <c r="C1864" i="4"/>
  <c r="E1864" i="4" s="1"/>
  <c r="D1864" i="4" l="1"/>
  <c r="C1865" i="4"/>
  <c r="E1865" i="4" s="1"/>
  <c r="D1865" i="4" l="1"/>
  <c r="C1866" i="4"/>
  <c r="E1866" i="4" s="1"/>
  <c r="D1866" i="4" l="1"/>
  <c r="C1867" i="4"/>
  <c r="E1867" i="4" s="1"/>
  <c r="D1867" i="4" l="1"/>
  <c r="C1868" i="4"/>
  <c r="E1868" i="4" s="1"/>
  <c r="D1868" i="4" l="1"/>
  <c r="C1869" i="4"/>
  <c r="E1869" i="4" s="1"/>
  <c r="D1869" i="4" l="1"/>
  <c r="C1870" i="4"/>
  <c r="E1870" i="4" s="1"/>
  <c r="D1870" i="4" l="1"/>
  <c r="C1871" i="4"/>
  <c r="E1871" i="4" s="1"/>
  <c r="D1871" i="4" l="1"/>
  <c r="C1872" i="4"/>
  <c r="E1872" i="4" s="1"/>
  <c r="D1872" i="4" l="1"/>
  <c r="C1873" i="4"/>
  <c r="E1873" i="4" s="1"/>
  <c r="D1873" i="4" l="1"/>
  <c r="C1874" i="4"/>
  <c r="E1874" i="4" s="1"/>
  <c r="D1874" i="4" l="1"/>
  <c r="C1875" i="4"/>
  <c r="E1875" i="4" s="1"/>
  <c r="D1875" i="4" l="1"/>
  <c r="C1876" i="4"/>
  <c r="E1876" i="4" s="1"/>
  <c r="D1876" i="4" l="1"/>
  <c r="C1877" i="4"/>
  <c r="E1877" i="4" s="1"/>
  <c r="D1877" i="4" l="1"/>
  <c r="C1878" i="4"/>
  <c r="E1878" i="4" s="1"/>
  <c r="D1878" i="4" l="1"/>
  <c r="C1879" i="4"/>
  <c r="E1879" i="4" s="1"/>
  <c r="D1879" i="4" l="1"/>
  <c r="C1880" i="4"/>
  <c r="E1880" i="4" s="1"/>
  <c r="D1880" i="4" l="1"/>
  <c r="C1881" i="4"/>
  <c r="E1881" i="4" s="1"/>
  <c r="D1881" i="4" l="1"/>
  <c r="C1882" i="4"/>
  <c r="E1882" i="4" s="1"/>
  <c r="D1882" i="4" l="1"/>
  <c r="C1883" i="4"/>
  <c r="E1883" i="4" s="1"/>
  <c r="D1883" i="4" l="1"/>
  <c r="C1884" i="4"/>
  <c r="E1884" i="4" s="1"/>
  <c r="D1884" i="4" l="1"/>
  <c r="C1885" i="4"/>
  <c r="E1885" i="4" s="1"/>
  <c r="D1885" i="4" l="1"/>
  <c r="C1886" i="4"/>
  <c r="E1886" i="4" s="1"/>
  <c r="D1886" i="4" l="1"/>
  <c r="C1887" i="4"/>
  <c r="E1887" i="4" s="1"/>
  <c r="D1887" i="4" l="1"/>
  <c r="C1888" i="4"/>
  <c r="E1888" i="4" s="1"/>
  <c r="D1888" i="4" l="1"/>
  <c r="C1889" i="4"/>
  <c r="E1889" i="4" s="1"/>
  <c r="D1889" i="4" l="1"/>
  <c r="C1890" i="4"/>
  <c r="E1890" i="4" s="1"/>
  <c r="D1890" i="4" l="1"/>
  <c r="C1891" i="4"/>
  <c r="E1891" i="4" s="1"/>
  <c r="D1891" i="4" l="1"/>
  <c r="C1892" i="4"/>
  <c r="E1892" i="4" s="1"/>
  <c r="D1892" i="4" l="1"/>
  <c r="C1893" i="4"/>
  <c r="E1893" i="4" s="1"/>
  <c r="D1893" i="4" l="1"/>
  <c r="C1894" i="4"/>
  <c r="E1894" i="4" s="1"/>
  <c r="D1894" i="4" l="1"/>
  <c r="C1895" i="4"/>
  <c r="E1895" i="4" s="1"/>
  <c r="D1895" i="4" l="1"/>
  <c r="C1896" i="4"/>
  <c r="E1896" i="4" s="1"/>
  <c r="D1896" i="4" l="1"/>
  <c r="C1897" i="4"/>
  <c r="E1897" i="4" s="1"/>
  <c r="D1897" i="4" l="1"/>
  <c r="C1898" i="4"/>
  <c r="E1898" i="4" s="1"/>
  <c r="D1898" i="4" l="1"/>
  <c r="C1899" i="4"/>
  <c r="E1899" i="4" s="1"/>
  <c r="D1899" i="4" l="1"/>
  <c r="C1900" i="4"/>
  <c r="E1900" i="4" s="1"/>
  <c r="D1900" i="4" l="1"/>
  <c r="C1901" i="4"/>
  <c r="E1901" i="4" s="1"/>
  <c r="D1901" i="4" l="1"/>
  <c r="C1902" i="4"/>
  <c r="E1902" i="4" s="1"/>
  <c r="D1902" i="4" l="1"/>
  <c r="C1903" i="4"/>
  <c r="E1903" i="4" s="1"/>
  <c r="D1903" i="4" l="1"/>
  <c r="C1904" i="4"/>
  <c r="E1904" i="4" s="1"/>
  <c r="D1904" i="4" l="1"/>
  <c r="C1905" i="4"/>
  <c r="E1905" i="4" s="1"/>
  <c r="D1905" i="4" l="1"/>
  <c r="C1906" i="4"/>
  <c r="E1906" i="4" s="1"/>
  <c r="D1906" i="4" l="1"/>
  <c r="C1907" i="4"/>
  <c r="E1907" i="4" s="1"/>
  <c r="D1907" i="4" l="1"/>
  <c r="C1908" i="4"/>
  <c r="E1908" i="4" s="1"/>
  <c r="D1908" i="4" l="1"/>
  <c r="C1909" i="4"/>
  <c r="E1909" i="4" s="1"/>
  <c r="D1909" i="4" l="1"/>
  <c r="C1910" i="4"/>
  <c r="E1910" i="4" s="1"/>
  <c r="D1910" i="4" l="1"/>
  <c r="C1911" i="4"/>
  <c r="E1911" i="4" s="1"/>
  <c r="D1911" i="4" l="1"/>
  <c r="C1912" i="4"/>
  <c r="E1912" i="4" s="1"/>
  <c r="D1912" i="4" l="1"/>
  <c r="C1913" i="4"/>
  <c r="E1913" i="4" s="1"/>
  <c r="D1913" i="4" l="1"/>
  <c r="C1914" i="4"/>
  <c r="E1914" i="4" s="1"/>
  <c r="D1914" i="4" l="1"/>
  <c r="C1915" i="4"/>
  <c r="E1915" i="4" s="1"/>
  <c r="D1915" i="4" l="1"/>
  <c r="C1916" i="4"/>
  <c r="E1916" i="4" s="1"/>
  <c r="D1916" i="4" l="1"/>
  <c r="C1917" i="4"/>
  <c r="E1917" i="4" s="1"/>
  <c r="D1917" i="4" l="1"/>
  <c r="C1918" i="4"/>
  <c r="E1918" i="4" s="1"/>
  <c r="D1918" i="4" l="1"/>
  <c r="C1919" i="4"/>
  <c r="E1919" i="4" s="1"/>
  <c r="D1919" i="4" l="1"/>
  <c r="C1920" i="4"/>
  <c r="E1920" i="4" s="1"/>
  <c r="D1920" i="4" l="1"/>
  <c r="C1921" i="4"/>
  <c r="E1921" i="4" s="1"/>
  <c r="D1921" i="4" l="1"/>
  <c r="C1922" i="4"/>
  <c r="E1922" i="4" s="1"/>
  <c r="D1922" i="4" l="1"/>
  <c r="C1923" i="4"/>
  <c r="E1923" i="4" s="1"/>
  <c r="D1923" i="4" l="1"/>
  <c r="C1924" i="4"/>
  <c r="E1924" i="4" s="1"/>
  <c r="D1924" i="4" l="1"/>
  <c r="C1925" i="4"/>
  <c r="E1925" i="4" s="1"/>
  <c r="D1925" i="4" l="1"/>
  <c r="C1926" i="4"/>
  <c r="E1926" i="4" s="1"/>
  <c r="D1926" i="4" l="1"/>
  <c r="C1927" i="4"/>
  <c r="E1927" i="4" s="1"/>
  <c r="D1927" i="4" l="1"/>
  <c r="C1928" i="4"/>
  <c r="E1928" i="4" s="1"/>
  <c r="D1928" i="4" l="1"/>
  <c r="C1929" i="4"/>
  <c r="E1929" i="4" s="1"/>
  <c r="D1929" i="4" l="1"/>
  <c r="C1930" i="4"/>
  <c r="E1930" i="4" s="1"/>
  <c r="D1930" i="4" l="1"/>
  <c r="C1931" i="4"/>
  <c r="E1931" i="4" s="1"/>
  <c r="D1931" i="4" l="1"/>
  <c r="C1932" i="4"/>
  <c r="E1932" i="4" s="1"/>
  <c r="D1932" i="4" l="1"/>
  <c r="C1933" i="4"/>
  <c r="E1933" i="4" s="1"/>
  <c r="D1933" i="4" l="1"/>
  <c r="C1934" i="4"/>
  <c r="E1934" i="4" s="1"/>
  <c r="D1934" i="4" l="1"/>
  <c r="C1935" i="4"/>
  <c r="E1935" i="4" s="1"/>
  <c r="D1935" i="4" l="1"/>
  <c r="C1936" i="4"/>
  <c r="E1936" i="4" s="1"/>
  <c r="D1936" i="4" l="1"/>
  <c r="C1937" i="4"/>
  <c r="E1937" i="4" s="1"/>
  <c r="D1937" i="4" l="1"/>
  <c r="C1938" i="4"/>
  <c r="E1938" i="4" s="1"/>
  <c r="D1938" i="4" l="1"/>
  <c r="C1939" i="4"/>
  <c r="E1939" i="4" s="1"/>
  <c r="D1939" i="4" l="1"/>
  <c r="C1940" i="4"/>
  <c r="E1940" i="4" s="1"/>
  <c r="D1940" i="4" l="1"/>
  <c r="C1941" i="4"/>
  <c r="E1941" i="4" s="1"/>
  <c r="D1941" i="4" l="1"/>
  <c r="C1942" i="4"/>
  <c r="E1942" i="4" s="1"/>
  <c r="D1942" i="4" l="1"/>
  <c r="C1943" i="4"/>
  <c r="E1943" i="4" s="1"/>
  <c r="D1943" i="4" l="1"/>
  <c r="C1944" i="4"/>
  <c r="E1944" i="4" s="1"/>
  <c r="D1944" i="4" l="1"/>
  <c r="C1945" i="4"/>
  <c r="E1945" i="4" s="1"/>
  <c r="D1945" i="4" l="1"/>
  <c r="C1946" i="4"/>
  <c r="E1946" i="4" s="1"/>
  <c r="D1946" i="4" l="1"/>
  <c r="C1947" i="4"/>
  <c r="E1947" i="4" s="1"/>
  <c r="D1947" i="4" l="1"/>
  <c r="C1948" i="4"/>
  <c r="E1948" i="4" s="1"/>
  <c r="D1948" i="4" l="1"/>
  <c r="C1949" i="4"/>
  <c r="E1949" i="4" s="1"/>
  <c r="D1949" i="4" l="1"/>
  <c r="C1950" i="4"/>
  <c r="E1950" i="4" s="1"/>
  <c r="D1950" i="4" l="1"/>
  <c r="C1951" i="4"/>
  <c r="E1951" i="4" s="1"/>
  <c r="D1951" i="4" l="1"/>
  <c r="C1952" i="4"/>
  <c r="E1952" i="4" s="1"/>
  <c r="D1952" i="4" l="1"/>
  <c r="C1953" i="4"/>
  <c r="E1953" i="4" s="1"/>
  <c r="D1953" i="4" l="1"/>
  <c r="C1954" i="4"/>
  <c r="E1954" i="4" s="1"/>
  <c r="D1954" i="4" l="1"/>
  <c r="C1955" i="4"/>
  <c r="E1955" i="4" s="1"/>
  <c r="D1955" i="4" l="1"/>
  <c r="C1956" i="4"/>
  <c r="E1956" i="4" s="1"/>
  <c r="D1956" i="4" l="1"/>
  <c r="C1957" i="4"/>
  <c r="E1957" i="4" s="1"/>
  <c r="D1957" i="4" l="1"/>
  <c r="C1958" i="4"/>
  <c r="E1958" i="4" s="1"/>
  <c r="D1958" i="4" l="1"/>
  <c r="C1959" i="4"/>
  <c r="E1959" i="4" s="1"/>
  <c r="D1959" i="4" l="1"/>
  <c r="C1960" i="4"/>
  <c r="E1960" i="4" s="1"/>
  <c r="D1960" i="4" l="1"/>
  <c r="C1961" i="4"/>
  <c r="E1961" i="4" s="1"/>
  <c r="D1961" i="4" l="1"/>
  <c r="C1962" i="4"/>
  <c r="E1962" i="4" s="1"/>
  <c r="D1962" i="4" l="1"/>
  <c r="C1963" i="4"/>
  <c r="E1963" i="4" s="1"/>
  <c r="D1963" i="4" l="1"/>
  <c r="C1964" i="4"/>
  <c r="E1964" i="4" s="1"/>
  <c r="D1964" i="4" l="1"/>
  <c r="C1965" i="4"/>
  <c r="E1965" i="4" s="1"/>
  <c r="D1965" i="4" l="1"/>
  <c r="C1966" i="4"/>
  <c r="E1966" i="4" s="1"/>
  <c r="D1966" i="4" l="1"/>
  <c r="C1967" i="4"/>
  <c r="E1967" i="4" s="1"/>
  <c r="D1967" i="4" l="1"/>
  <c r="C1968" i="4"/>
  <c r="E1968" i="4" s="1"/>
  <c r="D1968" i="4" l="1"/>
  <c r="C1969" i="4"/>
  <c r="E1969" i="4" s="1"/>
  <c r="D1969" i="4" l="1"/>
  <c r="C1970" i="4"/>
  <c r="E1970" i="4" s="1"/>
  <c r="D1970" i="4" l="1"/>
  <c r="C1971" i="4"/>
  <c r="E1971" i="4" s="1"/>
  <c r="D1971" i="4" l="1"/>
  <c r="C1972" i="4"/>
  <c r="E1972" i="4" s="1"/>
  <c r="D1972" i="4" l="1"/>
  <c r="C1973" i="4"/>
  <c r="E1973" i="4" s="1"/>
  <c r="D1973" i="4" l="1"/>
  <c r="C1974" i="4"/>
  <c r="E1974" i="4" s="1"/>
  <c r="D1974" i="4" l="1"/>
  <c r="C1975" i="4"/>
  <c r="E1975" i="4" s="1"/>
  <c r="D1975" i="4" l="1"/>
  <c r="C1976" i="4"/>
  <c r="E1976" i="4" s="1"/>
  <c r="D1976" i="4" l="1"/>
  <c r="C1977" i="4"/>
  <c r="E1977" i="4" s="1"/>
  <c r="D1977" i="4" l="1"/>
  <c r="C1978" i="4"/>
  <c r="E1978" i="4" s="1"/>
  <c r="D1978" i="4" l="1"/>
  <c r="C1979" i="4"/>
  <c r="E1979" i="4" s="1"/>
  <c r="D1979" i="4" l="1"/>
  <c r="C1980" i="4"/>
  <c r="E1980" i="4" s="1"/>
  <c r="D1980" i="4" l="1"/>
  <c r="C1981" i="4"/>
  <c r="E1981" i="4" s="1"/>
  <c r="D1981" i="4" l="1"/>
  <c r="C1982" i="4"/>
  <c r="E1982" i="4" s="1"/>
  <c r="D1982" i="4" l="1"/>
  <c r="C1983" i="4"/>
  <c r="E1983" i="4" s="1"/>
  <c r="D1983" i="4" l="1"/>
  <c r="C1984" i="4"/>
  <c r="E1984" i="4" s="1"/>
  <c r="D1984" i="4" l="1"/>
  <c r="C1985" i="4"/>
  <c r="E1985" i="4" s="1"/>
  <c r="D1985" i="4" l="1"/>
  <c r="C1986" i="4"/>
  <c r="E1986" i="4" s="1"/>
  <c r="D1986" i="4" l="1"/>
  <c r="C1987" i="4"/>
  <c r="E1987" i="4" s="1"/>
  <c r="D1987" i="4" l="1"/>
  <c r="C1988" i="4"/>
  <c r="E1988" i="4" s="1"/>
  <c r="D1988" i="4" l="1"/>
  <c r="C1989" i="4"/>
  <c r="E1989" i="4" s="1"/>
  <c r="D1989" i="4" l="1"/>
  <c r="C1990" i="4"/>
  <c r="E1990" i="4" s="1"/>
  <c r="D1990" i="4" l="1"/>
  <c r="C1991" i="4"/>
  <c r="E1991" i="4" s="1"/>
  <c r="D1991" i="4" l="1"/>
  <c r="C1992" i="4"/>
  <c r="E1992" i="4" s="1"/>
  <c r="D1992" i="4" l="1"/>
  <c r="C1993" i="4"/>
  <c r="E1993" i="4" s="1"/>
  <c r="D1993" i="4" l="1"/>
  <c r="C1994" i="4"/>
  <c r="E1994" i="4" s="1"/>
  <c r="D1994" i="4" l="1"/>
  <c r="C1995" i="4"/>
  <c r="E1995" i="4" s="1"/>
  <c r="D1995" i="4" l="1"/>
  <c r="C1996" i="4"/>
  <c r="E1996" i="4" s="1"/>
  <c r="D1996" i="4" l="1"/>
  <c r="C1997" i="4"/>
  <c r="E1997" i="4" s="1"/>
  <c r="D1997" i="4" l="1"/>
  <c r="C1998" i="4"/>
  <c r="E1998" i="4" s="1"/>
  <c r="D1998" i="4" l="1"/>
  <c r="C1999" i="4"/>
  <c r="E1999" i="4" s="1"/>
  <c r="D1999" i="4" l="1"/>
  <c r="C2000" i="4"/>
  <c r="E2000" i="4" s="1"/>
  <c r="D2000" i="4" l="1"/>
  <c r="C2001" i="4"/>
  <c r="E2001" i="4" s="1"/>
  <c r="D2001" i="4" l="1"/>
  <c r="C2002" i="4"/>
  <c r="E2002" i="4" s="1"/>
  <c r="D2002" i="4" l="1"/>
  <c r="C2003" i="4"/>
  <c r="E2003" i="4" s="1"/>
  <c r="D2003" i="4" l="1"/>
  <c r="C2004" i="4"/>
  <c r="E2004" i="4" s="1"/>
  <c r="D2004" i="4" l="1"/>
  <c r="C2005" i="4"/>
  <c r="E2005" i="4" s="1"/>
  <c r="D2005" i="4" l="1"/>
  <c r="C2006" i="4"/>
  <c r="E2006" i="4" s="1"/>
  <c r="D2006" i="4" l="1"/>
  <c r="C2007" i="4"/>
  <c r="E2007" i="4" s="1"/>
  <c r="D2007" i="4" l="1"/>
  <c r="C2008" i="4"/>
  <c r="E2008" i="4" s="1"/>
  <c r="D2008" i="4" l="1"/>
  <c r="C2009" i="4"/>
  <c r="E2009" i="4" s="1"/>
  <c r="D2009" i="4" l="1"/>
  <c r="C2010" i="4"/>
  <c r="E2010" i="4" s="1"/>
  <c r="D2010" i="4" l="1"/>
  <c r="C2011" i="4"/>
  <c r="E2011" i="4" s="1"/>
  <c r="D2011" i="4" l="1"/>
  <c r="C2012" i="4"/>
  <c r="E2012" i="4" s="1"/>
  <c r="D2012" i="4" l="1"/>
  <c r="C2013" i="4"/>
  <c r="E2013" i="4" s="1"/>
  <c r="D2013" i="4" l="1"/>
  <c r="C2014" i="4"/>
  <c r="E2014" i="4" s="1"/>
  <c r="D2014" i="4" l="1"/>
  <c r="C2015" i="4"/>
  <c r="E2015" i="4" s="1"/>
  <c r="D2015" i="4" l="1"/>
  <c r="C2016" i="4"/>
  <c r="E2016" i="4" s="1"/>
  <c r="D2016" i="4" l="1"/>
  <c r="C2017" i="4"/>
  <c r="E2017" i="4" s="1"/>
  <c r="D2017" i="4" l="1"/>
  <c r="C2018" i="4"/>
  <c r="E2018" i="4" s="1"/>
  <c r="D2018" i="4" l="1"/>
  <c r="C2019" i="4"/>
  <c r="E2019" i="4" s="1"/>
  <c r="D2019" i="4" l="1"/>
  <c r="C2020" i="4"/>
  <c r="E2020" i="4" s="1"/>
  <c r="D2020" i="4" l="1"/>
  <c r="C2021" i="4"/>
  <c r="E2021" i="4" s="1"/>
  <c r="D2021" i="4" l="1"/>
  <c r="C2022" i="4"/>
  <c r="E2022" i="4" s="1"/>
  <c r="D2022" i="4" l="1"/>
  <c r="C2023" i="4"/>
  <c r="E2023" i="4" s="1"/>
  <c r="D2023" i="4" l="1"/>
  <c r="C2024" i="4"/>
  <c r="E2024" i="4" s="1"/>
  <c r="D2024" i="4" l="1"/>
  <c r="C2025" i="4"/>
  <c r="E2025" i="4" s="1"/>
  <c r="D2025" i="4" l="1"/>
  <c r="C2026" i="4"/>
  <c r="E2026" i="4" s="1"/>
  <c r="D2026" i="4" l="1"/>
  <c r="C2027" i="4"/>
  <c r="E2027" i="4" s="1"/>
  <c r="D2027" i="4" l="1"/>
  <c r="C2028" i="4"/>
  <c r="E2028" i="4" s="1"/>
  <c r="D2028" i="4" l="1"/>
  <c r="C2029" i="4"/>
  <c r="E2029" i="4" s="1"/>
  <c r="D2029" i="4" l="1"/>
  <c r="C2030" i="4"/>
  <c r="E2030" i="4" s="1"/>
  <c r="D2030" i="4" l="1"/>
  <c r="C2031" i="4"/>
  <c r="E2031" i="4" s="1"/>
  <c r="D2031" i="4" l="1"/>
  <c r="C2032" i="4"/>
  <c r="E2032" i="4" s="1"/>
  <c r="D2032" i="4" l="1"/>
  <c r="C2033" i="4"/>
  <c r="E2033" i="4" s="1"/>
  <c r="D2033" i="4" l="1"/>
  <c r="C2034" i="4"/>
  <c r="E2034" i="4" s="1"/>
  <c r="D2034" i="4" l="1"/>
  <c r="C2035" i="4"/>
  <c r="E2035" i="4" s="1"/>
  <c r="D2035" i="4" l="1"/>
  <c r="C2036" i="4"/>
  <c r="E2036" i="4" s="1"/>
  <c r="D2036" i="4" l="1"/>
  <c r="C2037" i="4"/>
  <c r="E2037" i="4" s="1"/>
  <c r="D2037" i="4" l="1"/>
  <c r="C2038" i="4"/>
  <c r="E2038" i="4" s="1"/>
  <c r="D2038" i="4" l="1"/>
  <c r="C2039" i="4"/>
  <c r="E2039" i="4" s="1"/>
  <c r="D2039" i="4" l="1"/>
  <c r="C2040" i="4"/>
  <c r="E2040" i="4" s="1"/>
  <c r="D2040" i="4" l="1"/>
  <c r="C2041" i="4"/>
  <c r="E2041" i="4" s="1"/>
  <c r="D2041" i="4" l="1"/>
  <c r="C2042" i="4"/>
  <c r="E2042" i="4" s="1"/>
  <c r="D2042" i="4" l="1"/>
  <c r="C2043" i="4"/>
  <c r="E2043" i="4" s="1"/>
  <c r="D2043" i="4" l="1"/>
  <c r="C2044" i="4"/>
  <c r="E2044" i="4" s="1"/>
  <c r="D2044" i="4" l="1"/>
  <c r="C2045" i="4"/>
  <c r="E2045" i="4" s="1"/>
  <c r="D2045" i="4" l="1"/>
  <c r="C2046" i="4"/>
  <c r="E2046" i="4" s="1"/>
  <c r="D2046" i="4" l="1"/>
  <c r="C2047" i="4"/>
  <c r="E2047" i="4" s="1"/>
  <c r="D2047" i="4" l="1"/>
  <c r="C2048" i="4"/>
  <c r="E2048" i="4" s="1"/>
  <c r="D2048" i="4" l="1"/>
  <c r="C2049" i="4"/>
  <c r="E2049" i="4" s="1"/>
  <c r="D2049" i="4" l="1"/>
  <c r="C2050" i="4"/>
  <c r="E2050" i="4" s="1"/>
  <c r="D2050" i="4" l="1"/>
  <c r="C2051" i="4"/>
  <c r="E2051" i="4" s="1"/>
  <c r="D2051" i="4" l="1"/>
  <c r="C2052" i="4"/>
  <c r="E2052" i="4" s="1"/>
  <c r="D2052" i="4" l="1"/>
  <c r="C2053" i="4"/>
  <c r="E2053" i="4" s="1"/>
  <c r="D2053" i="4" l="1"/>
  <c r="C2054" i="4"/>
  <c r="E2054" i="4" s="1"/>
  <c r="D2054" i="4" l="1"/>
  <c r="C2055" i="4"/>
  <c r="E2055" i="4" s="1"/>
  <c r="D2055" i="4" l="1"/>
  <c r="C2056" i="4"/>
  <c r="E2056" i="4" s="1"/>
  <c r="D2056" i="4" l="1"/>
  <c r="C2057" i="4"/>
  <c r="E2057" i="4" s="1"/>
  <c r="D2057" i="4" l="1"/>
  <c r="C2058" i="4"/>
  <c r="E2058" i="4" s="1"/>
  <c r="D2058" i="4" l="1"/>
  <c r="C2059" i="4"/>
  <c r="E2059" i="4" s="1"/>
  <c r="D2059" i="4" l="1"/>
  <c r="C2060" i="4"/>
  <c r="E2060" i="4" s="1"/>
  <c r="D2060" i="4" l="1"/>
  <c r="C2061" i="4"/>
  <c r="E2061" i="4" s="1"/>
  <c r="D2061" i="4" l="1"/>
  <c r="C2062" i="4"/>
  <c r="E2062" i="4" s="1"/>
  <c r="D2062" i="4" l="1"/>
  <c r="C2063" i="4"/>
  <c r="E2063" i="4" s="1"/>
  <c r="D2063" i="4" l="1"/>
  <c r="C2064" i="4"/>
  <c r="E2064" i="4" s="1"/>
  <c r="D2064" i="4" l="1"/>
  <c r="C2065" i="4"/>
  <c r="E2065" i="4" s="1"/>
  <c r="D2065" i="4" l="1"/>
  <c r="C2066" i="4"/>
  <c r="E2066" i="4" s="1"/>
  <c r="D2066" i="4" l="1"/>
  <c r="C2067" i="4"/>
  <c r="E2067" i="4" s="1"/>
  <c r="D2067" i="4" l="1"/>
  <c r="C2068" i="4"/>
  <c r="E2068" i="4" s="1"/>
  <c r="D2068" i="4" l="1"/>
  <c r="C2069" i="4"/>
  <c r="E2069" i="4" s="1"/>
  <c r="D2069" i="4" l="1"/>
  <c r="C2070" i="4"/>
  <c r="E2070" i="4" s="1"/>
  <c r="D2070" i="4" l="1"/>
  <c r="C2071" i="4"/>
  <c r="E2071" i="4" s="1"/>
  <c r="D2071" i="4" l="1"/>
  <c r="C2072" i="4"/>
  <c r="E2072" i="4" s="1"/>
  <c r="D2072" i="4" l="1"/>
  <c r="C2073" i="4"/>
  <c r="E2073" i="4" s="1"/>
  <c r="D2073" i="4" l="1"/>
  <c r="C2074" i="4"/>
  <c r="E2074" i="4" s="1"/>
  <c r="D2074" i="4" l="1"/>
  <c r="C2075" i="4"/>
  <c r="E2075" i="4" s="1"/>
  <c r="D2075" i="4" l="1"/>
  <c r="C2076" i="4"/>
  <c r="E2076" i="4" s="1"/>
  <c r="D2076" i="4" l="1"/>
  <c r="C2077" i="4"/>
  <c r="E2077" i="4" s="1"/>
  <c r="D2077" i="4" l="1"/>
  <c r="C2078" i="4"/>
  <c r="E2078" i="4" s="1"/>
  <c r="D2078" i="4" l="1"/>
  <c r="C2079" i="4"/>
  <c r="E2079" i="4" s="1"/>
  <c r="D2079" i="4" l="1"/>
  <c r="C2080" i="4"/>
  <c r="E2080" i="4" s="1"/>
  <c r="D2080" i="4" l="1"/>
  <c r="C2081" i="4"/>
  <c r="E2081" i="4" s="1"/>
  <c r="D2081" i="4" l="1"/>
  <c r="C2082" i="4"/>
  <c r="E2082" i="4" s="1"/>
  <c r="D2082" i="4" l="1"/>
  <c r="C2083" i="4"/>
  <c r="E2083" i="4" s="1"/>
  <c r="D2083" i="4" l="1"/>
  <c r="C2084" i="4"/>
  <c r="E2084" i="4" s="1"/>
  <c r="D2084" i="4" l="1"/>
  <c r="C2085" i="4"/>
  <c r="E2085" i="4" s="1"/>
  <c r="D2085" i="4" l="1"/>
  <c r="C2086" i="4"/>
  <c r="E2086" i="4" s="1"/>
  <c r="D2086" i="4" l="1"/>
  <c r="C2087" i="4"/>
  <c r="E2087" i="4" s="1"/>
  <c r="D2087" i="4" l="1"/>
  <c r="C2088" i="4"/>
  <c r="E2088" i="4" s="1"/>
  <c r="D2088" i="4" l="1"/>
  <c r="C2089" i="4"/>
  <c r="E2089" i="4" s="1"/>
  <c r="D2089" i="4" l="1"/>
  <c r="C2090" i="4"/>
  <c r="E2090" i="4" s="1"/>
  <c r="D2090" i="4" l="1"/>
  <c r="C2091" i="4"/>
  <c r="E2091" i="4" s="1"/>
  <c r="D2091" i="4" l="1"/>
  <c r="C2092" i="4"/>
  <c r="E2092" i="4" s="1"/>
  <c r="D2092" i="4" l="1"/>
  <c r="C2093" i="4"/>
  <c r="E2093" i="4" s="1"/>
  <c r="D2093" i="4" l="1"/>
  <c r="C2094" i="4"/>
  <c r="E2094" i="4" s="1"/>
  <c r="D2094" i="4" l="1"/>
  <c r="C2095" i="4"/>
  <c r="E2095" i="4" s="1"/>
  <c r="D2095" i="4" l="1"/>
  <c r="C2096" i="4"/>
  <c r="E2096" i="4" s="1"/>
  <c r="D2096" i="4" l="1"/>
  <c r="C2097" i="4"/>
  <c r="E2097" i="4" s="1"/>
  <c r="D2097" i="4" l="1"/>
  <c r="C2098" i="4"/>
  <c r="E2098" i="4" s="1"/>
  <c r="D2098" i="4" l="1"/>
  <c r="C2099" i="4"/>
  <c r="E2099" i="4" s="1"/>
  <c r="D2099" i="4" l="1"/>
  <c r="C2100" i="4"/>
  <c r="E2100" i="4" s="1"/>
  <c r="D2100" i="4" l="1"/>
  <c r="C2101" i="4"/>
  <c r="E2101" i="4" s="1"/>
  <c r="D2101" i="4" l="1"/>
  <c r="C2102" i="4"/>
  <c r="E2102" i="4" s="1"/>
  <c r="D2102" i="4" l="1"/>
  <c r="C2103" i="4"/>
  <c r="E2103" i="4" s="1"/>
  <c r="D2103" i="4" l="1"/>
  <c r="C2104" i="4"/>
  <c r="E2104" i="4" s="1"/>
  <c r="D2104" i="4" l="1"/>
  <c r="C2105" i="4"/>
  <c r="E2105" i="4" s="1"/>
  <c r="D2105" i="4" l="1"/>
  <c r="C2106" i="4"/>
  <c r="E2106" i="4" s="1"/>
  <c r="D2106" i="4" l="1"/>
  <c r="C2107" i="4"/>
  <c r="E2107" i="4" s="1"/>
  <c r="D2107" i="4" l="1"/>
  <c r="C2108" i="4"/>
  <c r="E2108" i="4" s="1"/>
  <c r="D2108" i="4" l="1"/>
  <c r="C2109" i="4"/>
  <c r="E2109" i="4" s="1"/>
  <c r="D2109" i="4" l="1"/>
  <c r="C2110" i="4"/>
  <c r="E2110" i="4" s="1"/>
  <c r="D2110" i="4" l="1"/>
  <c r="C2111" i="4"/>
  <c r="E2111" i="4" s="1"/>
  <c r="D2111" i="4" l="1"/>
  <c r="C2112" i="4"/>
  <c r="E2112" i="4" s="1"/>
  <c r="D2112" i="4" l="1"/>
  <c r="C2113" i="4"/>
  <c r="E2113" i="4" s="1"/>
  <c r="D2113" i="4" l="1"/>
  <c r="C2114" i="4"/>
  <c r="E2114" i="4" s="1"/>
  <c r="D2114" i="4" l="1"/>
  <c r="C2115" i="4"/>
  <c r="E2115" i="4" s="1"/>
  <c r="D2115" i="4" l="1"/>
  <c r="C2116" i="4"/>
  <c r="E2116" i="4" s="1"/>
  <c r="D2116" i="4" l="1"/>
  <c r="C2117" i="4"/>
  <c r="E2117" i="4" s="1"/>
  <c r="D2117" i="4" l="1"/>
  <c r="C2118" i="4"/>
  <c r="E2118" i="4" s="1"/>
  <c r="D2118" i="4" l="1"/>
  <c r="C2119" i="4"/>
  <c r="E2119" i="4" s="1"/>
  <c r="D2119" i="4" l="1"/>
  <c r="C2120" i="4"/>
  <c r="E2120" i="4" s="1"/>
  <c r="D2120" i="4" l="1"/>
  <c r="C2121" i="4"/>
  <c r="E2121" i="4" s="1"/>
  <c r="D2121" i="4" l="1"/>
  <c r="C2122" i="4"/>
  <c r="E2122" i="4" s="1"/>
  <c r="D2122" i="4" l="1"/>
  <c r="C2123" i="4"/>
  <c r="E2123" i="4" s="1"/>
  <c r="D2123" i="4" l="1"/>
  <c r="C2124" i="4"/>
  <c r="E2124" i="4" s="1"/>
  <c r="D2124" i="4" l="1"/>
  <c r="C2125" i="4"/>
  <c r="E2125" i="4" s="1"/>
  <c r="D2125" i="4" l="1"/>
  <c r="C2126" i="4"/>
  <c r="E2126" i="4" s="1"/>
  <c r="D2126" i="4" l="1"/>
  <c r="C2127" i="4"/>
  <c r="E2127" i="4" s="1"/>
  <c r="D2127" i="4" l="1"/>
  <c r="C2128" i="4"/>
  <c r="E2128" i="4" s="1"/>
  <c r="D2128" i="4" l="1"/>
  <c r="C2129" i="4"/>
  <c r="E2129" i="4" s="1"/>
  <c r="D2129" i="4" l="1"/>
  <c r="C2130" i="4"/>
  <c r="E2130" i="4" s="1"/>
  <c r="D2130" i="4" l="1"/>
  <c r="C2131" i="4"/>
  <c r="E2131" i="4" s="1"/>
  <c r="D2131" i="4" l="1"/>
  <c r="C2132" i="4"/>
  <c r="E2132" i="4" s="1"/>
  <c r="D2132" i="4" l="1"/>
  <c r="C2133" i="4"/>
  <c r="E2133" i="4" s="1"/>
  <c r="D2133" i="4" l="1"/>
  <c r="C2134" i="4"/>
  <c r="E2134" i="4" s="1"/>
  <c r="D2134" i="4" l="1"/>
  <c r="C2135" i="4"/>
  <c r="E2135" i="4" s="1"/>
  <c r="D2135" i="4" l="1"/>
  <c r="C2136" i="4"/>
  <c r="E2136" i="4" s="1"/>
  <c r="D2136" i="4" l="1"/>
  <c r="C2137" i="4"/>
  <c r="E2137" i="4" s="1"/>
  <c r="D2137" i="4" l="1"/>
  <c r="C2138" i="4"/>
  <c r="E2138" i="4" s="1"/>
  <c r="D2138" i="4" l="1"/>
  <c r="C2139" i="4"/>
  <c r="E2139" i="4" s="1"/>
  <c r="D2139" i="4" l="1"/>
  <c r="C2140" i="4"/>
  <c r="E2140" i="4" s="1"/>
  <c r="D2140" i="4" l="1"/>
  <c r="C2141" i="4"/>
  <c r="E2141" i="4" s="1"/>
  <c r="D2141" i="4" l="1"/>
  <c r="C2142" i="4"/>
  <c r="E2142" i="4" s="1"/>
  <c r="D2142" i="4" l="1"/>
  <c r="C2143" i="4"/>
  <c r="E2143" i="4" s="1"/>
  <c r="D2143" i="4" l="1"/>
  <c r="C2144" i="4"/>
  <c r="E2144" i="4" s="1"/>
  <c r="D2144" i="4" l="1"/>
  <c r="C2145" i="4"/>
  <c r="E2145" i="4" s="1"/>
  <c r="D2145" i="4" l="1"/>
  <c r="C2146" i="4"/>
  <c r="E2146" i="4" s="1"/>
  <c r="D2146" i="4" l="1"/>
  <c r="C2147" i="4"/>
  <c r="E2147" i="4" s="1"/>
  <c r="D2147" i="4" l="1"/>
  <c r="C2148" i="4"/>
  <c r="E2148" i="4" s="1"/>
  <c r="D2148" i="4" l="1"/>
  <c r="C2149" i="4"/>
  <c r="E2149" i="4" s="1"/>
  <c r="D2149" i="4" l="1"/>
  <c r="C2150" i="4"/>
  <c r="E2150" i="4" s="1"/>
  <c r="D2150" i="4" l="1"/>
  <c r="C2151" i="4"/>
  <c r="E2151" i="4" s="1"/>
  <c r="D2151" i="4" l="1"/>
  <c r="C2152" i="4"/>
  <c r="E2152" i="4" s="1"/>
  <c r="D2152" i="4" l="1"/>
  <c r="C2153" i="4"/>
  <c r="E2153" i="4" s="1"/>
  <c r="D2153" i="4" l="1"/>
  <c r="C2154" i="4"/>
  <c r="E2154" i="4" s="1"/>
  <c r="D2154" i="4" l="1"/>
  <c r="C2155" i="4"/>
  <c r="E2155" i="4" s="1"/>
  <c r="D2155" i="4" l="1"/>
  <c r="C2156" i="4"/>
  <c r="E2156" i="4" s="1"/>
  <c r="D2156" i="4" l="1"/>
  <c r="C2157" i="4"/>
  <c r="E2157" i="4" s="1"/>
  <c r="D2157" i="4" l="1"/>
  <c r="C2158" i="4"/>
  <c r="E2158" i="4" s="1"/>
  <c r="D2158" i="4" l="1"/>
  <c r="C2159" i="4"/>
  <c r="E2159" i="4" s="1"/>
  <c r="D2159" i="4" l="1"/>
  <c r="C2160" i="4"/>
  <c r="E2160" i="4" s="1"/>
  <c r="D2160" i="4" l="1"/>
  <c r="C2161" i="4"/>
  <c r="E2161" i="4" s="1"/>
  <c r="D2161" i="4" l="1"/>
  <c r="C2162" i="4"/>
  <c r="E2162" i="4" s="1"/>
  <c r="D2162" i="4" l="1"/>
  <c r="C2163" i="4"/>
  <c r="E2163" i="4" s="1"/>
  <c r="D2163" i="4" l="1"/>
  <c r="C2164" i="4"/>
  <c r="E2164" i="4" s="1"/>
  <c r="D2164" i="4" l="1"/>
  <c r="C2165" i="4"/>
  <c r="E2165" i="4" s="1"/>
  <c r="D2165" i="4" l="1"/>
  <c r="C2166" i="4"/>
  <c r="E2166" i="4" s="1"/>
  <c r="D2166" i="4" l="1"/>
  <c r="C2167" i="4"/>
  <c r="E2167" i="4" s="1"/>
  <c r="D2167" i="4" l="1"/>
  <c r="C2168" i="4"/>
  <c r="E2168" i="4" s="1"/>
  <c r="D2168" i="4" l="1"/>
  <c r="C2169" i="4"/>
  <c r="E2169" i="4" s="1"/>
  <c r="D2169" i="4" l="1"/>
  <c r="C2170" i="4"/>
  <c r="E2170" i="4" s="1"/>
  <c r="D2170" i="4" l="1"/>
  <c r="C2171" i="4"/>
  <c r="E2171" i="4" s="1"/>
  <c r="D2171" i="4" l="1"/>
  <c r="C2172" i="4"/>
  <c r="E2172" i="4" s="1"/>
  <c r="D2172" i="4" l="1"/>
  <c r="C2173" i="4"/>
  <c r="E2173" i="4" s="1"/>
  <c r="D2173" i="4" l="1"/>
  <c r="C2174" i="4"/>
  <c r="E2174" i="4" s="1"/>
  <c r="D2174" i="4" l="1"/>
  <c r="C2175" i="4"/>
  <c r="E2175" i="4" s="1"/>
  <c r="D2175" i="4" l="1"/>
  <c r="C2176" i="4"/>
  <c r="E2176" i="4" s="1"/>
  <c r="D2176" i="4" l="1"/>
  <c r="C2177" i="4"/>
  <c r="E2177" i="4" s="1"/>
  <c r="D2177" i="4" l="1"/>
  <c r="C2178" i="4"/>
  <c r="E2178" i="4" s="1"/>
  <c r="D2178" i="4" l="1"/>
  <c r="C2179" i="4"/>
  <c r="E2179" i="4" s="1"/>
  <c r="D2179" i="4" l="1"/>
  <c r="C2180" i="4"/>
  <c r="E2180" i="4" s="1"/>
  <c r="D2180" i="4" l="1"/>
  <c r="C2181" i="4"/>
  <c r="E2181" i="4" s="1"/>
  <c r="D2181" i="4" l="1"/>
  <c r="C2182" i="4"/>
  <c r="E2182" i="4" s="1"/>
  <c r="D2182" i="4" l="1"/>
  <c r="C2183" i="4"/>
  <c r="E2183" i="4" s="1"/>
  <c r="D2183" i="4" l="1"/>
  <c r="C2184" i="4"/>
  <c r="E2184" i="4" s="1"/>
  <c r="D2184" i="4" l="1"/>
  <c r="C2185" i="4"/>
  <c r="E2185" i="4" s="1"/>
  <c r="D2185" i="4" l="1"/>
  <c r="C2186" i="4"/>
  <c r="E2186" i="4" s="1"/>
  <c r="D2186" i="4" l="1"/>
  <c r="C2187" i="4"/>
  <c r="E2187" i="4" s="1"/>
  <c r="D2187" i="4" l="1"/>
  <c r="C2188" i="4"/>
  <c r="E2188" i="4" s="1"/>
  <c r="D2188" i="4" l="1"/>
  <c r="C2189" i="4"/>
  <c r="E2189" i="4" s="1"/>
  <c r="D2189" i="4" l="1"/>
  <c r="C2190" i="4"/>
  <c r="E2190" i="4" s="1"/>
  <c r="D2190" i="4" l="1"/>
  <c r="C2191" i="4"/>
  <c r="E2191" i="4" s="1"/>
  <c r="D2191" i="4" l="1"/>
  <c r="C2192" i="4"/>
  <c r="E2192" i="4" s="1"/>
  <c r="D2192" i="4" l="1"/>
  <c r="C2193" i="4"/>
  <c r="E2193" i="4" s="1"/>
  <c r="D2193" i="4" l="1"/>
  <c r="C2194" i="4"/>
  <c r="E2194" i="4" s="1"/>
  <c r="D2194" i="4" l="1"/>
  <c r="C2195" i="4"/>
  <c r="E2195" i="4" s="1"/>
  <c r="D2195" i="4" l="1"/>
  <c r="C2196" i="4"/>
  <c r="E2196" i="4" s="1"/>
  <c r="D2196" i="4" l="1"/>
  <c r="C2197" i="4"/>
  <c r="E2197" i="4" s="1"/>
  <c r="D2197" i="4" l="1"/>
  <c r="C2198" i="4"/>
  <c r="E2198" i="4" s="1"/>
  <c r="D2198" i="4" l="1"/>
  <c r="C2199" i="4"/>
  <c r="E2199" i="4" s="1"/>
  <c r="D2199" i="4" l="1"/>
  <c r="C2200" i="4"/>
  <c r="E2200" i="4" s="1"/>
  <c r="D2200" i="4" l="1"/>
  <c r="C2201" i="4"/>
  <c r="E2201" i="4" s="1"/>
  <c r="D2201" i="4" l="1"/>
  <c r="C2202" i="4"/>
  <c r="E2202" i="4" s="1"/>
  <c r="D2202" i="4" l="1"/>
  <c r="C2203" i="4"/>
  <c r="E2203" i="4" s="1"/>
  <c r="D2203" i="4" l="1"/>
  <c r="C2204" i="4"/>
  <c r="E2204" i="4" s="1"/>
  <c r="D2204" i="4" l="1"/>
  <c r="C2205" i="4"/>
  <c r="E2205" i="4" s="1"/>
  <c r="D2205" i="4" l="1"/>
  <c r="C2206" i="4"/>
  <c r="E2206" i="4" s="1"/>
  <c r="D2206" i="4" l="1"/>
  <c r="C2207" i="4"/>
  <c r="E2207" i="4" s="1"/>
  <c r="D2207" i="4" l="1"/>
  <c r="C2208" i="4"/>
  <c r="E2208" i="4" s="1"/>
  <c r="D2208" i="4" l="1"/>
  <c r="C2209" i="4"/>
  <c r="E2209" i="4" s="1"/>
  <c r="D2209" i="4" l="1"/>
  <c r="C2210" i="4"/>
  <c r="E2210" i="4" s="1"/>
  <c r="D2210" i="4" l="1"/>
  <c r="C2211" i="4"/>
  <c r="E2211" i="4" s="1"/>
  <c r="D2211" i="4" l="1"/>
  <c r="C2212" i="4"/>
  <c r="E2212" i="4" s="1"/>
  <c r="D2212" i="4" l="1"/>
  <c r="C2213" i="4"/>
  <c r="E2213" i="4" s="1"/>
  <c r="D2213" i="4" l="1"/>
  <c r="C2214" i="4"/>
  <c r="E2214" i="4" s="1"/>
  <c r="D2214" i="4" l="1"/>
  <c r="C2215" i="4"/>
  <c r="E2215" i="4" s="1"/>
  <c r="D2215" i="4" l="1"/>
  <c r="C2216" i="4"/>
  <c r="E2216" i="4" s="1"/>
  <c r="D2216" i="4" l="1"/>
  <c r="C2217" i="4"/>
  <c r="E2217" i="4" s="1"/>
  <c r="D2217" i="4" l="1"/>
  <c r="C2218" i="4"/>
  <c r="E2218" i="4" s="1"/>
  <c r="D2218" i="4" l="1"/>
  <c r="C2219" i="4"/>
  <c r="E2219" i="4" s="1"/>
  <c r="D2219" i="4" l="1"/>
  <c r="C2220" i="4"/>
  <c r="E2220" i="4" s="1"/>
  <c r="D2220" i="4" l="1"/>
  <c r="C2221" i="4"/>
  <c r="E2221" i="4" s="1"/>
  <c r="D2221" i="4" l="1"/>
  <c r="C2222" i="4"/>
  <c r="E2222" i="4" s="1"/>
  <c r="D2222" i="4" l="1"/>
  <c r="C2223" i="4"/>
  <c r="E2223" i="4" s="1"/>
  <c r="D2223" i="4" l="1"/>
  <c r="C2224" i="4"/>
  <c r="E2224" i="4" s="1"/>
  <c r="D2224" i="4" l="1"/>
  <c r="C2225" i="4"/>
  <c r="E2225" i="4" s="1"/>
  <c r="D2225" i="4" l="1"/>
  <c r="C2226" i="4"/>
  <c r="E2226" i="4" s="1"/>
  <c r="D2226" i="4" l="1"/>
  <c r="C2227" i="4"/>
  <c r="E2227" i="4" s="1"/>
  <c r="D2227" i="4" l="1"/>
  <c r="C2228" i="4"/>
  <c r="E2228" i="4" s="1"/>
  <c r="D2228" i="4" l="1"/>
  <c r="C2229" i="4"/>
  <c r="E2229" i="4" s="1"/>
  <c r="D2229" i="4" l="1"/>
  <c r="C2230" i="4"/>
  <c r="E2230" i="4" s="1"/>
  <c r="D2230" i="4" l="1"/>
  <c r="C2231" i="4"/>
  <c r="E2231" i="4" s="1"/>
  <c r="D2231" i="4" l="1"/>
  <c r="C2232" i="4"/>
  <c r="E2232" i="4" s="1"/>
  <c r="D2232" i="4" l="1"/>
  <c r="C2233" i="4"/>
  <c r="E2233" i="4" s="1"/>
  <c r="D2233" i="4" l="1"/>
  <c r="C2234" i="4"/>
  <c r="E2234" i="4" s="1"/>
  <c r="D2234" i="4" l="1"/>
  <c r="C2235" i="4"/>
  <c r="E2235" i="4" s="1"/>
  <c r="D2235" i="4" l="1"/>
  <c r="C2236" i="4"/>
  <c r="E2236" i="4" s="1"/>
  <c r="D2236" i="4" l="1"/>
  <c r="C2237" i="4"/>
  <c r="E2237" i="4" s="1"/>
  <c r="D2237" i="4" l="1"/>
  <c r="C2238" i="4"/>
  <c r="E2238" i="4" s="1"/>
  <c r="D2238" i="4" l="1"/>
  <c r="C2239" i="4"/>
  <c r="E2239" i="4" s="1"/>
  <c r="D2239" i="4" l="1"/>
  <c r="C2240" i="4"/>
  <c r="E2240" i="4" s="1"/>
  <c r="D2240" i="4" l="1"/>
  <c r="C2241" i="4"/>
  <c r="E2241" i="4" s="1"/>
  <c r="D2241" i="4" l="1"/>
  <c r="C2242" i="4"/>
  <c r="E2242" i="4" s="1"/>
  <c r="D2242" i="4" l="1"/>
  <c r="C2243" i="4"/>
  <c r="E2243" i="4" s="1"/>
  <c r="D2243" i="4" l="1"/>
  <c r="C2244" i="4"/>
  <c r="E2244" i="4" s="1"/>
  <c r="D2244" i="4" l="1"/>
  <c r="C2245" i="4"/>
  <c r="E2245" i="4" s="1"/>
  <c r="D2245" i="4" l="1"/>
  <c r="C2246" i="4"/>
  <c r="E2246" i="4" s="1"/>
  <c r="D2246" i="4" l="1"/>
  <c r="C2247" i="4"/>
  <c r="E2247" i="4" s="1"/>
  <c r="D2247" i="4" l="1"/>
  <c r="C2248" i="4"/>
  <c r="E2248" i="4" s="1"/>
  <c r="D2248" i="4" l="1"/>
  <c r="C2249" i="4"/>
  <c r="E2249" i="4" s="1"/>
  <c r="D2249" i="4" l="1"/>
  <c r="C2250" i="4"/>
  <c r="E2250" i="4" s="1"/>
  <c r="D2250" i="4" l="1"/>
  <c r="C2251" i="4"/>
  <c r="E2251" i="4" s="1"/>
  <c r="D2251" i="4" l="1"/>
  <c r="C2252" i="4"/>
  <c r="E2252" i="4" s="1"/>
  <c r="D2252" i="4" l="1"/>
  <c r="C2253" i="4"/>
  <c r="E2253" i="4" s="1"/>
  <c r="D2253" i="4" l="1"/>
  <c r="C2254" i="4"/>
  <c r="E2254" i="4" s="1"/>
  <c r="D2254" i="4" l="1"/>
  <c r="C2255" i="4"/>
  <c r="E2255" i="4" s="1"/>
  <c r="D2255" i="4" l="1"/>
  <c r="C2256" i="4"/>
  <c r="E2256" i="4" s="1"/>
  <c r="D2256" i="4" l="1"/>
  <c r="C2257" i="4"/>
  <c r="E2257" i="4" s="1"/>
  <c r="D2257" i="4" l="1"/>
  <c r="C2258" i="4"/>
  <c r="E2258" i="4" s="1"/>
  <c r="D2258" i="4" l="1"/>
  <c r="C2259" i="4"/>
  <c r="E2259" i="4" s="1"/>
  <c r="D2259" i="4" l="1"/>
  <c r="C2260" i="4"/>
  <c r="E2260" i="4" s="1"/>
  <c r="D2260" i="4" l="1"/>
  <c r="C2261" i="4"/>
  <c r="E2261" i="4" s="1"/>
  <c r="D2261" i="4" l="1"/>
  <c r="C2262" i="4"/>
  <c r="E2262" i="4" s="1"/>
  <c r="D2262" i="4" l="1"/>
  <c r="C2263" i="4"/>
  <c r="E2263" i="4" s="1"/>
  <c r="D2263" i="4" l="1"/>
  <c r="C2264" i="4"/>
  <c r="E2264" i="4" s="1"/>
  <c r="D2264" i="4" l="1"/>
  <c r="C2265" i="4"/>
  <c r="E2265" i="4" s="1"/>
  <c r="D2265" i="4" l="1"/>
  <c r="C2266" i="4"/>
  <c r="E2266" i="4" s="1"/>
  <c r="D2266" i="4" l="1"/>
  <c r="C2267" i="4"/>
  <c r="E2267" i="4" s="1"/>
  <c r="D2267" i="4" l="1"/>
  <c r="C2268" i="4"/>
  <c r="E2268" i="4" s="1"/>
  <c r="D2268" i="4" l="1"/>
  <c r="C2269" i="4"/>
  <c r="E2269" i="4" s="1"/>
  <c r="D2269" i="4" l="1"/>
  <c r="C2270" i="4"/>
  <c r="E2270" i="4" s="1"/>
  <c r="D2270" i="4" l="1"/>
  <c r="C2271" i="4"/>
  <c r="E2271" i="4" s="1"/>
  <c r="D2271" i="4" l="1"/>
  <c r="C2272" i="4"/>
  <c r="E2272" i="4" s="1"/>
  <c r="D2272" i="4" l="1"/>
  <c r="C2273" i="4"/>
  <c r="E2273" i="4" s="1"/>
  <c r="D2273" i="4" l="1"/>
  <c r="C2274" i="4"/>
  <c r="E2274" i="4" s="1"/>
  <c r="D2274" i="4" l="1"/>
  <c r="C2275" i="4"/>
  <c r="E2275" i="4" s="1"/>
  <c r="D2275" i="4" l="1"/>
  <c r="C2276" i="4"/>
  <c r="E2276" i="4" s="1"/>
  <c r="D2276" i="4" l="1"/>
  <c r="C2277" i="4"/>
  <c r="E2277" i="4" s="1"/>
  <c r="D2277" i="4" l="1"/>
  <c r="C2278" i="4"/>
  <c r="E2278" i="4" s="1"/>
  <c r="D2278" i="4" l="1"/>
  <c r="C2279" i="4"/>
  <c r="E2279" i="4" s="1"/>
  <c r="D2279" i="4" l="1"/>
  <c r="C2280" i="4"/>
  <c r="E2280" i="4" s="1"/>
  <c r="D2280" i="4" l="1"/>
  <c r="C2281" i="4"/>
  <c r="E2281" i="4" s="1"/>
  <c r="D2281" i="4" l="1"/>
  <c r="C2282" i="4"/>
  <c r="E2282" i="4" s="1"/>
  <c r="D2282" i="4" l="1"/>
  <c r="C2283" i="4"/>
  <c r="E2283" i="4" s="1"/>
  <c r="D2283" i="4" l="1"/>
  <c r="C2284" i="4"/>
  <c r="E2284" i="4" s="1"/>
  <c r="D2284" i="4" l="1"/>
  <c r="C2285" i="4"/>
  <c r="E2285" i="4" s="1"/>
  <c r="D2285" i="4" l="1"/>
  <c r="C2286" i="4"/>
  <c r="E2286" i="4" s="1"/>
  <c r="D2286" i="4" l="1"/>
  <c r="C2287" i="4"/>
  <c r="E2287" i="4" s="1"/>
  <c r="D2287" i="4" l="1"/>
  <c r="C2288" i="4"/>
  <c r="E2288" i="4" s="1"/>
  <c r="D2288" i="4" l="1"/>
  <c r="C2289" i="4"/>
  <c r="E2289" i="4" s="1"/>
  <c r="D2289" i="4" l="1"/>
  <c r="C2290" i="4"/>
  <c r="E2290" i="4" s="1"/>
  <c r="D2290" i="4" l="1"/>
  <c r="C2291" i="4"/>
  <c r="E2291" i="4" s="1"/>
  <c r="D2291" i="4" l="1"/>
  <c r="C2292" i="4"/>
  <c r="E2292" i="4" s="1"/>
  <c r="D2292" i="4" l="1"/>
  <c r="C2293" i="4"/>
  <c r="E2293" i="4" s="1"/>
  <c r="D2293" i="4" l="1"/>
  <c r="C2294" i="4"/>
  <c r="E2294" i="4" s="1"/>
  <c r="D2294" i="4" l="1"/>
  <c r="C2295" i="4"/>
  <c r="E2295" i="4" s="1"/>
  <c r="D2295" i="4" l="1"/>
  <c r="C2296" i="4"/>
  <c r="E2296" i="4" s="1"/>
  <c r="D2296" i="4" l="1"/>
  <c r="C2297" i="4"/>
  <c r="E2297" i="4" s="1"/>
  <c r="D2297" i="4" l="1"/>
  <c r="C2298" i="4"/>
  <c r="E2298" i="4" s="1"/>
  <c r="D2298" i="4" l="1"/>
  <c r="C2299" i="4"/>
  <c r="E2299" i="4" s="1"/>
  <c r="D2299" i="4" l="1"/>
  <c r="C2300" i="4"/>
  <c r="E2300" i="4" s="1"/>
  <c r="D2300" i="4" l="1"/>
  <c r="C2301" i="4"/>
  <c r="E2301" i="4" s="1"/>
  <c r="D2301" i="4" l="1"/>
  <c r="C2302" i="4"/>
  <c r="E2302" i="4" s="1"/>
  <c r="D2302" i="4" l="1"/>
  <c r="C2303" i="4"/>
  <c r="E2303" i="4" s="1"/>
  <c r="D2303" i="4" l="1"/>
  <c r="C2304" i="4"/>
  <c r="E2304" i="4" s="1"/>
  <c r="D2304" i="4" l="1"/>
  <c r="C2305" i="4"/>
  <c r="E2305" i="4" s="1"/>
  <c r="D2305" i="4" l="1"/>
  <c r="C2306" i="4"/>
  <c r="E2306" i="4" s="1"/>
  <c r="D2306" i="4" l="1"/>
  <c r="C2307" i="4"/>
  <c r="E2307" i="4" s="1"/>
  <c r="D2307" i="4" l="1"/>
  <c r="C2308" i="4"/>
  <c r="E2308" i="4" s="1"/>
  <c r="D2308" i="4" l="1"/>
  <c r="C2309" i="4"/>
  <c r="E2309" i="4" s="1"/>
  <c r="D2309" i="4" l="1"/>
  <c r="C2310" i="4"/>
  <c r="E2310" i="4" s="1"/>
  <c r="D2310" i="4" l="1"/>
  <c r="C2311" i="4"/>
  <c r="E2311" i="4" s="1"/>
  <c r="D2311" i="4" l="1"/>
  <c r="C2312" i="4"/>
  <c r="E2312" i="4" s="1"/>
  <c r="D2312" i="4" l="1"/>
  <c r="C2313" i="4"/>
  <c r="E2313" i="4" s="1"/>
  <c r="D2313" i="4" l="1"/>
  <c r="C2314" i="4"/>
  <c r="E2314" i="4" s="1"/>
  <c r="D2314" i="4" l="1"/>
  <c r="C2315" i="4"/>
  <c r="E2315" i="4" s="1"/>
  <c r="D2315" i="4" l="1"/>
  <c r="C2316" i="4"/>
  <c r="E2316" i="4" s="1"/>
  <c r="D2316" i="4" l="1"/>
  <c r="C2317" i="4"/>
  <c r="E2317" i="4" s="1"/>
  <c r="D2317" i="4" l="1"/>
  <c r="C2318" i="4"/>
  <c r="E2318" i="4" s="1"/>
  <c r="D2318" i="4" l="1"/>
  <c r="C2319" i="4"/>
  <c r="E2319" i="4" s="1"/>
  <c r="D2319" i="4" l="1"/>
  <c r="C2320" i="4"/>
  <c r="E2320" i="4" s="1"/>
  <c r="D2320" i="4" l="1"/>
  <c r="C2321" i="4"/>
  <c r="E2321" i="4" s="1"/>
  <c r="D2321" i="4" l="1"/>
  <c r="C2322" i="4"/>
  <c r="E2322" i="4" s="1"/>
  <c r="D2322" i="4" l="1"/>
  <c r="C2323" i="4"/>
  <c r="E2323" i="4" s="1"/>
  <c r="D2323" i="4" l="1"/>
  <c r="C2324" i="4"/>
  <c r="E2324" i="4" s="1"/>
  <c r="D2324" i="4" l="1"/>
  <c r="C2325" i="4"/>
  <c r="E2325" i="4" s="1"/>
  <c r="D2325" i="4" l="1"/>
  <c r="C2326" i="4"/>
  <c r="E2326" i="4" s="1"/>
  <c r="D2326" i="4" l="1"/>
  <c r="C2327" i="4"/>
  <c r="E2327" i="4" s="1"/>
  <c r="D2327" i="4" l="1"/>
  <c r="C2328" i="4"/>
  <c r="E2328" i="4" s="1"/>
  <c r="D2328" i="4" l="1"/>
  <c r="C2329" i="4"/>
  <c r="E2329" i="4" s="1"/>
  <c r="D2329" i="4" l="1"/>
  <c r="C2330" i="4"/>
  <c r="E2330" i="4" s="1"/>
  <c r="D2330" i="4" l="1"/>
  <c r="C2331" i="4"/>
  <c r="E2331" i="4" s="1"/>
  <c r="D2331" i="4" l="1"/>
  <c r="C2332" i="4"/>
  <c r="E2332" i="4" s="1"/>
  <c r="D2332" i="4" l="1"/>
  <c r="C2333" i="4"/>
  <c r="E2333" i="4" s="1"/>
  <c r="D2333" i="4" l="1"/>
  <c r="C2334" i="4"/>
  <c r="E2334" i="4" s="1"/>
  <c r="D2334" i="4" l="1"/>
  <c r="C2335" i="4"/>
  <c r="E2335" i="4" s="1"/>
  <c r="D2335" i="4" l="1"/>
  <c r="C2336" i="4"/>
  <c r="E2336" i="4" s="1"/>
  <c r="D2336" i="4" l="1"/>
  <c r="C2337" i="4"/>
  <c r="E2337" i="4" s="1"/>
  <c r="D2337" i="4" l="1"/>
  <c r="C2338" i="4"/>
  <c r="E2338" i="4" s="1"/>
  <c r="D2338" i="4" l="1"/>
  <c r="C2339" i="4"/>
  <c r="E2339" i="4" s="1"/>
  <c r="D2339" i="4" l="1"/>
  <c r="C2340" i="4"/>
  <c r="E2340" i="4" s="1"/>
  <c r="D2340" i="4" l="1"/>
  <c r="C2341" i="4"/>
  <c r="E2341" i="4" s="1"/>
  <c r="D2341" i="4" l="1"/>
  <c r="C2342" i="4"/>
  <c r="E2342" i="4" s="1"/>
  <c r="D2342" i="4" l="1"/>
  <c r="C2343" i="4"/>
  <c r="E2343" i="4" s="1"/>
  <c r="D2343" i="4" l="1"/>
  <c r="C2344" i="4"/>
  <c r="E2344" i="4" s="1"/>
  <c r="D2344" i="4" l="1"/>
  <c r="C2345" i="4"/>
  <c r="E2345" i="4" s="1"/>
  <c r="D2345" i="4" l="1"/>
  <c r="C2346" i="4"/>
  <c r="E2346" i="4" s="1"/>
  <c r="D2346" i="4" l="1"/>
  <c r="C2347" i="4"/>
  <c r="E2347" i="4" s="1"/>
  <c r="D2347" i="4" l="1"/>
  <c r="C2348" i="4"/>
  <c r="E2348" i="4" s="1"/>
  <c r="D2348" i="4" l="1"/>
  <c r="C2349" i="4"/>
  <c r="E2349" i="4" s="1"/>
  <c r="D2349" i="4" l="1"/>
  <c r="C2350" i="4"/>
  <c r="E2350" i="4" s="1"/>
  <c r="D2350" i="4" l="1"/>
  <c r="C2351" i="4"/>
  <c r="E2351" i="4" s="1"/>
  <c r="D2351" i="4" l="1"/>
  <c r="C2352" i="4"/>
  <c r="E2352" i="4" s="1"/>
  <c r="D2352" i="4" l="1"/>
  <c r="C2353" i="4"/>
  <c r="E2353" i="4" s="1"/>
  <c r="D2353" i="4" l="1"/>
  <c r="C2354" i="4"/>
  <c r="E2354" i="4" s="1"/>
  <c r="D2354" i="4" l="1"/>
  <c r="C2355" i="4"/>
  <c r="E2355" i="4" s="1"/>
  <c r="D2355" i="4" l="1"/>
  <c r="C2356" i="4"/>
  <c r="E2356" i="4" s="1"/>
  <c r="D2356" i="4" l="1"/>
  <c r="C2357" i="4"/>
  <c r="E2357" i="4" s="1"/>
  <c r="D2357" i="4" l="1"/>
  <c r="C2358" i="4"/>
  <c r="E2358" i="4" s="1"/>
  <c r="D2358" i="4" l="1"/>
  <c r="C2359" i="4"/>
  <c r="E2359" i="4" s="1"/>
  <c r="D2359" i="4" l="1"/>
  <c r="C2360" i="4"/>
  <c r="E2360" i="4" s="1"/>
  <c r="D2360" i="4" l="1"/>
  <c r="C2361" i="4"/>
  <c r="E2361" i="4" s="1"/>
  <c r="D2361" i="4" l="1"/>
  <c r="C2362" i="4"/>
  <c r="E2362" i="4" s="1"/>
  <c r="D2362" i="4" l="1"/>
  <c r="C2363" i="4"/>
  <c r="E2363" i="4" s="1"/>
  <c r="D2363" i="4" l="1"/>
  <c r="C2364" i="4"/>
  <c r="E2364" i="4" s="1"/>
  <c r="D2364" i="4" l="1"/>
  <c r="C2365" i="4"/>
  <c r="E2365" i="4" s="1"/>
  <c r="D2365" i="4" l="1"/>
  <c r="C2366" i="4"/>
  <c r="E2366" i="4" s="1"/>
  <c r="D2366" i="4" l="1"/>
  <c r="C2367" i="4"/>
  <c r="E2367" i="4" s="1"/>
  <c r="D2367" i="4" l="1"/>
  <c r="C2368" i="4"/>
  <c r="E2368" i="4" s="1"/>
  <c r="D2368" i="4" l="1"/>
  <c r="C2369" i="4"/>
  <c r="E2369" i="4" s="1"/>
  <c r="D2369" i="4" l="1"/>
  <c r="C2370" i="4"/>
  <c r="E2370" i="4" s="1"/>
  <c r="D2370" i="4" l="1"/>
  <c r="C2371" i="4"/>
  <c r="E2371" i="4" s="1"/>
  <c r="D2371" i="4" l="1"/>
  <c r="C2372" i="4"/>
  <c r="E2372" i="4" s="1"/>
  <c r="D2372" i="4" l="1"/>
  <c r="C2373" i="4"/>
  <c r="E2373" i="4" s="1"/>
  <c r="D2373" i="4" l="1"/>
  <c r="C2374" i="4"/>
  <c r="E2374" i="4" s="1"/>
  <c r="D2374" i="4" l="1"/>
  <c r="C2375" i="4"/>
  <c r="E2375" i="4" s="1"/>
  <c r="D2375" i="4" l="1"/>
  <c r="C2376" i="4"/>
  <c r="E2376" i="4" s="1"/>
  <c r="D2376" i="4" l="1"/>
  <c r="C2377" i="4"/>
  <c r="E2377" i="4" s="1"/>
  <c r="D2377" i="4" l="1"/>
  <c r="C2378" i="4"/>
  <c r="E2378" i="4" s="1"/>
  <c r="D2378" i="4" l="1"/>
  <c r="C2379" i="4"/>
  <c r="E2379" i="4" s="1"/>
  <c r="D2379" i="4" l="1"/>
  <c r="C2380" i="4"/>
  <c r="E2380" i="4" s="1"/>
  <c r="D2380" i="4" l="1"/>
  <c r="C2381" i="4"/>
  <c r="E2381" i="4" s="1"/>
  <c r="D2381" i="4" l="1"/>
  <c r="C2382" i="4"/>
  <c r="E2382" i="4" s="1"/>
  <c r="D2382" i="4" l="1"/>
  <c r="C2383" i="4"/>
  <c r="E2383" i="4" s="1"/>
  <c r="D2383" i="4" l="1"/>
  <c r="C2384" i="4"/>
  <c r="E2384" i="4" s="1"/>
  <c r="D2384" i="4" l="1"/>
  <c r="C2385" i="4"/>
  <c r="E2385" i="4" s="1"/>
  <c r="D2385" i="4" l="1"/>
  <c r="C2386" i="4"/>
  <c r="E2386" i="4" s="1"/>
  <c r="D2386" i="4" l="1"/>
  <c r="C2387" i="4"/>
  <c r="E2387" i="4" s="1"/>
  <c r="D2387" i="4" l="1"/>
  <c r="C2388" i="4"/>
  <c r="E2388" i="4" s="1"/>
  <c r="D2388" i="4" l="1"/>
  <c r="C2389" i="4"/>
  <c r="E2389" i="4" s="1"/>
  <c r="D2389" i="4" l="1"/>
  <c r="C2390" i="4"/>
  <c r="E2390" i="4" s="1"/>
  <c r="D2390" i="4" l="1"/>
  <c r="C2391" i="4"/>
  <c r="E2391" i="4" s="1"/>
  <c r="D2391" i="4" l="1"/>
  <c r="C2392" i="4"/>
  <c r="E2392" i="4" s="1"/>
  <c r="D2392" i="4" l="1"/>
  <c r="C2393" i="4"/>
  <c r="E2393" i="4" s="1"/>
  <c r="D2393" i="4" l="1"/>
  <c r="C2394" i="4"/>
  <c r="E2394" i="4" s="1"/>
  <c r="D2394" i="4" l="1"/>
  <c r="C2395" i="4"/>
  <c r="E2395" i="4" s="1"/>
  <c r="D2395" i="4" l="1"/>
  <c r="C2396" i="4"/>
  <c r="E2396" i="4" s="1"/>
  <c r="D2396" i="4" l="1"/>
  <c r="C2397" i="4"/>
  <c r="E2397" i="4" s="1"/>
  <c r="D2397" i="4" l="1"/>
  <c r="C2398" i="4"/>
  <c r="E2398" i="4" s="1"/>
  <c r="D2398" i="4" l="1"/>
  <c r="C2399" i="4"/>
  <c r="E2399" i="4" s="1"/>
  <c r="D2399" i="4" l="1"/>
  <c r="C2400" i="4"/>
  <c r="E2400" i="4" s="1"/>
  <c r="D2400" i="4" l="1"/>
  <c r="C2401" i="4"/>
  <c r="E2401" i="4" s="1"/>
  <c r="D2401" i="4" l="1"/>
  <c r="C2402" i="4"/>
  <c r="E2402" i="4" s="1"/>
  <c r="D2402" i="4" l="1"/>
  <c r="C2403" i="4"/>
  <c r="E2403" i="4" s="1"/>
  <c r="D2403" i="4" l="1"/>
  <c r="C2404" i="4"/>
  <c r="E2404" i="4" s="1"/>
  <c r="D2404" i="4" l="1"/>
  <c r="C2405" i="4"/>
  <c r="E2405" i="4" s="1"/>
  <c r="D2405" i="4" l="1"/>
  <c r="C2406" i="4"/>
  <c r="E2406" i="4" s="1"/>
  <c r="D2406" i="4" l="1"/>
  <c r="C2407" i="4"/>
  <c r="E2407" i="4" s="1"/>
  <c r="D2407" i="4" l="1"/>
  <c r="C2408" i="4"/>
  <c r="E2408" i="4" s="1"/>
  <c r="D2408" i="4" l="1"/>
  <c r="C2409" i="4"/>
  <c r="E2409" i="4" s="1"/>
  <c r="D2409" i="4" l="1"/>
  <c r="C2410" i="4"/>
  <c r="E2410" i="4" s="1"/>
  <c r="D2410" i="4" l="1"/>
  <c r="C2411" i="4"/>
  <c r="E2411" i="4" s="1"/>
  <c r="D2411" i="4" l="1"/>
  <c r="C2412" i="4"/>
  <c r="E2412" i="4" s="1"/>
  <c r="D2412" i="4" l="1"/>
  <c r="C2413" i="4"/>
  <c r="E2413" i="4" s="1"/>
  <c r="D2413" i="4" l="1"/>
  <c r="C2414" i="4"/>
  <c r="E2414" i="4" s="1"/>
  <c r="D2414" i="4" l="1"/>
  <c r="C2415" i="4"/>
  <c r="E2415" i="4" s="1"/>
  <c r="D2415" i="4" l="1"/>
  <c r="C2416" i="4"/>
  <c r="E2416" i="4" s="1"/>
  <c r="D2416" i="4" l="1"/>
  <c r="C2417" i="4"/>
  <c r="E2417" i="4" s="1"/>
  <c r="D2417" i="4" l="1"/>
  <c r="C2418" i="4"/>
  <c r="E2418" i="4" s="1"/>
  <c r="D2418" i="4" l="1"/>
  <c r="C2419" i="4"/>
  <c r="E2419" i="4" s="1"/>
  <c r="D2419" i="4" l="1"/>
  <c r="C2420" i="4"/>
  <c r="E2420" i="4" s="1"/>
  <c r="D2420" i="4" l="1"/>
  <c r="C2421" i="4"/>
  <c r="E2421" i="4" s="1"/>
  <c r="D2421" i="4" l="1"/>
  <c r="C2422" i="4"/>
  <c r="E2422" i="4" s="1"/>
  <c r="D2422" i="4" l="1"/>
  <c r="C2423" i="4"/>
  <c r="E2423" i="4" s="1"/>
  <c r="D2423" i="4" l="1"/>
  <c r="C2424" i="4"/>
  <c r="E2424" i="4" s="1"/>
  <c r="D2424" i="4" l="1"/>
  <c r="C2425" i="4"/>
  <c r="E2425" i="4" s="1"/>
  <c r="D2425" i="4" l="1"/>
  <c r="C2426" i="4"/>
  <c r="E2426" i="4" s="1"/>
  <c r="D2426" i="4" l="1"/>
  <c r="C2427" i="4"/>
  <c r="E2427" i="4" s="1"/>
  <c r="D2427" i="4" l="1"/>
  <c r="C2428" i="4"/>
  <c r="E2428" i="4" s="1"/>
  <c r="D2428" i="4" l="1"/>
  <c r="C2429" i="4"/>
  <c r="E2429" i="4" s="1"/>
  <c r="D2429" i="4" l="1"/>
  <c r="C2430" i="4"/>
  <c r="E2430" i="4" s="1"/>
  <c r="D2430" i="4" l="1"/>
  <c r="C2431" i="4"/>
  <c r="E2431" i="4" s="1"/>
  <c r="D2431" i="4" l="1"/>
  <c r="C2432" i="4"/>
  <c r="E2432" i="4" s="1"/>
  <c r="D2432" i="4" l="1"/>
  <c r="C2433" i="4"/>
  <c r="E2433" i="4" s="1"/>
  <c r="D2433" i="4" l="1"/>
  <c r="C2434" i="4"/>
  <c r="E2434" i="4" s="1"/>
  <c r="D2434" i="4" l="1"/>
  <c r="C2435" i="4"/>
  <c r="E2435" i="4" s="1"/>
  <c r="D2435" i="4" l="1"/>
  <c r="C2436" i="4"/>
  <c r="E2436" i="4" s="1"/>
  <c r="D2436" i="4" l="1"/>
  <c r="C2437" i="4"/>
  <c r="E2437" i="4" s="1"/>
  <c r="D2437" i="4" l="1"/>
  <c r="C2438" i="4"/>
  <c r="E2438" i="4" s="1"/>
  <c r="D2438" i="4" l="1"/>
  <c r="C2439" i="4"/>
  <c r="E2439" i="4" s="1"/>
  <c r="D2439" i="4" l="1"/>
  <c r="C2440" i="4"/>
  <c r="E2440" i="4" s="1"/>
  <c r="D2440" i="4" l="1"/>
  <c r="C2441" i="4"/>
  <c r="E2441" i="4" s="1"/>
  <c r="D2441" i="4" l="1"/>
  <c r="C2442" i="4"/>
  <c r="E2442" i="4" s="1"/>
  <c r="D2442" i="4" l="1"/>
  <c r="C2443" i="4"/>
  <c r="E2443" i="4" s="1"/>
  <c r="D2443" i="4" l="1"/>
  <c r="C2444" i="4"/>
  <c r="E2444" i="4" s="1"/>
  <c r="D2444" i="4" l="1"/>
  <c r="C2445" i="4"/>
  <c r="E2445" i="4" s="1"/>
  <c r="D2445" i="4" l="1"/>
  <c r="C2446" i="4"/>
  <c r="E2446" i="4" s="1"/>
  <c r="D2446" i="4" l="1"/>
  <c r="C2447" i="4"/>
  <c r="E2447" i="4" s="1"/>
  <c r="D2447" i="4" l="1"/>
  <c r="C2448" i="4"/>
  <c r="E2448" i="4" s="1"/>
  <c r="D2448" i="4" l="1"/>
  <c r="C2449" i="4"/>
  <c r="E2449" i="4" s="1"/>
  <c r="D2449" i="4" l="1"/>
  <c r="C2450" i="4"/>
  <c r="E2450" i="4" s="1"/>
  <c r="D2450" i="4" l="1"/>
  <c r="C2451" i="4"/>
  <c r="E2451" i="4" s="1"/>
  <c r="D2451" i="4" l="1"/>
  <c r="C2452" i="4"/>
  <c r="E2452" i="4" s="1"/>
  <c r="D2452" i="4" l="1"/>
  <c r="C2453" i="4"/>
  <c r="E2453" i="4" s="1"/>
  <c r="D2453" i="4" l="1"/>
  <c r="C2454" i="4"/>
  <c r="E2454" i="4" s="1"/>
  <c r="D2454" i="4" l="1"/>
  <c r="C2455" i="4"/>
  <c r="E2455" i="4" s="1"/>
  <c r="D2455" i="4" l="1"/>
  <c r="C2456" i="4"/>
  <c r="E2456" i="4" s="1"/>
  <c r="D2456" i="4" l="1"/>
  <c r="C2457" i="4"/>
  <c r="E2457" i="4" s="1"/>
  <c r="D2457" i="4" l="1"/>
  <c r="C2458" i="4"/>
  <c r="E2458" i="4" s="1"/>
  <c r="D2458" i="4" l="1"/>
  <c r="C2459" i="4"/>
  <c r="E2459" i="4" s="1"/>
  <c r="D2459" i="4" l="1"/>
  <c r="C2460" i="4"/>
  <c r="E2460" i="4" s="1"/>
  <c r="D2460" i="4" l="1"/>
  <c r="C2461" i="4"/>
  <c r="E2461" i="4" s="1"/>
  <c r="D2461" i="4" l="1"/>
  <c r="C2462" i="4"/>
  <c r="E2462" i="4" s="1"/>
  <c r="D2462" i="4" l="1"/>
  <c r="C2463" i="4"/>
  <c r="E2463" i="4" s="1"/>
  <c r="D2463" i="4" l="1"/>
  <c r="C2464" i="4"/>
  <c r="E2464" i="4" s="1"/>
  <c r="D2464" i="4" l="1"/>
  <c r="C2465" i="4"/>
  <c r="E2465" i="4" s="1"/>
  <c r="D2465" i="4" l="1"/>
  <c r="C2466" i="4"/>
  <c r="E2466" i="4" s="1"/>
  <c r="D2466" i="4" l="1"/>
  <c r="C2467" i="4"/>
  <c r="E2467" i="4" s="1"/>
  <c r="D2467" i="4" l="1"/>
  <c r="C2468" i="4"/>
  <c r="E2468" i="4" s="1"/>
  <c r="D2468" i="4" l="1"/>
  <c r="C2469" i="4"/>
  <c r="E2469" i="4" s="1"/>
  <c r="D2469" i="4" l="1"/>
  <c r="C2470" i="4"/>
  <c r="E2470" i="4" s="1"/>
  <c r="D2470" i="4" l="1"/>
  <c r="C2471" i="4"/>
  <c r="E2471" i="4" s="1"/>
  <c r="D2471" i="4" l="1"/>
  <c r="C2472" i="4"/>
  <c r="E2472" i="4" s="1"/>
  <c r="D2472" i="4" l="1"/>
  <c r="C2473" i="4"/>
  <c r="E2473" i="4" s="1"/>
  <c r="D2473" i="4" l="1"/>
  <c r="C2474" i="4"/>
  <c r="E2474" i="4" s="1"/>
  <c r="D2474" i="4" l="1"/>
  <c r="C2475" i="4"/>
  <c r="E2475" i="4" s="1"/>
  <c r="D2475" i="4" l="1"/>
  <c r="C2476" i="4"/>
  <c r="E2476" i="4" s="1"/>
  <c r="D2476" i="4" l="1"/>
  <c r="C2477" i="4"/>
  <c r="E2477" i="4" s="1"/>
  <c r="D2477" i="4" l="1"/>
  <c r="C2478" i="4"/>
  <c r="E2478" i="4" s="1"/>
  <c r="D2478" i="4" l="1"/>
  <c r="C2479" i="4"/>
  <c r="E2479" i="4" s="1"/>
  <c r="D2479" i="4" l="1"/>
  <c r="C2480" i="4"/>
  <c r="E2480" i="4" s="1"/>
  <c r="D2480" i="4" l="1"/>
  <c r="C2481" i="4"/>
  <c r="E2481" i="4" s="1"/>
  <c r="D2481" i="4" l="1"/>
  <c r="C2482" i="4"/>
  <c r="E2482" i="4" s="1"/>
  <c r="D2482" i="4" l="1"/>
  <c r="C2483" i="4"/>
  <c r="E2483" i="4" s="1"/>
  <c r="D2483" i="4" l="1"/>
  <c r="C2484" i="4"/>
  <c r="E2484" i="4" s="1"/>
  <c r="D2484" i="4" l="1"/>
  <c r="C2485" i="4"/>
  <c r="E2485" i="4" s="1"/>
  <c r="D2485" i="4" l="1"/>
  <c r="C2486" i="4"/>
  <c r="E2486" i="4" s="1"/>
  <c r="D2486" i="4" l="1"/>
  <c r="C2487" i="4"/>
  <c r="E2487" i="4" s="1"/>
  <c r="D2487" i="4" l="1"/>
  <c r="C2488" i="4"/>
  <c r="E2488" i="4" s="1"/>
  <c r="D2488" i="4" l="1"/>
  <c r="C2489" i="4"/>
  <c r="E2489" i="4" s="1"/>
  <c r="D2489" i="4" l="1"/>
  <c r="C2490" i="4"/>
  <c r="E2490" i="4" s="1"/>
  <c r="D2490" i="4" l="1"/>
  <c r="C2491" i="4"/>
  <c r="E2491" i="4" s="1"/>
  <c r="D2491" i="4" l="1"/>
  <c r="C2492" i="4"/>
  <c r="E2492" i="4" s="1"/>
  <c r="D2492" i="4" l="1"/>
  <c r="C2493" i="4"/>
  <c r="E2493" i="4" s="1"/>
  <c r="D2493" i="4" l="1"/>
  <c r="C2494" i="4"/>
  <c r="E2494" i="4" s="1"/>
  <c r="D2494" i="4" l="1"/>
  <c r="C2495" i="4"/>
  <c r="E2495" i="4" s="1"/>
  <c r="D2495" i="4" l="1"/>
  <c r="C2496" i="4"/>
  <c r="E2496" i="4" s="1"/>
  <c r="D2496" i="4" l="1"/>
  <c r="C2497" i="4"/>
  <c r="E2497" i="4" s="1"/>
  <c r="D2497" i="4" l="1"/>
  <c r="C2498" i="4"/>
  <c r="E2498" i="4" s="1"/>
  <c r="D2498" i="4" l="1"/>
  <c r="C2499" i="4"/>
  <c r="E2499" i="4" s="1"/>
  <c r="D2499" i="4" l="1"/>
  <c r="C2500" i="4"/>
  <c r="E2500" i="4" s="1"/>
  <c r="D2500" i="4" l="1"/>
  <c r="C2501" i="4"/>
  <c r="E2501" i="4" s="1"/>
  <c r="D2501" i="4" l="1"/>
  <c r="C2502" i="4"/>
  <c r="E2502" i="4" s="1"/>
  <c r="D2502" i="4" l="1"/>
  <c r="C2503" i="4"/>
  <c r="E2503" i="4" s="1"/>
  <c r="D2503" i="4" l="1"/>
  <c r="C2504" i="4"/>
  <c r="E2504" i="4" s="1"/>
  <c r="D2504" i="4" l="1"/>
  <c r="C2505" i="4"/>
  <c r="E2505" i="4" s="1"/>
  <c r="D2505" i="4" l="1"/>
  <c r="C2506" i="4"/>
  <c r="E2506" i="4" s="1"/>
  <c r="D2506" i="4" l="1"/>
  <c r="C2507" i="4"/>
  <c r="E2507" i="4" s="1"/>
  <c r="D2507" i="4" l="1"/>
  <c r="C2508" i="4"/>
  <c r="E2508" i="4" s="1"/>
  <c r="D2508" i="4" l="1"/>
  <c r="C2509" i="4"/>
  <c r="E2509" i="4" s="1"/>
  <c r="D2509" i="4" l="1"/>
  <c r="C2510" i="4"/>
  <c r="E2510" i="4" s="1"/>
  <c r="D2510" i="4" l="1"/>
  <c r="C2511" i="4"/>
  <c r="E2511" i="4" s="1"/>
  <c r="D2511" i="4" l="1"/>
  <c r="C2512" i="4"/>
  <c r="E2512" i="4" s="1"/>
  <c r="D2512" i="4" l="1"/>
  <c r="C2513" i="4"/>
  <c r="E2513" i="4" s="1"/>
  <c r="D2513" i="4" l="1"/>
  <c r="C2514" i="4"/>
  <c r="E2514" i="4" s="1"/>
  <c r="D2514" i="4" l="1"/>
  <c r="C2515" i="4"/>
  <c r="E2515" i="4" s="1"/>
  <c r="D2515" i="4" l="1"/>
  <c r="C2516" i="4"/>
  <c r="E2516" i="4" s="1"/>
  <c r="D2516" i="4" l="1"/>
  <c r="C2517" i="4"/>
  <c r="E2517" i="4" s="1"/>
  <c r="D2517" i="4" l="1"/>
  <c r="C2518" i="4"/>
  <c r="E2518" i="4" s="1"/>
  <c r="D2518" i="4" l="1"/>
  <c r="C2519" i="4"/>
  <c r="E2519" i="4" s="1"/>
  <c r="D2519" i="4" l="1"/>
  <c r="C2520" i="4"/>
  <c r="E2520" i="4" s="1"/>
  <c r="D2520" i="4" l="1"/>
  <c r="C2521" i="4"/>
  <c r="E2521" i="4" s="1"/>
  <c r="D2521" i="4" l="1"/>
  <c r="C2522" i="4"/>
  <c r="E2522" i="4" s="1"/>
  <c r="D2522" i="4" l="1"/>
  <c r="C2523" i="4"/>
  <c r="E2523" i="4" s="1"/>
  <c r="D2523" i="4" l="1"/>
  <c r="C2524" i="4"/>
  <c r="E2524" i="4" s="1"/>
  <c r="D2524" i="4" l="1"/>
  <c r="C2525" i="4"/>
  <c r="E2525" i="4" s="1"/>
  <c r="D2525" i="4" l="1"/>
  <c r="C2526" i="4"/>
  <c r="E2526" i="4" s="1"/>
  <c r="D2526" i="4" l="1"/>
  <c r="C2527" i="4"/>
  <c r="E2527" i="4" s="1"/>
  <c r="D2527" i="4" l="1"/>
  <c r="C2528" i="4"/>
  <c r="E2528" i="4" s="1"/>
  <c r="D2528" i="4" l="1"/>
  <c r="C2529" i="4"/>
  <c r="E2529" i="4" s="1"/>
  <c r="D2529" i="4" l="1"/>
  <c r="C2530" i="4"/>
  <c r="E2530" i="4" s="1"/>
  <c r="D2530" i="4" l="1"/>
  <c r="C2531" i="4"/>
  <c r="E2531" i="4" s="1"/>
  <c r="D2531" i="4" l="1"/>
  <c r="C2532" i="4"/>
  <c r="E2532" i="4" s="1"/>
  <c r="D2532" i="4" l="1"/>
  <c r="C2533" i="4"/>
  <c r="E2533" i="4" s="1"/>
  <c r="D2533" i="4" l="1"/>
  <c r="C2534" i="4"/>
  <c r="E2534" i="4" s="1"/>
  <c r="D2534" i="4" l="1"/>
  <c r="C2535" i="4"/>
  <c r="E2535" i="4" s="1"/>
  <c r="D2535" i="4" l="1"/>
  <c r="C2536" i="4"/>
  <c r="E2536" i="4" s="1"/>
  <c r="D2536" i="4" l="1"/>
  <c r="C2537" i="4"/>
  <c r="E2537" i="4" s="1"/>
  <c r="D2537" i="4" l="1"/>
  <c r="C2538" i="4"/>
  <c r="E2538" i="4" s="1"/>
  <c r="D2538" i="4" l="1"/>
  <c r="C2539" i="4"/>
  <c r="E2539" i="4" s="1"/>
  <c r="D2539" i="4" l="1"/>
  <c r="C2540" i="4"/>
  <c r="E2540" i="4" s="1"/>
  <c r="D2540" i="4" l="1"/>
  <c r="C2541" i="4"/>
  <c r="E2541" i="4" s="1"/>
  <c r="D2541" i="4" l="1"/>
  <c r="C2542" i="4"/>
  <c r="E2542" i="4" s="1"/>
  <c r="D2542" i="4" l="1"/>
  <c r="C2543" i="4"/>
  <c r="E2543" i="4" s="1"/>
  <c r="D2543" i="4" l="1"/>
  <c r="C2544" i="4"/>
  <c r="E2544" i="4" s="1"/>
  <c r="D2544" i="4" l="1"/>
  <c r="C2545" i="4"/>
  <c r="E2545" i="4" s="1"/>
  <c r="D2545" i="4" l="1"/>
  <c r="C2546" i="4"/>
  <c r="E2546" i="4" s="1"/>
  <c r="D2546" i="4" l="1"/>
  <c r="C2547" i="4"/>
  <c r="E2547" i="4" s="1"/>
  <c r="D2547" i="4" l="1"/>
  <c r="C2548" i="4"/>
  <c r="E2548" i="4" s="1"/>
  <c r="D2548" i="4" l="1"/>
  <c r="C2549" i="4"/>
  <c r="E2549" i="4" s="1"/>
  <c r="D2549" i="4" l="1"/>
  <c r="C2550" i="4"/>
  <c r="E2550" i="4" s="1"/>
  <c r="D2550" i="4" l="1"/>
  <c r="C2551" i="4"/>
  <c r="E2551" i="4" s="1"/>
  <c r="D2551" i="4" l="1"/>
  <c r="C2552" i="4"/>
  <c r="E2552" i="4" s="1"/>
  <c r="D2552" i="4" l="1"/>
  <c r="C2553" i="4"/>
  <c r="E2553" i="4" s="1"/>
  <c r="D2553" i="4" l="1"/>
  <c r="C2554" i="4"/>
  <c r="E2554" i="4" s="1"/>
  <c r="D2554" i="4" l="1"/>
  <c r="C2555" i="4"/>
  <c r="E2555" i="4" s="1"/>
  <c r="D2555" i="4" l="1"/>
  <c r="C2556" i="4"/>
  <c r="E2556" i="4" s="1"/>
  <c r="D2556" i="4" l="1"/>
  <c r="C2557" i="4"/>
  <c r="E2557" i="4" s="1"/>
  <c r="D2557" i="4" l="1"/>
  <c r="C2558" i="4"/>
  <c r="E2558" i="4" s="1"/>
  <c r="D2558" i="4" l="1"/>
  <c r="C2559" i="4"/>
  <c r="E2559" i="4" s="1"/>
  <c r="D2559" i="4" l="1"/>
  <c r="C2560" i="4"/>
  <c r="E2560" i="4" s="1"/>
  <c r="D2560" i="4" l="1"/>
  <c r="C2561" i="4"/>
  <c r="E2561" i="4" s="1"/>
  <c r="D2561" i="4" l="1"/>
  <c r="C2562" i="4"/>
  <c r="E2562" i="4" s="1"/>
  <c r="D2562" i="4" l="1"/>
  <c r="C2563" i="4"/>
  <c r="E2563" i="4" s="1"/>
  <c r="D2563" i="4" l="1"/>
  <c r="C2564" i="4"/>
  <c r="E2564" i="4" s="1"/>
  <c r="D2564" i="4" l="1"/>
  <c r="C2565" i="4"/>
  <c r="E2565" i="4" s="1"/>
  <c r="D2565" i="4" l="1"/>
  <c r="C2566" i="4"/>
  <c r="E2566" i="4" s="1"/>
  <c r="D2566" i="4" l="1"/>
  <c r="C2567" i="4"/>
  <c r="E2567" i="4" s="1"/>
  <c r="D2567" i="4" l="1"/>
  <c r="C2568" i="4"/>
  <c r="E2568" i="4" s="1"/>
  <c r="D2568" i="4" l="1"/>
  <c r="C2569" i="4"/>
  <c r="E2569" i="4" s="1"/>
  <c r="D2569" i="4" l="1"/>
  <c r="C2570" i="4"/>
  <c r="E2570" i="4" s="1"/>
  <c r="D2570" i="4" l="1"/>
  <c r="C2571" i="4"/>
  <c r="E2571" i="4" s="1"/>
  <c r="D2571" i="4" l="1"/>
  <c r="C2572" i="4"/>
  <c r="E2572" i="4" s="1"/>
  <c r="D2572" i="4" l="1"/>
  <c r="C2573" i="4"/>
  <c r="E2573" i="4" s="1"/>
  <c r="D2573" i="4" l="1"/>
  <c r="C2574" i="4"/>
  <c r="E2574" i="4" s="1"/>
  <c r="D2574" i="4" l="1"/>
  <c r="C2575" i="4"/>
  <c r="E2575" i="4" s="1"/>
  <c r="D2575" i="4" l="1"/>
  <c r="C2576" i="4"/>
  <c r="E2576" i="4" s="1"/>
  <c r="D2576" i="4" l="1"/>
  <c r="C2577" i="4"/>
  <c r="E2577" i="4" s="1"/>
  <c r="D2577" i="4" l="1"/>
  <c r="C2578" i="4"/>
  <c r="E2578" i="4" s="1"/>
  <c r="D2578" i="4" l="1"/>
  <c r="C2579" i="4"/>
  <c r="E2579" i="4" s="1"/>
  <c r="D2579" i="4" l="1"/>
  <c r="C2580" i="4"/>
  <c r="E2580" i="4" s="1"/>
  <c r="D2580" i="4" l="1"/>
  <c r="C2581" i="4"/>
  <c r="E2581" i="4" s="1"/>
  <c r="D2581" i="4" l="1"/>
  <c r="C2582" i="4"/>
  <c r="E2582" i="4" s="1"/>
  <c r="D2582" i="4" l="1"/>
  <c r="C2583" i="4"/>
  <c r="E2583" i="4" s="1"/>
  <c r="D2583" i="4" l="1"/>
  <c r="C2584" i="4"/>
  <c r="E2584" i="4" s="1"/>
  <c r="D2584" i="4" l="1"/>
  <c r="C2585" i="4"/>
  <c r="E2585" i="4" s="1"/>
  <c r="D2585" i="4" l="1"/>
  <c r="C2586" i="4"/>
  <c r="E2586" i="4" s="1"/>
  <c r="D2586" i="4" l="1"/>
  <c r="C2587" i="4"/>
  <c r="E2587" i="4" s="1"/>
  <c r="D2587" i="4" l="1"/>
  <c r="C2588" i="4"/>
  <c r="E2588" i="4" s="1"/>
  <c r="D2588" i="4" l="1"/>
  <c r="C2589" i="4"/>
  <c r="E2589" i="4" s="1"/>
  <c r="D2589" i="4" l="1"/>
  <c r="C2590" i="4"/>
  <c r="E2590" i="4" s="1"/>
  <c r="D2590" i="4" l="1"/>
  <c r="C2591" i="4"/>
  <c r="E2591" i="4" s="1"/>
  <c r="D2591" i="4" l="1"/>
  <c r="C2592" i="4"/>
  <c r="E2592" i="4" s="1"/>
  <c r="D2592" i="4" l="1"/>
  <c r="C2593" i="4"/>
  <c r="E2593" i="4" s="1"/>
  <c r="D2593" i="4" l="1"/>
  <c r="C2594" i="4"/>
  <c r="E2594" i="4" s="1"/>
  <c r="D2594" i="4" l="1"/>
  <c r="C2595" i="4"/>
  <c r="E2595" i="4" s="1"/>
  <c r="D2595" i="4" l="1"/>
  <c r="C2596" i="4"/>
  <c r="E2596" i="4" s="1"/>
  <c r="D2596" i="4" l="1"/>
  <c r="C2597" i="4"/>
  <c r="E2597" i="4" s="1"/>
  <c r="D2597" i="4" l="1"/>
  <c r="C2598" i="4"/>
  <c r="E2598" i="4" s="1"/>
  <c r="D2598" i="4" l="1"/>
  <c r="C2599" i="4"/>
  <c r="E2599" i="4" s="1"/>
  <c r="D2599" i="4" l="1"/>
  <c r="C2600" i="4"/>
  <c r="E2600" i="4" s="1"/>
  <c r="D2600" i="4" l="1"/>
  <c r="C2601" i="4"/>
  <c r="E2601" i="4" s="1"/>
  <c r="D2601" i="4" l="1"/>
  <c r="C2602" i="4"/>
  <c r="E2602" i="4" s="1"/>
  <c r="D2602" i="4" l="1"/>
  <c r="C2603" i="4"/>
  <c r="E2603" i="4" s="1"/>
  <c r="D2603" i="4" l="1"/>
  <c r="C2604" i="4"/>
  <c r="E2604" i="4" s="1"/>
  <c r="D2604" i="4" l="1"/>
  <c r="C2605" i="4"/>
  <c r="E2605" i="4" s="1"/>
  <c r="D2605" i="4" l="1"/>
  <c r="C2606" i="4"/>
  <c r="E2606" i="4" s="1"/>
  <c r="D2606" i="4" l="1"/>
  <c r="C2607" i="4"/>
  <c r="E2607" i="4" s="1"/>
  <c r="D2607" i="4" l="1"/>
  <c r="C2608" i="4"/>
  <c r="E2608" i="4" s="1"/>
  <c r="D2608" i="4" l="1"/>
  <c r="C2609" i="4"/>
  <c r="E2609" i="4" s="1"/>
  <c r="D2609" i="4" l="1"/>
  <c r="C2610" i="4"/>
  <c r="E2610" i="4" s="1"/>
  <c r="D2610" i="4" l="1"/>
  <c r="C2611" i="4"/>
  <c r="E2611" i="4" s="1"/>
  <c r="D2611" i="4" l="1"/>
  <c r="C2612" i="4"/>
  <c r="E2612" i="4" s="1"/>
  <c r="D2612" i="4" l="1"/>
  <c r="C2613" i="4"/>
  <c r="E2613" i="4" s="1"/>
  <c r="D2613" i="4" l="1"/>
  <c r="C2614" i="4"/>
  <c r="E2614" i="4" s="1"/>
  <c r="D2614" i="4" l="1"/>
  <c r="C2615" i="4"/>
  <c r="E2615" i="4" s="1"/>
  <c r="D2615" i="4" l="1"/>
  <c r="C2616" i="4"/>
  <c r="E2616" i="4" s="1"/>
  <c r="D2616" i="4" l="1"/>
  <c r="C2617" i="4"/>
  <c r="E2617" i="4" s="1"/>
  <c r="D2617" i="4" l="1"/>
  <c r="C2618" i="4"/>
  <c r="E2618" i="4" s="1"/>
  <c r="D2618" i="4" l="1"/>
  <c r="C2619" i="4"/>
  <c r="E2619" i="4" s="1"/>
  <c r="D2619" i="4" l="1"/>
  <c r="C2620" i="4"/>
  <c r="E2620" i="4" s="1"/>
  <c r="D2620" i="4" l="1"/>
  <c r="C2621" i="4"/>
  <c r="E2621" i="4" s="1"/>
  <c r="D2621" i="4" l="1"/>
  <c r="C2622" i="4"/>
  <c r="E2622" i="4" s="1"/>
  <c r="D2622" i="4" l="1"/>
  <c r="C2623" i="4"/>
  <c r="E2623" i="4" s="1"/>
  <c r="D2623" i="4" l="1"/>
  <c r="C2624" i="4"/>
  <c r="E2624" i="4" s="1"/>
  <c r="D2624" i="4" l="1"/>
  <c r="C2625" i="4"/>
  <c r="E2625" i="4" s="1"/>
  <c r="D2625" i="4" l="1"/>
  <c r="C2626" i="4"/>
  <c r="E2626" i="4" s="1"/>
  <c r="D2626" i="4" l="1"/>
  <c r="C2627" i="4"/>
  <c r="E2627" i="4" s="1"/>
  <c r="D2627" i="4" l="1"/>
  <c r="C2628" i="4"/>
  <c r="E2628" i="4" s="1"/>
  <c r="D2628" i="4" l="1"/>
  <c r="C2629" i="4"/>
  <c r="E2629" i="4" s="1"/>
  <c r="D2629" i="4" l="1"/>
  <c r="C2630" i="4"/>
  <c r="E2630" i="4" s="1"/>
  <c r="D2630" i="4" l="1"/>
  <c r="C2631" i="4"/>
  <c r="E2631" i="4" s="1"/>
  <c r="D2631" i="4" l="1"/>
  <c r="C2632" i="4"/>
  <c r="E2632" i="4" s="1"/>
  <c r="D2632" i="4" l="1"/>
  <c r="C2633" i="4"/>
  <c r="E2633" i="4" s="1"/>
  <c r="D2633" i="4" l="1"/>
  <c r="C2634" i="4"/>
  <c r="E2634" i="4" s="1"/>
  <c r="D2634" i="4" l="1"/>
  <c r="C2635" i="4"/>
  <c r="E2635" i="4" s="1"/>
  <c r="D2635" i="4" l="1"/>
  <c r="C2636" i="4"/>
  <c r="E2636" i="4" s="1"/>
  <c r="D2636" i="4" l="1"/>
  <c r="C2637" i="4"/>
  <c r="E2637" i="4" s="1"/>
  <c r="D2637" i="4" l="1"/>
  <c r="C2638" i="4"/>
  <c r="E2638" i="4" s="1"/>
  <c r="D2638" i="4" l="1"/>
  <c r="C2639" i="4"/>
  <c r="E2639" i="4" s="1"/>
  <c r="D2639" i="4" l="1"/>
  <c r="C2640" i="4"/>
  <c r="E2640" i="4" s="1"/>
  <c r="D2640" i="4" l="1"/>
  <c r="C2641" i="4"/>
  <c r="E2641" i="4" s="1"/>
  <c r="D2641" i="4" l="1"/>
  <c r="C2642" i="4"/>
  <c r="E2642" i="4" s="1"/>
  <c r="D2642" i="4" l="1"/>
  <c r="C2643" i="4"/>
  <c r="E2643" i="4" s="1"/>
  <c r="D2643" i="4" l="1"/>
  <c r="C2644" i="4"/>
  <c r="E2644" i="4" s="1"/>
  <c r="D2644" i="4" l="1"/>
  <c r="C2645" i="4"/>
  <c r="E2645" i="4" s="1"/>
  <c r="D2645" i="4" l="1"/>
  <c r="C2646" i="4"/>
  <c r="E2646" i="4" s="1"/>
  <c r="D2646" i="4" l="1"/>
  <c r="C2647" i="4"/>
  <c r="E2647" i="4" s="1"/>
  <c r="D2647" i="4" l="1"/>
  <c r="C2648" i="4"/>
  <c r="E2648" i="4" s="1"/>
  <c r="D2648" i="4" l="1"/>
  <c r="C2649" i="4"/>
  <c r="E2649" i="4" s="1"/>
  <c r="D2649" i="4" l="1"/>
  <c r="C2650" i="4"/>
  <c r="E2650" i="4" s="1"/>
  <c r="D2650" i="4" l="1"/>
  <c r="C2651" i="4"/>
  <c r="E2651" i="4" s="1"/>
  <c r="D2651" i="4" l="1"/>
  <c r="C2652" i="4"/>
  <c r="E2652" i="4" s="1"/>
  <c r="D2652" i="4" l="1"/>
  <c r="C2653" i="4"/>
  <c r="E2653" i="4" s="1"/>
  <c r="D2653" i="4" l="1"/>
  <c r="C2654" i="4"/>
  <c r="E2654" i="4" s="1"/>
  <c r="D2654" i="4" l="1"/>
  <c r="C2655" i="4"/>
  <c r="E2655" i="4" s="1"/>
  <c r="D2655" i="4" l="1"/>
  <c r="C2656" i="4"/>
  <c r="E2656" i="4" s="1"/>
  <c r="D2656" i="4" l="1"/>
  <c r="C2657" i="4"/>
  <c r="E2657" i="4" s="1"/>
  <c r="D2657" i="4" l="1"/>
  <c r="C2658" i="4"/>
  <c r="E2658" i="4" s="1"/>
  <c r="D2658" i="4" l="1"/>
  <c r="C2659" i="4"/>
  <c r="E2659" i="4" s="1"/>
  <c r="D2659" i="4" l="1"/>
  <c r="C2660" i="4"/>
  <c r="E2660" i="4" s="1"/>
  <c r="D2660" i="4" l="1"/>
  <c r="C2661" i="4"/>
  <c r="E2661" i="4" s="1"/>
  <c r="D2661" i="4" l="1"/>
  <c r="C2662" i="4"/>
  <c r="E2662" i="4" s="1"/>
  <c r="D2662" i="4" l="1"/>
  <c r="C2663" i="4"/>
  <c r="E2663" i="4" s="1"/>
  <c r="D2663" i="4" l="1"/>
  <c r="C2664" i="4"/>
  <c r="E2664" i="4" s="1"/>
  <c r="D2664" i="4" l="1"/>
  <c r="C2665" i="4"/>
  <c r="E2665" i="4" s="1"/>
  <c r="D2665" i="4" l="1"/>
  <c r="C2666" i="4"/>
  <c r="E2666" i="4" s="1"/>
  <c r="D2666" i="4" l="1"/>
  <c r="C2667" i="4"/>
  <c r="E2667" i="4" s="1"/>
  <c r="D2667" i="4" l="1"/>
  <c r="C2668" i="4"/>
  <c r="E2668" i="4" s="1"/>
  <c r="D2668" i="4" l="1"/>
  <c r="C2669" i="4"/>
  <c r="E2669" i="4" s="1"/>
  <c r="D2669" i="4" l="1"/>
  <c r="C2670" i="4"/>
  <c r="E2670" i="4" s="1"/>
  <c r="D2670" i="4" l="1"/>
  <c r="C2671" i="4"/>
  <c r="E2671" i="4" s="1"/>
  <c r="D2671" i="4" l="1"/>
  <c r="C2672" i="4"/>
  <c r="E2672" i="4" s="1"/>
  <c r="D2672" i="4" l="1"/>
  <c r="C2673" i="4"/>
  <c r="E2673" i="4" s="1"/>
  <c r="D2673" i="4" l="1"/>
  <c r="C2674" i="4"/>
  <c r="E2674" i="4" s="1"/>
  <c r="D2674" i="4" l="1"/>
  <c r="C2675" i="4"/>
  <c r="E2675" i="4" s="1"/>
  <c r="D2675" i="4" l="1"/>
  <c r="C2676" i="4"/>
  <c r="E2676" i="4" s="1"/>
  <c r="D2676" i="4" l="1"/>
  <c r="C2677" i="4"/>
  <c r="E2677" i="4" s="1"/>
  <c r="D2677" i="4" l="1"/>
  <c r="C2678" i="4"/>
  <c r="E2678" i="4" s="1"/>
  <c r="D2678" i="4" l="1"/>
  <c r="C2679" i="4"/>
  <c r="E2679" i="4" s="1"/>
  <c r="D2679" i="4" l="1"/>
  <c r="C2680" i="4"/>
  <c r="E2680" i="4" s="1"/>
  <c r="D2680" i="4" l="1"/>
  <c r="C2681" i="4"/>
  <c r="E2681" i="4" s="1"/>
  <c r="D2681" i="4" l="1"/>
  <c r="C2682" i="4"/>
  <c r="E2682" i="4" s="1"/>
  <c r="D2682" i="4" l="1"/>
  <c r="C2683" i="4"/>
  <c r="E2683" i="4" s="1"/>
  <c r="D2683" i="4" l="1"/>
  <c r="C2684" i="4"/>
  <c r="E2684" i="4" s="1"/>
  <c r="D2684" i="4" l="1"/>
  <c r="C2685" i="4"/>
  <c r="E2685" i="4" s="1"/>
  <c r="D2685" i="4" l="1"/>
  <c r="C2686" i="4"/>
  <c r="E2686" i="4" s="1"/>
  <c r="D2686" i="4" l="1"/>
  <c r="C2687" i="4"/>
  <c r="E2687" i="4" s="1"/>
  <c r="D2687" i="4" l="1"/>
  <c r="C2688" i="4"/>
  <c r="E2688" i="4" s="1"/>
  <c r="D2688" i="4" l="1"/>
  <c r="C2689" i="4"/>
  <c r="E2689" i="4" s="1"/>
  <c r="D2689" i="4" l="1"/>
  <c r="C2690" i="4"/>
  <c r="E2690" i="4" s="1"/>
  <c r="D2690" i="4" l="1"/>
  <c r="C2691" i="4"/>
  <c r="E2691" i="4" s="1"/>
  <c r="D2691" i="4" l="1"/>
  <c r="C2692" i="4"/>
  <c r="E2692" i="4" s="1"/>
  <c r="D2692" i="4" l="1"/>
  <c r="C2693" i="4"/>
  <c r="E2693" i="4" s="1"/>
  <c r="D2693" i="4" l="1"/>
  <c r="C2694" i="4"/>
  <c r="E2694" i="4" s="1"/>
  <c r="D2694" i="4" l="1"/>
  <c r="C2695" i="4"/>
  <c r="E2695" i="4" s="1"/>
  <c r="D2695" i="4" l="1"/>
  <c r="C2696" i="4"/>
  <c r="E2696" i="4" s="1"/>
  <c r="D2696" i="4" l="1"/>
  <c r="C2697" i="4"/>
  <c r="E2697" i="4" s="1"/>
  <c r="D2697" i="4" l="1"/>
  <c r="C2698" i="4"/>
  <c r="E2698" i="4" s="1"/>
  <c r="D2698" i="4" l="1"/>
  <c r="C2699" i="4"/>
  <c r="E2699" i="4" s="1"/>
  <c r="D2699" i="4" l="1"/>
  <c r="C2700" i="4"/>
  <c r="E2700" i="4" s="1"/>
  <c r="D2700" i="4" l="1"/>
  <c r="C2701" i="4"/>
  <c r="E2701" i="4" s="1"/>
  <c r="D2701" i="4" l="1"/>
  <c r="C2702" i="4"/>
  <c r="E2702" i="4" s="1"/>
  <c r="D2702" i="4" l="1"/>
  <c r="C2703" i="4"/>
  <c r="E2703" i="4" s="1"/>
  <c r="D2703" i="4" l="1"/>
  <c r="C2704" i="4"/>
  <c r="E2704" i="4" s="1"/>
  <c r="D2704" i="4" l="1"/>
  <c r="C2705" i="4"/>
  <c r="E2705" i="4" s="1"/>
  <c r="D2705" i="4" l="1"/>
  <c r="C2706" i="4"/>
  <c r="E2706" i="4" s="1"/>
  <c r="D2706" i="4" l="1"/>
  <c r="C2707" i="4"/>
  <c r="E2707" i="4" s="1"/>
  <c r="D2707" i="4" l="1"/>
  <c r="C2708" i="4"/>
  <c r="E2708" i="4" s="1"/>
  <c r="D2708" i="4" l="1"/>
  <c r="C2709" i="4"/>
  <c r="E2709" i="4" s="1"/>
  <c r="D2709" i="4" l="1"/>
  <c r="C2710" i="4"/>
  <c r="E2710" i="4" s="1"/>
  <c r="D2710" i="4" l="1"/>
  <c r="C2711" i="4"/>
  <c r="E2711" i="4" s="1"/>
  <c r="D2711" i="4" l="1"/>
  <c r="C2712" i="4"/>
  <c r="E2712" i="4" s="1"/>
  <c r="D2712" i="4" l="1"/>
  <c r="C2713" i="4"/>
  <c r="E2713" i="4" s="1"/>
  <c r="D2713" i="4" l="1"/>
  <c r="C2714" i="4"/>
  <c r="E2714" i="4" s="1"/>
  <c r="D2714" i="4" l="1"/>
  <c r="C2715" i="4"/>
  <c r="E2715" i="4" s="1"/>
  <c r="D2715" i="4" l="1"/>
  <c r="C2716" i="4"/>
  <c r="E2716" i="4" s="1"/>
  <c r="D2716" i="4" l="1"/>
  <c r="C2717" i="4"/>
  <c r="E2717" i="4" s="1"/>
  <c r="D2717" i="4" l="1"/>
  <c r="C2718" i="4"/>
  <c r="E2718" i="4" s="1"/>
  <c r="D2718" i="4" l="1"/>
  <c r="C2719" i="4"/>
  <c r="E2719" i="4" s="1"/>
  <c r="D2719" i="4" l="1"/>
  <c r="C2720" i="4"/>
  <c r="E2720" i="4" s="1"/>
  <c r="D2720" i="4" l="1"/>
  <c r="C2721" i="4"/>
  <c r="E2721" i="4" s="1"/>
  <c r="D2721" i="4" l="1"/>
  <c r="C2722" i="4"/>
  <c r="E2722" i="4" s="1"/>
  <c r="D2722" i="4" l="1"/>
  <c r="C2723" i="4"/>
  <c r="E2723" i="4" s="1"/>
  <c r="D2723" i="4" l="1"/>
  <c r="C2724" i="4"/>
  <c r="E2724" i="4" s="1"/>
  <c r="D2724" i="4" l="1"/>
  <c r="C2725" i="4"/>
  <c r="E2725" i="4" s="1"/>
  <c r="D2725" i="4" l="1"/>
  <c r="C2726" i="4"/>
  <c r="E2726" i="4" s="1"/>
  <c r="D2726" i="4" l="1"/>
  <c r="C2727" i="4"/>
  <c r="E2727" i="4" s="1"/>
  <c r="D2727" i="4" l="1"/>
  <c r="C2728" i="4"/>
  <c r="E2728" i="4" s="1"/>
  <c r="D2728" i="4" l="1"/>
  <c r="C2729" i="4"/>
  <c r="E2729" i="4" s="1"/>
  <c r="D2729" i="4" l="1"/>
  <c r="C2730" i="4"/>
  <c r="E2730" i="4" s="1"/>
  <c r="D2730" i="4" l="1"/>
  <c r="C2731" i="4"/>
  <c r="E2731" i="4" s="1"/>
  <c r="D2731" i="4" l="1"/>
  <c r="C2732" i="4"/>
  <c r="E2732" i="4" s="1"/>
  <c r="D2732" i="4" l="1"/>
  <c r="C2733" i="4"/>
  <c r="E2733" i="4" s="1"/>
  <c r="D2733" i="4" l="1"/>
  <c r="C2734" i="4"/>
  <c r="E2734" i="4" s="1"/>
  <c r="D2734" i="4" l="1"/>
  <c r="C2735" i="4"/>
  <c r="E2735" i="4" s="1"/>
  <c r="D2735" i="4" l="1"/>
  <c r="C2736" i="4"/>
  <c r="E2736" i="4" s="1"/>
  <c r="D2736" i="4" l="1"/>
  <c r="C2737" i="4"/>
  <c r="E2737" i="4" s="1"/>
  <c r="D2737" i="4" l="1"/>
  <c r="D2738" i="4" s="1"/>
  <c r="C2738" i="4"/>
  <c r="E2738" i="4" s="1"/>
  <c r="C2739" i="4" l="1"/>
  <c r="E2739" i="4" s="1"/>
  <c r="D2739" i="4" l="1"/>
  <c r="C2740" i="4"/>
  <c r="E2740" i="4" s="1"/>
  <c r="D2740" i="4" l="1"/>
  <c r="C2741" i="4"/>
  <c r="E2741" i="4" s="1"/>
  <c r="D2741" i="4" l="1"/>
  <c r="C2742" i="4"/>
  <c r="E2742" i="4" s="1"/>
  <c r="D2742" i="4" l="1"/>
  <c r="C2743" i="4"/>
  <c r="E2743" i="4" s="1"/>
  <c r="D2743" i="4" l="1"/>
  <c r="C2744" i="4"/>
  <c r="E2744" i="4" s="1"/>
  <c r="D2744" i="4" l="1"/>
  <c r="C2745" i="4"/>
  <c r="E2745" i="4" s="1"/>
  <c r="D2745" i="4" l="1"/>
  <c r="C2746" i="4"/>
  <c r="E2746" i="4" s="1"/>
  <c r="D2746" i="4" l="1"/>
  <c r="C2747" i="4"/>
  <c r="E2747" i="4" s="1"/>
  <c r="D2747" i="4" l="1"/>
  <c r="C2748" i="4"/>
  <c r="E2748" i="4" s="1"/>
  <c r="D2748" i="4" l="1"/>
  <c r="C2749" i="4"/>
  <c r="E2749" i="4" s="1"/>
  <c r="D2749" i="4" l="1"/>
  <c r="C2750" i="4"/>
  <c r="E2750" i="4" s="1"/>
  <c r="D2750" i="4" l="1"/>
  <c r="C2751" i="4"/>
  <c r="E2751" i="4" s="1"/>
  <c r="D2751" i="4" l="1"/>
  <c r="C2752" i="4"/>
  <c r="E2752" i="4" s="1"/>
  <c r="D2752" i="4" l="1"/>
  <c r="C2753" i="4"/>
  <c r="E2753" i="4" s="1"/>
  <c r="D2753" i="4" l="1"/>
  <c r="C2754" i="4"/>
  <c r="E2754" i="4" s="1"/>
  <c r="D2754" i="4" l="1"/>
  <c r="C2755" i="4"/>
  <c r="E2755" i="4" s="1"/>
  <c r="D2755" i="4" l="1"/>
  <c r="C2756" i="4"/>
  <c r="E2756" i="4" s="1"/>
  <c r="D2756" i="4" l="1"/>
  <c r="C2757" i="4"/>
  <c r="E2757" i="4" s="1"/>
  <c r="D2757" i="4" l="1"/>
  <c r="C2758" i="4"/>
  <c r="E2758" i="4" s="1"/>
  <c r="D2758" i="4" l="1"/>
  <c r="C2759" i="4"/>
  <c r="E2759" i="4" s="1"/>
  <c r="D2759" i="4" l="1"/>
  <c r="C2760" i="4"/>
  <c r="E2760" i="4" s="1"/>
  <c r="D2760" i="4" l="1"/>
  <c r="C2761" i="4"/>
  <c r="E2761" i="4" s="1"/>
  <c r="D2761" i="4" l="1"/>
  <c r="C2762" i="4"/>
  <c r="E2762" i="4" s="1"/>
  <c r="D2762" i="4" l="1"/>
  <c r="C2763" i="4"/>
  <c r="E2763" i="4" s="1"/>
  <c r="D2763" i="4" l="1"/>
  <c r="C2764" i="4"/>
  <c r="E2764" i="4" s="1"/>
  <c r="D2764" i="4" l="1"/>
  <c r="C2765" i="4"/>
  <c r="E2765" i="4" s="1"/>
  <c r="D2765" i="4" l="1"/>
  <c r="C2766" i="4"/>
  <c r="E2766" i="4" s="1"/>
  <c r="D2766" i="4" l="1"/>
  <c r="C2767" i="4"/>
  <c r="E2767" i="4" s="1"/>
  <c r="D2767" i="4" l="1"/>
  <c r="C2768" i="4"/>
  <c r="E2768" i="4" s="1"/>
  <c r="D2768" i="4" l="1"/>
  <c r="C2769" i="4"/>
  <c r="E2769" i="4" s="1"/>
  <c r="D2769" i="4" l="1"/>
  <c r="C2770" i="4"/>
  <c r="E2770" i="4" s="1"/>
  <c r="D2770" i="4" l="1"/>
  <c r="C2771" i="4"/>
  <c r="E2771" i="4" s="1"/>
  <c r="D2771" i="4" l="1"/>
  <c r="C2772" i="4"/>
  <c r="E2772" i="4" s="1"/>
  <c r="D2772" i="4" l="1"/>
  <c r="C2773" i="4"/>
  <c r="E2773" i="4" s="1"/>
  <c r="D2773" i="4" l="1"/>
  <c r="C2774" i="4"/>
  <c r="E2774" i="4" s="1"/>
  <c r="D2774" i="4" l="1"/>
  <c r="C2775" i="4"/>
  <c r="E2775" i="4" s="1"/>
  <c r="D2775" i="4" l="1"/>
  <c r="C2776" i="4"/>
  <c r="E2776" i="4" s="1"/>
  <c r="D2776" i="4" l="1"/>
  <c r="C2777" i="4"/>
  <c r="E2777" i="4" s="1"/>
  <c r="D2777" i="4" l="1"/>
  <c r="C2778" i="4"/>
  <c r="E2778" i="4" s="1"/>
  <c r="D2778" i="4" l="1"/>
  <c r="C2779" i="4"/>
  <c r="E2779" i="4" s="1"/>
  <c r="D2779" i="4" l="1"/>
  <c r="C2780" i="4"/>
  <c r="E2780" i="4" s="1"/>
  <c r="D2780" i="4" l="1"/>
  <c r="C2781" i="4"/>
  <c r="E2781" i="4" s="1"/>
  <c r="D2781" i="4" l="1"/>
  <c r="C2782" i="4"/>
  <c r="E2782" i="4" s="1"/>
  <c r="D2782" i="4" l="1"/>
  <c r="C2783" i="4"/>
  <c r="E2783" i="4" s="1"/>
  <c r="D2783" i="4" l="1"/>
  <c r="C2784" i="4"/>
  <c r="E2784" i="4" s="1"/>
  <c r="D2784" i="4" l="1"/>
  <c r="C2785" i="4"/>
  <c r="E2785" i="4" s="1"/>
  <c r="D2785" i="4" l="1"/>
  <c r="C2786" i="4"/>
  <c r="E2786" i="4" s="1"/>
  <c r="D2786" i="4" l="1"/>
  <c r="C2787" i="4"/>
  <c r="E2787" i="4" s="1"/>
  <c r="D2787" i="4" l="1"/>
  <c r="C2788" i="4"/>
  <c r="E2788" i="4" s="1"/>
  <c r="D2788" i="4" l="1"/>
  <c r="C2789" i="4"/>
  <c r="E2789" i="4" s="1"/>
  <c r="D2789" i="4" l="1"/>
  <c r="C2790" i="4"/>
  <c r="E2790" i="4" s="1"/>
  <c r="D2790" i="4" l="1"/>
  <c r="C2791" i="4"/>
  <c r="E2791" i="4" s="1"/>
  <c r="D2791" i="4" l="1"/>
  <c r="C2792" i="4"/>
  <c r="E2792" i="4" s="1"/>
  <c r="D2792" i="4" l="1"/>
  <c r="C2793" i="4"/>
  <c r="E2793" i="4" s="1"/>
  <c r="D2793" i="4" l="1"/>
  <c r="C2794" i="4"/>
  <c r="E2794" i="4" s="1"/>
  <c r="D2794" i="4" l="1"/>
  <c r="C2795" i="4"/>
  <c r="E2795" i="4" s="1"/>
  <c r="D2795" i="4" l="1"/>
  <c r="C2796" i="4"/>
  <c r="E2796" i="4" s="1"/>
  <c r="D2796" i="4" l="1"/>
  <c r="C2797" i="4"/>
  <c r="E2797" i="4" s="1"/>
  <c r="D2797" i="4" l="1"/>
  <c r="C2798" i="4"/>
  <c r="E2798" i="4" s="1"/>
  <c r="D2798" i="4" l="1"/>
  <c r="C2799" i="4"/>
  <c r="E2799" i="4" s="1"/>
  <c r="D2799" i="4" l="1"/>
  <c r="C2800" i="4"/>
  <c r="E2800" i="4" s="1"/>
  <c r="D2800" i="4" l="1"/>
  <c r="C2801" i="4"/>
  <c r="E2801" i="4" s="1"/>
  <c r="D2801" i="4" l="1"/>
  <c r="C2802" i="4"/>
  <c r="E2802" i="4" s="1"/>
  <c r="D2802" i="4" l="1"/>
  <c r="C2803" i="4"/>
  <c r="E2803" i="4" s="1"/>
  <c r="D2803" i="4" l="1"/>
  <c r="C2804" i="4"/>
  <c r="E2804" i="4" s="1"/>
  <c r="D2804" i="4" l="1"/>
  <c r="C2805" i="4"/>
  <c r="E2805" i="4" s="1"/>
  <c r="D2805" i="4" l="1"/>
  <c r="C2806" i="4"/>
  <c r="E2806" i="4" s="1"/>
  <c r="D2806" i="4" l="1"/>
  <c r="C2807" i="4"/>
  <c r="E2807" i="4" s="1"/>
  <c r="D2807" i="4" l="1"/>
  <c r="C2808" i="4"/>
  <c r="E2808" i="4" s="1"/>
  <c r="D2808" i="4" l="1"/>
  <c r="C2809" i="4"/>
  <c r="E2809" i="4" s="1"/>
  <c r="D2809" i="4" l="1"/>
  <c r="C2810" i="4"/>
  <c r="E2810" i="4" s="1"/>
  <c r="D2810" i="4" l="1"/>
  <c r="C2811" i="4"/>
  <c r="E2811" i="4" s="1"/>
  <c r="D2811" i="4" l="1"/>
  <c r="C2812" i="4"/>
  <c r="E2812" i="4" s="1"/>
  <c r="D2812" i="4" l="1"/>
  <c r="C2813" i="4"/>
  <c r="E2813" i="4" s="1"/>
  <c r="D2813" i="4" l="1"/>
  <c r="C2814" i="4"/>
  <c r="E2814" i="4" s="1"/>
  <c r="D2814" i="4" l="1"/>
  <c r="C2815" i="4"/>
  <c r="E2815" i="4" s="1"/>
  <c r="D2815" i="4" l="1"/>
  <c r="C2816" i="4"/>
  <c r="E2816" i="4" s="1"/>
  <c r="D2816" i="4" l="1"/>
  <c r="C2817" i="4"/>
  <c r="E2817" i="4" s="1"/>
  <c r="D2817" i="4" l="1"/>
  <c r="C2818" i="4"/>
  <c r="E2818" i="4" s="1"/>
  <c r="D2818" i="4" l="1"/>
  <c r="C2819" i="4"/>
  <c r="E2819" i="4" s="1"/>
  <c r="D2819" i="4" l="1"/>
  <c r="C2820" i="4"/>
  <c r="E2820" i="4" s="1"/>
  <c r="D2820" i="4" l="1"/>
  <c r="C2821" i="4"/>
  <c r="E2821" i="4" s="1"/>
  <c r="D2821" i="4" l="1"/>
  <c r="C2822" i="4"/>
  <c r="E2822" i="4" s="1"/>
  <c r="D2822" i="4" l="1"/>
  <c r="C2823" i="4"/>
  <c r="E2823" i="4" s="1"/>
  <c r="D2823" i="4" l="1"/>
  <c r="C2824" i="4"/>
  <c r="E2824" i="4" s="1"/>
  <c r="D2824" i="4" l="1"/>
  <c r="C2825" i="4"/>
  <c r="E2825" i="4" s="1"/>
  <c r="D2825" i="4" l="1"/>
  <c r="C2826" i="4"/>
  <c r="E2826" i="4" s="1"/>
  <c r="D2826" i="4" l="1"/>
  <c r="C2827" i="4"/>
  <c r="E2827" i="4" s="1"/>
  <c r="D2827" i="4" l="1"/>
  <c r="C2828" i="4"/>
  <c r="E2828" i="4" s="1"/>
  <c r="D2828" i="4" l="1"/>
  <c r="C2829" i="4"/>
  <c r="E2829" i="4" s="1"/>
  <c r="D2829" i="4" l="1"/>
  <c r="C2830" i="4"/>
  <c r="E2830" i="4" s="1"/>
  <c r="D2830" i="4" l="1"/>
  <c r="C2831" i="4"/>
  <c r="E2831" i="4" s="1"/>
  <c r="D2831" i="4" l="1"/>
  <c r="C2832" i="4"/>
  <c r="E2832" i="4" s="1"/>
  <c r="D2832" i="4" l="1"/>
  <c r="C2833" i="4"/>
  <c r="E2833" i="4" s="1"/>
  <c r="D2833" i="4" l="1"/>
  <c r="C2834" i="4"/>
  <c r="E2834" i="4" s="1"/>
  <c r="D2834" i="4" l="1"/>
  <c r="C2835" i="4"/>
  <c r="E2835" i="4" s="1"/>
  <c r="D2835" i="4" l="1"/>
  <c r="C2836" i="4"/>
  <c r="E2836" i="4" s="1"/>
  <c r="D2836" i="4" l="1"/>
  <c r="C2837" i="4"/>
  <c r="E2837" i="4" s="1"/>
  <c r="D2837" i="4" l="1"/>
  <c r="C2838" i="4"/>
  <c r="E2838" i="4" s="1"/>
  <c r="D2838" i="4" l="1"/>
  <c r="C2839" i="4"/>
  <c r="E2839" i="4" s="1"/>
  <c r="D2839" i="4" l="1"/>
  <c r="C2840" i="4"/>
  <c r="E2840" i="4" s="1"/>
  <c r="D2840" i="4" l="1"/>
  <c r="C2841" i="4"/>
  <c r="E2841" i="4" s="1"/>
  <c r="D2841" i="4" l="1"/>
  <c r="C2842" i="4"/>
  <c r="E2842" i="4" s="1"/>
  <c r="D2842" i="4" l="1"/>
  <c r="C2843" i="4"/>
  <c r="E2843" i="4" s="1"/>
  <c r="D2843" i="4" l="1"/>
  <c r="C2844" i="4"/>
  <c r="E2844" i="4" s="1"/>
  <c r="D2844" i="4" l="1"/>
  <c r="C2845" i="4"/>
  <c r="E2845" i="4" s="1"/>
  <c r="D2845" i="4" l="1"/>
  <c r="C2846" i="4"/>
  <c r="E2846" i="4" s="1"/>
  <c r="D2846" i="4" l="1"/>
  <c r="C2847" i="4"/>
  <c r="E2847" i="4" s="1"/>
  <c r="D2847" i="4" l="1"/>
  <c r="C2848" i="4"/>
  <c r="E2848" i="4" s="1"/>
  <c r="D2848" i="4" l="1"/>
  <c r="C2849" i="4"/>
  <c r="E2849" i="4" s="1"/>
  <c r="D2849" i="4" l="1"/>
  <c r="C2850" i="4"/>
  <c r="E2850" i="4" s="1"/>
  <c r="D2850" i="4" l="1"/>
  <c r="C2851" i="4"/>
  <c r="E2851" i="4" s="1"/>
  <c r="D2851" i="4" l="1"/>
  <c r="C2852" i="4"/>
  <c r="E2852" i="4" s="1"/>
  <c r="D2852" i="4" l="1"/>
  <c r="C2853" i="4"/>
  <c r="E2853" i="4" s="1"/>
  <c r="D2853" i="4" l="1"/>
  <c r="C2854" i="4"/>
  <c r="E2854" i="4" s="1"/>
  <c r="D2854" i="4" l="1"/>
  <c r="C2855" i="4"/>
  <c r="E2855" i="4" s="1"/>
  <c r="D2855" i="4" l="1"/>
  <c r="C2856" i="4"/>
  <c r="E2856" i="4" s="1"/>
  <c r="D2856" i="4" l="1"/>
  <c r="C2857" i="4"/>
  <c r="E2857" i="4" s="1"/>
  <c r="D2857" i="4" l="1"/>
  <c r="C2858" i="4"/>
  <c r="E2858" i="4" s="1"/>
  <c r="D2858" i="4" l="1"/>
  <c r="C2859" i="4"/>
  <c r="E2859" i="4" s="1"/>
  <c r="D2859" i="4" l="1"/>
  <c r="C2860" i="4"/>
  <c r="E2860" i="4" s="1"/>
  <c r="D2860" i="4" l="1"/>
  <c r="C2861" i="4"/>
  <c r="E2861" i="4" s="1"/>
  <c r="D2861" i="4" l="1"/>
  <c r="C2862" i="4"/>
  <c r="E2862" i="4" s="1"/>
  <c r="D2862" i="4" l="1"/>
  <c r="C2863" i="4"/>
  <c r="E2863" i="4" s="1"/>
  <c r="D2863" i="4" l="1"/>
  <c r="C2864" i="4"/>
  <c r="E2864" i="4" s="1"/>
  <c r="D2864" i="4" l="1"/>
  <c r="C2865" i="4"/>
  <c r="E2865" i="4" s="1"/>
  <c r="D2865" i="4" l="1"/>
  <c r="C2866" i="4"/>
  <c r="E2866" i="4" s="1"/>
  <c r="D2866" i="4" l="1"/>
  <c r="C2867" i="4"/>
  <c r="E2867" i="4" s="1"/>
  <c r="D2867" i="4" l="1"/>
  <c r="C2868" i="4"/>
  <c r="E2868" i="4" s="1"/>
  <c r="D2868" i="4" l="1"/>
  <c r="C2869" i="4"/>
  <c r="E2869" i="4" s="1"/>
  <c r="D2869" i="4" l="1"/>
  <c r="C2870" i="4"/>
  <c r="E2870" i="4" s="1"/>
  <c r="D2870" i="4" l="1"/>
  <c r="C2871" i="4"/>
  <c r="E2871" i="4" s="1"/>
  <c r="D2871" i="4" l="1"/>
  <c r="C2872" i="4"/>
  <c r="E2872" i="4" s="1"/>
  <c r="D2872" i="4" l="1"/>
  <c r="C2873" i="4"/>
  <c r="E2873" i="4" s="1"/>
  <c r="D2873" i="4" l="1"/>
  <c r="C2874" i="4"/>
  <c r="E2874" i="4" s="1"/>
  <c r="D2874" i="4" l="1"/>
  <c r="C2875" i="4"/>
  <c r="E2875" i="4" s="1"/>
  <c r="D2875" i="4" l="1"/>
  <c r="C2876" i="4"/>
  <c r="E2876" i="4" s="1"/>
  <c r="D2876" i="4" l="1"/>
  <c r="C2877" i="4"/>
  <c r="E2877" i="4" s="1"/>
  <c r="D2877" i="4" l="1"/>
  <c r="C2878" i="4"/>
  <c r="E2878" i="4" s="1"/>
  <c r="D2878" i="4" l="1"/>
  <c r="C2879" i="4"/>
  <c r="E2879" i="4" s="1"/>
  <c r="D2879" i="4" l="1"/>
  <c r="C2880" i="4"/>
  <c r="E2880" i="4" s="1"/>
  <c r="D2880" i="4" l="1"/>
  <c r="C2881" i="4"/>
  <c r="E2881" i="4" s="1"/>
  <c r="D2881" i="4" l="1"/>
  <c r="C2882" i="4"/>
  <c r="E2882" i="4" s="1"/>
  <c r="D2882" i="4" l="1"/>
  <c r="C2883" i="4"/>
  <c r="E2883" i="4" s="1"/>
  <c r="D2883" i="4" l="1"/>
  <c r="C2884" i="4"/>
  <c r="E2884" i="4" s="1"/>
  <c r="D2884" i="4" l="1"/>
  <c r="C2885" i="4"/>
  <c r="E2885" i="4" s="1"/>
  <c r="D2885" i="4" l="1"/>
  <c r="C2886" i="4"/>
  <c r="E2886" i="4" s="1"/>
  <c r="D2886" i="4" l="1"/>
  <c r="C2887" i="4"/>
  <c r="E2887" i="4" s="1"/>
  <c r="D2887" i="4" l="1"/>
  <c r="C2888" i="4"/>
  <c r="E2888" i="4" s="1"/>
  <c r="D2888" i="4" l="1"/>
  <c r="C2889" i="4"/>
  <c r="E2889" i="4" s="1"/>
  <c r="D2889" i="4" l="1"/>
  <c r="C2890" i="4"/>
  <c r="E2890" i="4" s="1"/>
  <c r="D2890" i="4" l="1"/>
  <c r="C2891" i="4"/>
  <c r="E2891" i="4" s="1"/>
  <c r="D2891" i="4" l="1"/>
  <c r="C2892" i="4"/>
  <c r="E2892" i="4" s="1"/>
  <c r="D2892" i="4" l="1"/>
  <c r="C2893" i="4"/>
  <c r="E2893" i="4" s="1"/>
  <c r="D2893" i="4" l="1"/>
  <c r="C2894" i="4"/>
  <c r="E2894" i="4" s="1"/>
  <c r="D2894" i="4" l="1"/>
  <c r="C2895" i="4"/>
  <c r="E2895" i="4" s="1"/>
  <c r="D2895" i="4" l="1"/>
  <c r="C2896" i="4"/>
  <c r="E2896" i="4" s="1"/>
  <c r="D2896" i="4" l="1"/>
  <c r="C2897" i="4"/>
  <c r="E2897" i="4" s="1"/>
  <c r="D2897" i="4" l="1"/>
  <c r="C2898" i="4"/>
  <c r="E2898" i="4" s="1"/>
  <c r="D2898" i="4" l="1"/>
  <c r="C2899" i="4"/>
  <c r="E2899" i="4" s="1"/>
  <c r="D2899" i="4" l="1"/>
  <c r="C2900" i="4"/>
  <c r="E2900" i="4" s="1"/>
  <c r="D2900" i="4" l="1"/>
  <c r="D2901" i="4" s="1"/>
  <c r="C2901" i="4"/>
  <c r="E2901" i="4" s="1"/>
  <c r="C2902" i="4" l="1"/>
  <c r="E2902" i="4" s="1"/>
  <c r="D2902" i="4" l="1"/>
  <c r="C2903" i="4"/>
  <c r="E2903" i="4" s="1"/>
  <c r="D2903" i="4" l="1"/>
  <c r="C2904" i="4"/>
  <c r="E2904" i="4" s="1"/>
  <c r="D2904" i="4" l="1"/>
  <c r="C2905" i="4"/>
  <c r="E2905" i="4" s="1"/>
  <c r="D2905" i="4" l="1"/>
  <c r="C2906" i="4"/>
  <c r="E2906" i="4" s="1"/>
  <c r="D2906" i="4" l="1"/>
  <c r="C2907" i="4"/>
  <c r="E2907" i="4" s="1"/>
  <c r="D2907" i="4" l="1"/>
  <c r="C2908" i="4"/>
  <c r="E2908" i="4" s="1"/>
  <c r="D2908" i="4" l="1"/>
  <c r="C2909" i="4"/>
  <c r="E2909" i="4" s="1"/>
  <c r="D2909" i="4" l="1"/>
  <c r="C2910" i="4"/>
  <c r="E2910" i="4" s="1"/>
  <c r="D2910" i="4" l="1"/>
  <c r="C2911" i="4"/>
  <c r="E2911" i="4" s="1"/>
  <c r="D2911" i="4" l="1"/>
  <c r="C2912" i="4"/>
  <c r="E2912" i="4" s="1"/>
  <c r="D2912" i="4" l="1"/>
  <c r="C2913" i="4"/>
  <c r="E2913" i="4" s="1"/>
  <c r="D2913" i="4" l="1"/>
  <c r="C2914" i="4"/>
  <c r="E2914" i="4" s="1"/>
  <c r="D2914" i="4" l="1"/>
  <c r="C2915" i="4"/>
  <c r="E2915" i="4" s="1"/>
  <c r="D2915" i="4" l="1"/>
  <c r="C2916" i="4"/>
  <c r="E2916" i="4" s="1"/>
  <c r="D2916" i="4" l="1"/>
  <c r="C2917" i="4"/>
  <c r="E2917" i="4" s="1"/>
  <c r="D2917" i="4" l="1"/>
  <c r="C2918" i="4"/>
  <c r="E2918" i="4" s="1"/>
  <c r="D2918" i="4" l="1"/>
  <c r="C2919" i="4"/>
  <c r="E2919" i="4" s="1"/>
  <c r="D2919" i="4" l="1"/>
  <c r="C2920" i="4"/>
  <c r="E2920" i="4" s="1"/>
  <c r="D2920" i="4" l="1"/>
  <c r="C2921" i="4"/>
  <c r="E2921" i="4" s="1"/>
  <c r="D2921" i="4" l="1"/>
  <c r="C2922" i="4"/>
  <c r="E2922" i="4" s="1"/>
  <c r="D2922" i="4" l="1"/>
  <c r="C2923" i="4"/>
  <c r="E2923" i="4" s="1"/>
  <c r="D2923" i="4" l="1"/>
  <c r="C2924" i="4"/>
  <c r="E2924" i="4" s="1"/>
  <c r="D2924" i="4" l="1"/>
  <c r="C2925" i="4"/>
  <c r="E2925" i="4" s="1"/>
  <c r="D2925" i="4" l="1"/>
  <c r="C2926" i="4"/>
  <c r="E2926" i="4" s="1"/>
  <c r="D2926" i="4" l="1"/>
  <c r="C2927" i="4"/>
  <c r="E2927" i="4" s="1"/>
  <c r="D2927" i="4" l="1"/>
  <c r="C2928" i="4"/>
  <c r="E2928" i="4" s="1"/>
  <c r="D2928" i="4" l="1"/>
  <c r="C2929" i="4"/>
  <c r="E2929" i="4" s="1"/>
  <c r="D2929" i="4" l="1"/>
  <c r="C2930" i="4"/>
  <c r="E2930" i="4" s="1"/>
  <c r="D2930" i="4" l="1"/>
  <c r="C2931" i="4"/>
  <c r="E2931" i="4" s="1"/>
  <c r="D2931" i="4" l="1"/>
  <c r="C2932" i="4"/>
  <c r="E2932" i="4" s="1"/>
  <c r="D2932" i="4" l="1"/>
  <c r="C2933" i="4"/>
  <c r="E2933" i="4" s="1"/>
  <c r="D2933" i="4" l="1"/>
  <c r="C2934" i="4"/>
  <c r="E2934" i="4" s="1"/>
  <c r="D2934" i="4" l="1"/>
  <c r="C2935" i="4"/>
  <c r="E2935" i="4" s="1"/>
  <c r="D2935" i="4" l="1"/>
  <c r="C2936" i="4"/>
  <c r="E2936" i="4" s="1"/>
  <c r="D2936" i="4" l="1"/>
  <c r="C2937" i="4"/>
  <c r="E2937" i="4" s="1"/>
  <c r="D2937" i="4" l="1"/>
  <c r="C2938" i="4"/>
  <c r="E2938" i="4" s="1"/>
  <c r="D2938" i="4" l="1"/>
  <c r="C2939" i="4"/>
  <c r="E2939" i="4" s="1"/>
  <c r="D2939" i="4" l="1"/>
  <c r="C2940" i="4"/>
  <c r="E2940" i="4" s="1"/>
  <c r="D2940" i="4" l="1"/>
  <c r="C2941" i="4"/>
  <c r="E2941" i="4" s="1"/>
  <c r="D2941" i="4" l="1"/>
  <c r="C2942" i="4"/>
  <c r="E2942" i="4" s="1"/>
  <c r="D2942" i="4" l="1"/>
  <c r="C2943" i="4"/>
  <c r="E2943" i="4" s="1"/>
  <c r="D2943" i="4" l="1"/>
  <c r="C2944" i="4"/>
  <c r="E2944" i="4" s="1"/>
  <c r="D2944" i="4" l="1"/>
  <c r="C2945" i="4"/>
  <c r="E2945" i="4" s="1"/>
  <c r="D2945" i="4" l="1"/>
  <c r="C2946" i="4"/>
  <c r="E2946" i="4" s="1"/>
  <c r="D2946" i="4" l="1"/>
  <c r="C2947" i="4"/>
  <c r="E2947" i="4" s="1"/>
  <c r="D2947" i="4" l="1"/>
  <c r="C2948" i="4"/>
  <c r="E2948" i="4" s="1"/>
  <c r="D2948" i="4" l="1"/>
  <c r="C2949" i="4"/>
  <c r="E2949" i="4" s="1"/>
  <c r="D2949" i="4" l="1"/>
  <c r="C2950" i="4"/>
  <c r="E2950" i="4" s="1"/>
  <c r="D2950" i="4" l="1"/>
  <c r="C2951" i="4"/>
  <c r="E2951" i="4" s="1"/>
  <c r="D2951" i="4" l="1"/>
  <c r="C2952" i="4"/>
  <c r="E2952" i="4" s="1"/>
  <c r="D2952" i="4" l="1"/>
  <c r="C2953" i="4"/>
  <c r="E2953" i="4" s="1"/>
  <c r="D2953" i="4" l="1"/>
  <c r="C2954" i="4"/>
  <c r="E2954" i="4" s="1"/>
  <c r="D2954" i="4" l="1"/>
  <c r="C2955" i="4"/>
  <c r="E2955" i="4" s="1"/>
  <c r="D2955" i="4" l="1"/>
  <c r="C2956" i="4"/>
  <c r="E2956" i="4" s="1"/>
  <c r="D2956" i="4" l="1"/>
  <c r="C2957" i="4"/>
  <c r="E2957" i="4" s="1"/>
  <c r="D2957" i="4" l="1"/>
  <c r="C2958" i="4"/>
  <c r="E2958" i="4" s="1"/>
  <c r="D2958" i="4" l="1"/>
  <c r="C2959" i="4"/>
  <c r="E2959" i="4" s="1"/>
  <c r="D2959" i="4" l="1"/>
  <c r="C2960" i="4"/>
  <c r="E2960" i="4" s="1"/>
  <c r="D2960" i="4" l="1"/>
  <c r="C2961" i="4"/>
  <c r="E2961" i="4" s="1"/>
  <c r="D2961" i="4" l="1"/>
  <c r="C2962" i="4"/>
  <c r="E2962" i="4" s="1"/>
  <c r="D2962" i="4" l="1"/>
  <c r="C2963" i="4"/>
  <c r="E2963" i="4" s="1"/>
  <c r="D2963" i="4" l="1"/>
  <c r="C2964" i="4"/>
  <c r="E2964" i="4" s="1"/>
  <c r="D2964" i="4" l="1"/>
  <c r="C2965" i="4"/>
  <c r="E2965" i="4" s="1"/>
  <c r="D2965" i="4" l="1"/>
  <c r="C2966" i="4"/>
  <c r="E2966" i="4" s="1"/>
  <c r="D2966" i="4" l="1"/>
  <c r="C2967" i="4"/>
  <c r="E2967" i="4" s="1"/>
  <c r="D2967" i="4" l="1"/>
  <c r="C2968" i="4"/>
  <c r="E2968" i="4" s="1"/>
  <c r="D2968" i="4" l="1"/>
  <c r="C2969" i="4"/>
  <c r="E2969" i="4" s="1"/>
  <c r="D2969" i="4" l="1"/>
  <c r="C2970" i="4"/>
  <c r="E2970" i="4" s="1"/>
  <c r="D2970" i="4" l="1"/>
  <c r="C2971" i="4"/>
  <c r="E2971" i="4" s="1"/>
  <c r="D2971" i="4" l="1"/>
  <c r="C2972" i="4"/>
  <c r="E2972" i="4" s="1"/>
  <c r="D2972" i="4" l="1"/>
  <c r="C2973" i="4"/>
  <c r="E2973" i="4" s="1"/>
  <c r="D2973" i="4" l="1"/>
  <c r="C2974" i="4"/>
  <c r="E2974" i="4" s="1"/>
  <c r="D2974" i="4" l="1"/>
  <c r="C2975" i="4"/>
  <c r="E2975" i="4" s="1"/>
  <c r="D2975" i="4" l="1"/>
  <c r="C2976" i="4"/>
  <c r="E2976" i="4" s="1"/>
  <c r="D2976" i="4" l="1"/>
  <c r="C2977" i="4"/>
  <c r="E2977" i="4" s="1"/>
  <c r="D2977" i="4" l="1"/>
  <c r="C2978" i="4"/>
  <c r="E2978" i="4" s="1"/>
  <c r="D2978" i="4" l="1"/>
  <c r="C2979" i="4"/>
  <c r="E2979" i="4" s="1"/>
  <c r="D2979" i="4" l="1"/>
  <c r="C2980" i="4"/>
  <c r="E2980" i="4" s="1"/>
  <c r="D2980" i="4" l="1"/>
  <c r="C2981" i="4"/>
  <c r="E2981" i="4" s="1"/>
  <c r="D2981" i="4" l="1"/>
  <c r="C2982" i="4"/>
  <c r="E2982" i="4" s="1"/>
  <c r="D2982" i="4" l="1"/>
  <c r="C2983" i="4"/>
  <c r="E2983" i="4" s="1"/>
  <c r="D2983" i="4" l="1"/>
  <c r="C2984" i="4"/>
  <c r="E2984" i="4" s="1"/>
  <c r="D2984" i="4" l="1"/>
  <c r="C2985" i="4"/>
  <c r="E2985" i="4" s="1"/>
  <c r="D2985" i="4" l="1"/>
  <c r="C2986" i="4"/>
  <c r="E2986" i="4" s="1"/>
  <c r="D2986" i="4" l="1"/>
  <c r="C2987" i="4"/>
  <c r="E2987" i="4" s="1"/>
  <c r="D2987" i="4" l="1"/>
  <c r="C2988" i="4"/>
  <c r="E2988" i="4" s="1"/>
  <c r="D2988" i="4" l="1"/>
  <c r="C2989" i="4"/>
  <c r="E2989" i="4" s="1"/>
  <c r="D2989" i="4" l="1"/>
  <c r="C2990" i="4"/>
  <c r="E2990" i="4" s="1"/>
  <c r="D2990" i="4" l="1"/>
  <c r="C2991" i="4"/>
  <c r="E2991" i="4" s="1"/>
  <c r="D2991" i="4" l="1"/>
  <c r="C2992" i="4"/>
  <c r="E2992" i="4" s="1"/>
  <c r="D2992" i="4" l="1"/>
  <c r="C2993" i="4"/>
  <c r="E2993" i="4" s="1"/>
  <c r="D2993" i="4" l="1"/>
  <c r="C2994" i="4"/>
  <c r="E2994" i="4" s="1"/>
  <c r="D2994" i="4" l="1"/>
  <c r="C2995" i="4"/>
  <c r="E2995" i="4" s="1"/>
  <c r="D2995" i="4" l="1"/>
  <c r="C2996" i="4"/>
  <c r="E2996" i="4" s="1"/>
  <c r="D2996" i="4" l="1"/>
  <c r="C2997" i="4"/>
  <c r="E2997" i="4" s="1"/>
  <c r="D2997" i="4" l="1"/>
  <c r="C2998" i="4"/>
  <c r="E2998" i="4" s="1"/>
  <c r="D2998" i="4" l="1"/>
  <c r="C2999" i="4"/>
  <c r="E2999" i="4" s="1"/>
  <c r="D2999" i="4" l="1"/>
  <c r="C3000" i="4"/>
  <c r="E3000" i="4" s="1"/>
  <c r="D3000" i="4" l="1"/>
  <c r="C3001" i="4"/>
  <c r="E3001" i="4" s="1"/>
  <c r="D3001" i="4" l="1"/>
  <c r="C3002" i="4"/>
  <c r="E3002" i="4" s="1"/>
  <c r="D3002" i="4" l="1"/>
  <c r="C3003" i="4"/>
  <c r="E3003" i="4" s="1"/>
  <c r="D3003" i="4" l="1"/>
  <c r="C3004" i="4"/>
  <c r="E3004" i="4" s="1"/>
  <c r="D3004" i="4" l="1"/>
  <c r="C3005" i="4"/>
  <c r="E3005" i="4" s="1"/>
  <c r="D3005" i="4" l="1"/>
  <c r="C3006" i="4"/>
  <c r="E3006" i="4" s="1"/>
  <c r="D3006" i="4" l="1"/>
  <c r="C3007" i="4"/>
  <c r="E3007" i="4" s="1"/>
  <c r="D3007" i="4" l="1"/>
  <c r="C3008" i="4"/>
  <c r="E3008" i="4" s="1"/>
  <c r="D3008" i="4" l="1"/>
  <c r="C3009" i="4"/>
  <c r="E3009" i="4" s="1"/>
  <c r="D3009" i="4" l="1"/>
  <c r="C3010" i="4"/>
  <c r="E3010" i="4" s="1"/>
  <c r="D3010" i="4" l="1"/>
  <c r="C3011" i="4"/>
  <c r="E3011" i="4" s="1"/>
  <c r="D3011" i="4" l="1"/>
  <c r="C3012" i="4"/>
  <c r="E3012" i="4" s="1"/>
  <c r="D3012" i="4" l="1"/>
  <c r="C3013" i="4"/>
  <c r="E3013" i="4" s="1"/>
  <c r="D3013" i="4" l="1"/>
  <c r="C3014" i="4"/>
  <c r="E3014" i="4" s="1"/>
  <c r="D3014" i="4" l="1"/>
  <c r="C3015" i="4"/>
  <c r="E3015" i="4" s="1"/>
  <c r="D3015" i="4" l="1"/>
  <c r="C3016" i="4"/>
  <c r="E3016" i="4" s="1"/>
  <c r="D3016" i="4" l="1"/>
  <c r="C3017" i="4"/>
  <c r="E3017" i="4" s="1"/>
  <c r="D3017" i="4" l="1"/>
  <c r="C3018" i="4"/>
  <c r="E3018" i="4" s="1"/>
  <c r="D3018" i="4" l="1"/>
  <c r="C3019" i="4"/>
  <c r="E3019" i="4" s="1"/>
  <c r="D3019" i="4" l="1"/>
  <c r="C3020" i="4"/>
  <c r="E3020" i="4" s="1"/>
  <c r="D3020" i="4" l="1"/>
  <c r="C3021" i="4"/>
  <c r="E3021" i="4" s="1"/>
  <c r="D3021" i="4" l="1"/>
  <c r="C3022" i="4"/>
  <c r="E3022" i="4" s="1"/>
  <c r="D3022" i="4" l="1"/>
  <c r="C3023" i="4"/>
  <c r="E3023" i="4" s="1"/>
  <c r="D3023" i="4" l="1"/>
  <c r="C3024" i="4"/>
  <c r="E3024" i="4" s="1"/>
  <c r="D3024" i="4" l="1"/>
  <c r="C3025" i="4"/>
  <c r="E3025" i="4" s="1"/>
  <c r="D3025" i="4" l="1"/>
  <c r="C3026" i="4"/>
  <c r="E3026" i="4" s="1"/>
  <c r="D3026" i="4" l="1"/>
  <c r="C3027" i="4"/>
  <c r="E3027" i="4" s="1"/>
  <c r="D3027" i="4" l="1"/>
  <c r="C3028" i="4"/>
  <c r="E3028" i="4" s="1"/>
  <c r="D3028" i="4" l="1"/>
  <c r="C3029" i="4"/>
  <c r="E3029" i="4" s="1"/>
  <c r="D3029" i="4" l="1"/>
  <c r="C3030" i="4"/>
  <c r="E3030" i="4" s="1"/>
  <c r="D3030" i="4" l="1"/>
  <c r="C3031" i="4"/>
  <c r="E3031" i="4" s="1"/>
  <c r="D3031" i="4" l="1"/>
  <c r="C3032" i="4"/>
  <c r="E3032" i="4" s="1"/>
  <c r="D3032" i="4" l="1"/>
  <c r="C3033" i="4"/>
  <c r="E3033" i="4" s="1"/>
  <c r="D3033" i="4" l="1"/>
  <c r="C3034" i="4"/>
  <c r="E3034" i="4" s="1"/>
  <c r="D3034" i="4" l="1"/>
  <c r="C3035" i="4"/>
  <c r="E3035" i="4" s="1"/>
  <c r="D3035" i="4" l="1"/>
  <c r="C3036" i="4"/>
  <c r="E3036" i="4" s="1"/>
  <c r="D3036" i="4" l="1"/>
  <c r="C3037" i="4"/>
  <c r="E3037" i="4" s="1"/>
  <c r="D3037" i="4" l="1"/>
  <c r="C3038" i="4"/>
  <c r="E3038" i="4" s="1"/>
  <c r="D3038" i="4" l="1"/>
  <c r="C3039" i="4"/>
  <c r="E3039" i="4" s="1"/>
  <c r="D3039" i="4" l="1"/>
  <c r="C3040" i="4"/>
  <c r="E3040" i="4" s="1"/>
  <c r="D3040" i="4" l="1"/>
  <c r="C3041" i="4"/>
  <c r="E3041" i="4" s="1"/>
  <c r="D3041" i="4" l="1"/>
  <c r="C3042" i="4"/>
  <c r="E3042" i="4" s="1"/>
  <c r="D3042" i="4" l="1"/>
  <c r="C3043" i="4"/>
  <c r="E3043" i="4" s="1"/>
  <c r="D3043" i="4" l="1"/>
  <c r="C3044" i="4"/>
  <c r="E3044" i="4" s="1"/>
  <c r="D3044" i="4" l="1"/>
  <c r="C3045" i="4"/>
  <c r="E3045" i="4" s="1"/>
  <c r="D3045" i="4" l="1"/>
  <c r="C3046" i="4"/>
  <c r="E3046" i="4" s="1"/>
  <c r="D3046" i="4" l="1"/>
  <c r="C3047" i="4"/>
  <c r="E3047" i="4" s="1"/>
  <c r="D3047" i="4" l="1"/>
  <c r="C3048" i="4"/>
  <c r="E3048" i="4" s="1"/>
  <c r="D3048" i="4" l="1"/>
  <c r="C3049" i="4"/>
  <c r="E3049" i="4" s="1"/>
  <c r="D3049" i="4" l="1"/>
  <c r="C3050" i="4"/>
  <c r="E3050" i="4" s="1"/>
  <c r="D3050" i="4" l="1"/>
  <c r="C3051" i="4"/>
  <c r="E3051" i="4" s="1"/>
  <c r="D3051" i="4" l="1"/>
  <c r="C3052" i="4"/>
  <c r="E3052" i="4" s="1"/>
  <c r="D3052" i="4" l="1"/>
  <c r="C3053" i="4"/>
  <c r="E3053" i="4" s="1"/>
  <c r="D3053" i="4" l="1"/>
  <c r="C3054" i="4"/>
  <c r="E3054" i="4" s="1"/>
  <c r="D3054" i="4" l="1"/>
  <c r="C3055" i="4"/>
  <c r="E3055" i="4" s="1"/>
  <c r="D3055" i="4" l="1"/>
  <c r="C3056" i="4"/>
  <c r="E3056" i="4" s="1"/>
  <c r="D3056" i="4" l="1"/>
  <c r="C3057" i="4"/>
  <c r="E3057" i="4" s="1"/>
  <c r="D3057" i="4" l="1"/>
  <c r="C3058" i="4"/>
  <c r="E3058" i="4" s="1"/>
  <c r="D3058" i="4" l="1"/>
  <c r="C3059" i="4"/>
  <c r="E3059" i="4" s="1"/>
  <c r="D3059" i="4" l="1"/>
  <c r="C3060" i="4"/>
  <c r="E3060" i="4" s="1"/>
  <c r="D3060" i="4" l="1"/>
  <c r="C3061" i="4"/>
  <c r="E3061" i="4" s="1"/>
  <c r="D3061" i="4" l="1"/>
  <c r="C3062" i="4"/>
  <c r="E3062" i="4" s="1"/>
  <c r="D3062" i="4" l="1"/>
  <c r="C3063" i="4"/>
  <c r="E3063" i="4" s="1"/>
  <c r="D3063" i="4" l="1"/>
  <c r="C3064" i="4"/>
  <c r="E3064" i="4" s="1"/>
  <c r="D3064" i="4" l="1"/>
  <c r="C3065" i="4"/>
  <c r="E3065" i="4" s="1"/>
  <c r="D3065" i="4" l="1"/>
  <c r="C3066" i="4"/>
  <c r="E3066" i="4" s="1"/>
  <c r="D3066" i="4" l="1"/>
  <c r="C3067" i="4"/>
  <c r="E3067" i="4" s="1"/>
  <c r="D3067" i="4" l="1"/>
  <c r="C3068" i="4"/>
  <c r="E3068" i="4" s="1"/>
  <c r="D3068" i="4" l="1"/>
  <c r="C3069" i="4"/>
  <c r="E3069" i="4" s="1"/>
  <c r="D3069" i="4" l="1"/>
  <c r="C3070" i="4"/>
  <c r="E3070" i="4" s="1"/>
  <c r="D3070" i="4" l="1"/>
  <c r="C3071" i="4"/>
  <c r="E3071" i="4" s="1"/>
  <c r="D3071" i="4" l="1"/>
  <c r="C3072" i="4"/>
  <c r="E3072" i="4" s="1"/>
  <c r="D3072" i="4" l="1"/>
  <c r="C3073" i="4"/>
  <c r="E3073" i="4" s="1"/>
  <c r="D3073" i="4" l="1"/>
  <c r="C3074" i="4"/>
  <c r="E3074" i="4" s="1"/>
  <c r="D3074" i="4" l="1"/>
  <c r="C3075" i="4"/>
  <c r="E3075" i="4" s="1"/>
  <c r="D3075" i="4" l="1"/>
  <c r="C3076" i="4"/>
  <c r="E3076" i="4" s="1"/>
  <c r="D3076" i="4" l="1"/>
  <c r="C3077" i="4"/>
  <c r="E3077" i="4" s="1"/>
  <c r="D3077" i="4" l="1"/>
  <c r="C3078" i="4"/>
  <c r="E3078" i="4" s="1"/>
  <c r="D3078" i="4" l="1"/>
  <c r="C3079" i="4"/>
  <c r="E3079" i="4" s="1"/>
  <c r="D3079" i="4" l="1"/>
  <c r="C3080" i="4"/>
  <c r="E3080" i="4" s="1"/>
  <c r="D3080" i="4" l="1"/>
  <c r="C3081" i="4"/>
  <c r="E3081" i="4" s="1"/>
  <c r="D3081" i="4" l="1"/>
  <c r="C3082" i="4"/>
  <c r="E3082" i="4" s="1"/>
  <c r="D3082" i="4" l="1"/>
  <c r="C3083" i="4"/>
  <c r="E3083" i="4" s="1"/>
  <c r="D3083" i="4" l="1"/>
  <c r="C3084" i="4"/>
  <c r="E3084" i="4" s="1"/>
  <c r="D3084" i="4" l="1"/>
  <c r="C3085" i="4"/>
  <c r="E3085" i="4" s="1"/>
  <c r="D3085" i="4" l="1"/>
  <c r="C3086" i="4"/>
  <c r="E3086" i="4" s="1"/>
  <c r="D3086" i="4" l="1"/>
  <c r="C3087" i="4"/>
  <c r="E3087" i="4" s="1"/>
  <c r="D3087" i="4" l="1"/>
  <c r="C3088" i="4"/>
  <c r="E3088" i="4" s="1"/>
  <c r="D3088" i="4" l="1"/>
  <c r="C3089" i="4"/>
  <c r="E3089" i="4" s="1"/>
  <c r="D3089" i="4" l="1"/>
  <c r="C3090" i="4"/>
  <c r="E3090" i="4" s="1"/>
  <c r="D3090" i="4" l="1"/>
  <c r="C3091" i="4"/>
  <c r="E3091" i="4" s="1"/>
  <c r="D3091" i="4" l="1"/>
  <c r="C3092" i="4"/>
  <c r="E3092" i="4" s="1"/>
  <c r="D3092" i="4" l="1"/>
  <c r="C3093" i="4"/>
  <c r="E3093" i="4" s="1"/>
  <c r="D3093" i="4" l="1"/>
  <c r="C3094" i="4"/>
  <c r="E3094" i="4" s="1"/>
  <c r="D3094" i="4" l="1"/>
  <c r="C3095" i="4"/>
  <c r="E3095" i="4" s="1"/>
  <c r="D3095" i="4" l="1"/>
  <c r="C3096" i="4"/>
  <c r="E3096" i="4" s="1"/>
  <c r="D3096" i="4" l="1"/>
  <c r="C3097" i="4"/>
  <c r="E3097" i="4" s="1"/>
  <c r="D3097" i="4" l="1"/>
  <c r="C3098" i="4"/>
  <c r="E3098" i="4" s="1"/>
  <c r="D3098" i="4" l="1"/>
  <c r="C3099" i="4"/>
  <c r="E3099" i="4" s="1"/>
  <c r="D3099" i="4" l="1"/>
  <c r="C3100" i="4"/>
  <c r="E3100" i="4" s="1"/>
  <c r="D3100" i="4" l="1"/>
  <c r="C3101" i="4"/>
  <c r="E3101" i="4" s="1"/>
  <c r="D3101" i="4" l="1"/>
  <c r="C3102" i="4"/>
  <c r="E3102" i="4" s="1"/>
  <c r="D3102" i="4" l="1"/>
  <c r="C3103" i="4"/>
  <c r="E3103" i="4" s="1"/>
  <c r="D3103" i="4" l="1"/>
  <c r="C3104" i="4"/>
  <c r="E3104" i="4" s="1"/>
  <c r="D3104" i="4" l="1"/>
  <c r="C3105" i="4"/>
  <c r="E3105" i="4" s="1"/>
  <c r="D3105" i="4" l="1"/>
  <c r="C3106" i="4"/>
  <c r="E3106" i="4" s="1"/>
  <c r="D3106" i="4" l="1"/>
  <c r="C3107" i="4"/>
  <c r="E3107" i="4" s="1"/>
  <c r="D3107" i="4" l="1"/>
  <c r="C3108" i="4"/>
  <c r="E3108" i="4" s="1"/>
  <c r="D3108" i="4" l="1"/>
  <c r="C3109" i="4"/>
  <c r="E3109" i="4" s="1"/>
  <c r="D3109" i="4" l="1"/>
  <c r="C3110" i="4"/>
  <c r="E3110" i="4" s="1"/>
  <c r="D3110" i="4" l="1"/>
  <c r="C3111" i="4"/>
  <c r="E3111" i="4" s="1"/>
  <c r="D3111" i="4" l="1"/>
  <c r="C3112" i="4"/>
  <c r="E3112" i="4" s="1"/>
  <c r="D3112" i="4" l="1"/>
  <c r="C3113" i="4"/>
  <c r="E3113" i="4" s="1"/>
  <c r="D3113" i="4" l="1"/>
  <c r="C3114" i="4"/>
  <c r="E3114" i="4" s="1"/>
  <c r="D3114" i="4" l="1"/>
  <c r="C3115" i="4"/>
  <c r="E3115" i="4" s="1"/>
  <c r="D3115" i="4" l="1"/>
  <c r="C3116" i="4"/>
  <c r="E3116" i="4" s="1"/>
  <c r="D3116" i="4" l="1"/>
  <c r="C3117" i="4"/>
  <c r="E3117" i="4" s="1"/>
  <c r="D3117" i="4" l="1"/>
  <c r="C3118" i="4"/>
  <c r="E3118" i="4" s="1"/>
  <c r="D3118" i="4" l="1"/>
  <c r="C3119" i="4"/>
  <c r="E3119" i="4" s="1"/>
  <c r="D3119" i="4" l="1"/>
  <c r="C3120" i="4"/>
  <c r="E3120" i="4" s="1"/>
  <c r="D3120" i="4" l="1"/>
  <c r="C3121" i="4"/>
  <c r="E3121" i="4" s="1"/>
  <c r="D3121" i="4" l="1"/>
  <c r="C3122" i="4"/>
  <c r="E3122" i="4" s="1"/>
  <c r="D3122" i="4" l="1"/>
  <c r="C3123" i="4"/>
  <c r="E3123" i="4" s="1"/>
  <c r="D3123" i="4" l="1"/>
  <c r="C3124" i="4"/>
  <c r="E3124" i="4" s="1"/>
  <c r="D3124" i="4" l="1"/>
  <c r="C3125" i="4"/>
  <c r="E3125" i="4" s="1"/>
  <c r="D3125" i="4" l="1"/>
  <c r="C3126" i="4"/>
  <c r="E3126" i="4" s="1"/>
  <c r="D3126" i="4" l="1"/>
  <c r="C3127" i="4"/>
  <c r="E3127" i="4" s="1"/>
  <c r="D3127" i="4" l="1"/>
  <c r="C3128" i="4"/>
  <c r="E3128" i="4" s="1"/>
  <c r="D3128" i="4" l="1"/>
  <c r="C3129" i="4"/>
  <c r="E3129" i="4" s="1"/>
  <c r="D3129" i="4" l="1"/>
  <c r="C3130" i="4"/>
  <c r="E3130" i="4" s="1"/>
  <c r="D3130" i="4" l="1"/>
  <c r="C3131" i="4"/>
  <c r="E3131" i="4" s="1"/>
  <c r="D3131" i="4" l="1"/>
  <c r="C3132" i="4"/>
  <c r="E3132" i="4" s="1"/>
  <c r="D3132" i="4" l="1"/>
  <c r="C3133" i="4"/>
  <c r="E3133" i="4" s="1"/>
  <c r="D3133" i="4" l="1"/>
  <c r="C3134" i="4"/>
  <c r="E3134" i="4" s="1"/>
  <c r="D3134" i="4" l="1"/>
  <c r="C3135" i="4"/>
  <c r="E3135" i="4" s="1"/>
  <c r="D3135" i="4" l="1"/>
  <c r="C3136" i="4"/>
  <c r="E3136" i="4" s="1"/>
  <c r="D3136" i="4" l="1"/>
  <c r="C3137" i="4"/>
  <c r="E3137" i="4" s="1"/>
  <c r="D3137" i="4" l="1"/>
  <c r="C3138" i="4"/>
  <c r="E3138" i="4" s="1"/>
  <c r="D3138" i="4" l="1"/>
  <c r="C3139" i="4"/>
  <c r="E3139" i="4" s="1"/>
  <c r="D3139" i="4" l="1"/>
  <c r="C3140" i="4"/>
  <c r="E3140" i="4" s="1"/>
  <c r="D3140" i="4" l="1"/>
  <c r="C3141" i="4"/>
  <c r="E3141" i="4" s="1"/>
  <c r="D3141" i="4" l="1"/>
  <c r="C3142" i="4"/>
  <c r="E3142" i="4" s="1"/>
  <c r="D3142" i="4" l="1"/>
  <c r="C3143" i="4"/>
  <c r="E3143" i="4" s="1"/>
  <c r="D3143" i="4" l="1"/>
  <c r="C3144" i="4"/>
  <c r="E3144" i="4" s="1"/>
  <c r="D3144" i="4" l="1"/>
  <c r="C3145" i="4"/>
  <c r="E3145" i="4" s="1"/>
  <c r="D3145" i="4" l="1"/>
  <c r="C3146" i="4"/>
  <c r="E3146" i="4" s="1"/>
  <c r="D3146" i="4" l="1"/>
  <c r="C3147" i="4"/>
  <c r="E3147" i="4" s="1"/>
  <c r="D3147" i="4" l="1"/>
  <c r="C3148" i="4"/>
  <c r="E3148" i="4" s="1"/>
  <c r="D3148" i="4" l="1"/>
  <c r="C3149" i="4"/>
  <c r="E3149" i="4" s="1"/>
  <c r="D3149" i="4" l="1"/>
  <c r="C3150" i="4"/>
  <c r="E3150" i="4" s="1"/>
  <c r="D3150" i="4" l="1"/>
  <c r="C3151" i="4"/>
  <c r="E3151" i="4" s="1"/>
  <c r="D3151" i="4" l="1"/>
  <c r="C3152" i="4"/>
  <c r="E3152" i="4" s="1"/>
  <c r="D3152" i="4" l="1"/>
  <c r="C3153" i="4"/>
  <c r="E3153" i="4" s="1"/>
  <c r="D3153" i="4" l="1"/>
  <c r="C3154" i="4"/>
  <c r="E3154" i="4" s="1"/>
  <c r="D3154" i="4" l="1"/>
  <c r="C3155" i="4"/>
  <c r="E3155" i="4" s="1"/>
  <c r="D3155" i="4" l="1"/>
  <c r="C3156" i="4"/>
  <c r="E3156" i="4" s="1"/>
  <c r="D3156" i="4" l="1"/>
  <c r="C3157" i="4"/>
  <c r="E3157" i="4" s="1"/>
  <c r="D3157" i="4" l="1"/>
  <c r="C3158" i="4"/>
  <c r="E3158" i="4" s="1"/>
  <c r="D3158" i="4" l="1"/>
  <c r="C3159" i="4"/>
  <c r="E3159" i="4" s="1"/>
  <c r="D3159" i="4" l="1"/>
  <c r="C3160" i="4"/>
  <c r="E3160" i="4" s="1"/>
  <c r="D3160" i="4" l="1"/>
  <c r="C3161" i="4"/>
  <c r="E3161" i="4" s="1"/>
  <c r="D3161" i="4" l="1"/>
  <c r="C3162" i="4"/>
  <c r="E3162" i="4" s="1"/>
  <c r="D3162" i="4" l="1"/>
  <c r="C3163" i="4"/>
  <c r="E3163" i="4" s="1"/>
  <c r="D3163" i="4" l="1"/>
  <c r="C3164" i="4"/>
  <c r="E3164" i="4" s="1"/>
  <c r="D3164" i="4" l="1"/>
  <c r="C3165" i="4"/>
  <c r="E3165" i="4" s="1"/>
  <c r="D3165" i="4" l="1"/>
  <c r="C3166" i="4"/>
  <c r="E3166" i="4" s="1"/>
  <c r="D3166" i="4" l="1"/>
  <c r="C3167" i="4"/>
  <c r="E3167" i="4" s="1"/>
  <c r="D3167" i="4" l="1"/>
  <c r="C3168" i="4"/>
  <c r="E3168" i="4" s="1"/>
  <c r="D3168" i="4" l="1"/>
  <c r="C3169" i="4"/>
  <c r="E3169" i="4" s="1"/>
  <c r="D3169" i="4" l="1"/>
  <c r="C3170" i="4"/>
  <c r="E3170" i="4" s="1"/>
  <c r="D3170" i="4" l="1"/>
  <c r="C3171" i="4"/>
  <c r="E3171" i="4" s="1"/>
  <c r="D3171" i="4" l="1"/>
  <c r="C3172" i="4"/>
  <c r="E3172" i="4" s="1"/>
  <c r="D3172" i="4" l="1"/>
  <c r="C3173" i="4"/>
  <c r="E3173" i="4" s="1"/>
  <c r="D3173" i="4" l="1"/>
  <c r="C3174" i="4"/>
  <c r="E3174" i="4" s="1"/>
  <c r="D3174" i="4" l="1"/>
  <c r="C3175" i="4"/>
  <c r="E3175" i="4" s="1"/>
  <c r="D3175" i="4" l="1"/>
  <c r="C3176" i="4"/>
  <c r="E3176" i="4" s="1"/>
  <c r="D3176" i="4" l="1"/>
  <c r="C3177" i="4"/>
  <c r="E3177" i="4" s="1"/>
  <c r="D3177" i="4" l="1"/>
  <c r="C3178" i="4"/>
  <c r="E3178" i="4" s="1"/>
  <c r="D3178" i="4" l="1"/>
  <c r="C3179" i="4"/>
  <c r="E3179" i="4" s="1"/>
  <c r="D3179" i="4" l="1"/>
  <c r="C3180" i="4"/>
  <c r="E3180" i="4" s="1"/>
  <c r="D3180" i="4" l="1"/>
  <c r="C3181" i="4"/>
  <c r="E3181" i="4" s="1"/>
  <c r="D3181" i="4" l="1"/>
  <c r="C3182" i="4"/>
  <c r="E3182" i="4" s="1"/>
  <c r="D3182" i="4" l="1"/>
  <c r="C3183" i="4"/>
  <c r="E3183" i="4" s="1"/>
  <c r="D3183" i="4" l="1"/>
  <c r="C3184" i="4"/>
  <c r="E3184" i="4" s="1"/>
  <c r="D3184" i="4" l="1"/>
  <c r="C3185" i="4"/>
  <c r="E3185" i="4" s="1"/>
  <c r="D3185" i="4" l="1"/>
  <c r="C3186" i="4"/>
  <c r="E3186" i="4" s="1"/>
  <c r="D3186" i="4" l="1"/>
  <c r="C3187" i="4"/>
  <c r="E3187" i="4" s="1"/>
  <c r="D3187" i="4" l="1"/>
  <c r="C3188" i="4"/>
  <c r="E3188" i="4" s="1"/>
  <c r="D3188" i="4" l="1"/>
  <c r="C3189" i="4"/>
  <c r="E3189" i="4" s="1"/>
  <c r="D3189" i="4" l="1"/>
  <c r="C3190" i="4"/>
  <c r="E3190" i="4" s="1"/>
  <c r="D3190" i="4" l="1"/>
  <c r="C3191" i="4"/>
  <c r="E3191" i="4" s="1"/>
  <c r="D3191" i="4" l="1"/>
  <c r="C3192" i="4"/>
  <c r="E3192" i="4" s="1"/>
  <c r="D3192" i="4" l="1"/>
  <c r="C3193" i="4"/>
  <c r="E3193" i="4" s="1"/>
  <c r="D3193" i="4" l="1"/>
  <c r="D3194" i="4" s="1"/>
  <c r="C3194" i="4"/>
  <c r="E3194" i="4" s="1"/>
  <c r="C3195" i="4" l="1"/>
  <c r="E3195" i="4" s="1"/>
  <c r="D3195" i="4" l="1"/>
  <c r="C3196" i="4"/>
  <c r="E3196" i="4" s="1"/>
  <c r="D3196" i="4" l="1"/>
  <c r="C3197" i="4"/>
  <c r="E3197" i="4" s="1"/>
  <c r="D3197" i="4" l="1"/>
  <c r="C3198" i="4"/>
  <c r="E3198" i="4" s="1"/>
  <c r="D3198" i="4" l="1"/>
  <c r="C3199" i="4"/>
  <c r="E3199" i="4" s="1"/>
  <c r="D3199" i="4" l="1"/>
  <c r="C3200" i="4"/>
  <c r="E3200" i="4" s="1"/>
  <c r="D3200" i="4" l="1"/>
  <c r="C3201" i="4"/>
  <c r="E3201" i="4" s="1"/>
  <c r="D3201" i="4" l="1"/>
  <c r="C3202" i="4"/>
  <c r="E3202" i="4" s="1"/>
  <c r="D3202" i="4" l="1"/>
  <c r="C3203" i="4"/>
  <c r="E3203" i="4" s="1"/>
  <c r="D3203" i="4" l="1"/>
  <c r="C3204" i="4"/>
  <c r="E3204" i="4" s="1"/>
  <c r="D3204" i="4" l="1"/>
  <c r="C3205" i="4"/>
  <c r="E3205" i="4" s="1"/>
  <c r="D3205" i="4" l="1"/>
  <c r="C3206" i="4"/>
  <c r="E3206" i="4" s="1"/>
  <c r="D3206" i="4" l="1"/>
  <c r="C3207" i="4"/>
  <c r="E3207" i="4" s="1"/>
  <c r="D3207" i="4" l="1"/>
  <c r="C3208" i="4"/>
  <c r="E3208" i="4" s="1"/>
  <c r="D3208" i="4" l="1"/>
  <c r="C3209" i="4"/>
  <c r="E3209" i="4" s="1"/>
  <c r="D3209" i="4" l="1"/>
  <c r="C3210" i="4"/>
  <c r="E3210" i="4" s="1"/>
  <c r="D3210" i="4" l="1"/>
  <c r="C3211" i="4"/>
  <c r="E3211" i="4" s="1"/>
  <c r="D3211" i="4" l="1"/>
  <c r="C3212" i="4"/>
  <c r="E3212" i="4" s="1"/>
  <c r="D3212" i="4" l="1"/>
  <c r="C3213" i="4"/>
  <c r="E3213" i="4" s="1"/>
  <c r="D3213" i="4" l="1"/>
  <c r="C3214" i="4"/>
  <c r="E3214" i="4" s="1"/>
  <c r="D3214" i="4" l="1"/>
  <c r="C3215" i="4"/>
  <c r="E3215" i="4" s="1"/>
  <c r="D3215" i="4" l="1"/>
  <c r="C3216" i="4"/>
  <c r="E3216" i="4" s="1"/>
  <c r="D3216" i="4" l="1"/>
  <c r="C3217" i="4"/>
  <c r="E3217" i="4" s="1"/>
  <c r="D3217" i="4" l="1"/>
  <c r="C3218" i="4"/>
  <c r="E3218" i="4" s="1"/>
  <c r="D3218" i="4" l="1"/>
  <c r="C3219" i="4"/>
  <c r="E3219" i="4" s="1"/>
  <c r="D3219" i="4" l="1"/>
  <c r="C3220" i="4"/>
  <c r="E3220" i="4" s="1"/>
  <c r="D3220" i="4" l="1"/>
  <c r="C3221" i="4"/>
  <c r="E3221" i="4" s="1"/>
  <c r="D3221" i="4" l="1"/>
  <c r="C3222" i="4"/>
  <c r="E3222" i="4" s="1"/>
  <c r="D3222" i="4" l="1"/>
  <c r="C3223" i="4"/>
  <c r="E3223" i="4" s="1"/>
  <c r="D3223" i="4" l="1"/>
  <c r="C3224" i="4"/>
  <c r="E3224" i="4" s="1"/>
  <c r="D3224" i="4" l="1"/>
  <c r="C3225" i="4"/>
  <c r="E3225" i="4" s="1"/>
  <c r="D3225" i="4" l="1"/>
  <c r="C3226" i="4"/>
  <c r="E3226" i="4" s="1"/>
  <c r="D3226" i="4" l="1"/>
  <c r="C3227" i="4"/>
  <c r="E3227" i="4" s="1"/>
  <c r="D3227" i="4" l="1"/>
  <c r="C3228" i="4"/>
  <c r="E3228" i="4" s="1"/>
  <c r="D3228" i="4" l="1"/>
  <c r="C3229" i="4"/>
  <c r="E3229" i="4" s="1"/>
  <c r="D3229" i="4" l="1"/>
  <c r="C3230" i="4"/>
  <c r="E3230" i="4" s="1"/>
  <c r="D3230" i="4" l="1"/>
  <c r="C3231" i="4"/>
  <c r="E3231" i="4" s="1"/>
  <c r="D3231" i="4" l="1"/>
  <c r="C3232" i="4"/>
  <c r="E3232" i="4" s="1"/>
  <c r="D3232" i="4" l="1"/>
  <c r="C3233" i="4"/>
  <c r="E3233" i="4" s="1"/>
  <c r="D3233" i="4" l="1"/>
  <c r="C3234" i="4"/>
  <c r="E3234" i="4" s="1"/>
  <c r="D3234" i="4" l="1"/>
  <c r="C3235" i="4"/>
  <c r="E3235" i="4" s="1"/>
  <c r="D3235" i="4" l="1"/>
  <c r="C3236" i="4"/>
  <c r="E3236" i="4" s="1"/>
  <c r="D3236" i="4" l="1"/>
  <c r="C3237" i="4"/>
  <c r="E3237" i="4" s="1"/>
  <c r="D3237" i="4" l="1"/>
  <c r="C3238" i="4"/>
  <c r="E3238" i="4" s="1"/>
  <c r="D3238" i="4" l="1"/>
  <c r="C3239" i="4"/>
  <c r="E3239" i="4" s="1"/>
  <c r="D3239" i="4" l="1"/>
  <c r="C3240" i="4"/>
  <c r="E3240" i="4" s="1"/>
  <c r="D3240" i="4" l="1"/>
  <c r="C3241" i="4"/>
  <c r="E3241" i="4" s="1"/>
  <c r="D3241" i="4" l="1"/>
  <c r="C3242" i="4"/>
  <c r="E3242" i="4" s="1"/>
  <c r="D3242" i="4" l="1"/>
  <c r="C3243" i="4"/>
  <c r="E3243" i="4" s="1"/>
  <c r="D3243" i="4" l="1"/>
  <c r="C3244" i="4"/>
  <c r="E3244" i="4" s="1"/>
  <c r="D3244" i="4" l="1"/>
  <c r="C3245" i="4"/>
  <c r="E3245" i="4" s="1"/>
  <c r="D3245" i="4" l="1"/>
  <c r="C3246" i="4"/>
  <c r="E3246" i="4" s="1"/>
  <c r="D3246" i="4" l="1"/>
  <c r="C3247" i="4"/>
  <c r="E3247" i="4" s="1"/>
  <c r="D3247" i="4" l="1"/>
  <c r="C3248" i="4"/>
  <c r="E3248" i="4" s="1"/>
  <c r="D3248" i="4" l="1"/>
  <c r="C3249" i="4"/>
  <c r="E3249" i="4" s="1"/>
  <c r="D3249" i="4" l="1"/>
  <c r="C3250" i="4"/>
  <c r="E3250" i="4" s="1"/>
  <c r="D3250" i="4" l="1"/>
  <c r="C3251" i="4"/>
  <c r="E3251" i="4" s="1"/>
  <c r="D3251" i="4" l="1"/>
  <c r="C3252" i="4"/>
  <c r="E3252" i="4" s="1"/>
  <c r="D3252" i="4" l="1"/>
  <c r="C3253" i="4"/>
  <c r="E3253" i="4" s="1"/>
  <c r="D3253" i="4" l="1"/>
  <c r="C3254" i="4"/>
  <c r="E3254" i="4" s="1"/>
  <c r="D3254" i="4" l="1"/>
  <c r="C3255" i="4"/>
  <c r="E3255" i="4" s="1"/>
  <c r="D3255" i="4" l="1"/>
  <c r="C3256" i="4"/>
  <c r="E3256" i="4" s="1"/>
  <c r="D3256" i="4" l="1"/>
  <c r="C3257" i="4"/>
  <c r="E3257" i="4" s="1"/>
  <c r="D3257" i="4" l="1"/>
  <c r="C3258" i="4"/>
  <c r="E3258" i="4" s="1"/>
  <c r="D3258" i="4" l="1"/>
  <c r="C3259" i="4"/>
  <c r="E3259" i="4" s="1"/>
  <c r="D3259" i="4" l="1"/>
  <c r="C3260" i="4"/>
  <c r="E3260" i="4" s="1"/>
  <c r="D3260" i="4" l="1"/>
  <c r="C3261" i="4"/>
  <c r="E3261" i="4" s="1"/>
  <c r="D3261" i="4" l="1"/>
  <c r="C3262" i="4"/>
  <c r="E3262" i="4" s="1"/>
  <c r="D3262" i="4" l="1"/>
  <c r="C3263" i="4"/>
  <c r="E3263" i="4" s="1"/>
  <c r="D3263" i="4" l="1"/>
  <c r="C3264" i="4"/>
  <c r="E3264" i="4" s="1"/>
  <c r="D3264" i="4" l="1"/>
  <c r="C3265" i="4"/>
  <c r="E3265" i="4" s="1"/>
  <c r="D3265" i="4" l="1"/>
  <c r="C3266" i="4"/>
  <c r="E3266" i="4" s="1"/>
  <c r="D3266" i="4" l="1"/>
  <c r="C3267" i="4"/>
  <c r="E3267" i="4" s="1"/>
  <c r="D3267" i="4" l="1"/>
  <c r="C3268" i="4"/>
  <c r="E3268" i="4" s="1"/>
  <c r="D3268" i="4" l="1"/>
  <c r="C3269" i="4"/>
  <c r="E3269" i="4" s="1"/>
  <c r="D3269" i="4" l="1"/>
  <c r="C3270" i="4"/>
  <c r="E3270" i="4" s="1"/>
  <c r="D3270" i="4" l="1"/>
  <c r="C3271" i="4"/>
  <c r="E3271" i="4" s="1"/>
  <c r="D3271" i="4" l="1"/>
  <c r="C3272" i="4"/>
  <c r="E3272" i="4" s="1"/>
  <c r="D3272" i="4" l="1"/>
  <c r="C3273" i="4"/>
  <c r="E3273" i="4" s="1"/>
  <c r="D3273" i="4" l="1"/>
  <c r="C3274" i="4"/>
  <c r="E3274" i="4" s="1"/>
  <c r="D3274" i="4" l="1"/>
  <c r="C3275" i="4"/>
  <c r="E3275" i="4" s="1"/>
  <c r="D3275" i="4" l="1"/>
  <c r="C3276" i="4"/>
  <c r="E3276" i="4" s="1"/>
  <c r="D3276" i="4" l="1"/>
  <c r="C3277" i="4"/>
  <c r="E3277" i="4" s="1"/>
  <c r="D3277" i="4" l="1"/>
  <c r="C3278" i="4"/>
  <c r="E3278" i="4" s="1"/>
  <c r="D3278" i="4" l="1"/>
  <c r="C3279" i="4"/>
  <c r="E3279" i="4" s="1"/>
  <c r="D3279" i="4" l="1"/>
  <c r="C3280" i="4"/>
  <c r="E3280" i="4" s="1"/>
  <c r="D3280" i="4" l="1"/>
  <c r="C3281" i="4"/>
  <c r="E3281" i="4" s="1"/>
  <c r="D3281" i="4" l="1"/>
  <c r="C3282" i="4"/>
  <c r="E3282" i="4" s="1"/>
  <c r="D3282" i="4" l="1"/>
  <c r="C3283" i="4"/>
  <c r="E3283" i="4" s="1"/>
  <c r="D3283" i="4" l="1"/>
  <c r="C3284" i="4"/>
  <c r="E3284" i="4" s="1"/>
  <c r="D3284" i="4" l="1"/>
  <c r="C3285" i="4"/>
  <c r="E3285" i="4" s="1"/>
  <c r="D3285" i="4" l="1"/>
  <c r="C3286" i="4"/>
  <c r="E3286" i="4" s="1"/>
  <c r="D3286" i="4" l="1"/>
  <c r="C3287" i="4"/>
  <c r="E3287" i="4" s="1"/>
  <c r="D3287" i="4" l="1"/>
  <c r="C3288" i="4"/>
  <c r="E3288" i="4" s="1"/>
  <c r="D3288" i="4" l="1"/>
  <c r="C3289" i="4"/>
  <c r="E3289" i="4" s="1"/>
  <c r="D3289" i="4" l="1"/>
  <c r="C3290" i="4"/>
  <c r="E3290" i="4" s="1"/>
  <c r="D3290" i="4" l="1"/>
  <c r="C3291" i="4"/>
  <c r="E3291" i="4" s="1"/>
  <c r="D3291" i="4" l="1"/>
  <c r="C3292" i="4"/>
  <c r="E3292" i="4" s="1"/>
  <c r="D3292" i="4" l="1"/>
  <c r="C3293" i="4"/>
  <c r="E3293" i="4" s="1"/>
  <c r="D3293" i="4" l="1"/>
  <c r="C3294" i="4"/>
  <c r="E3294" i="4" s="1"/>
  <c r="D3294" i="4" l="1"/>
  <c r="C3295" i="4"/>
  <c r="E3295" i="4" s="1"/>
  <c r="D3295" i="4" l="1"/>
  <c r="C3296" i="4"/>
  <c r="E3296" i="4" s="1"/>
  <c r="D3296" i="4" l="1"/>
  <c r="C3297" i="4"/>
  <c r="E3297" i="4" s="1"/>
  <c r="D3297" i="4" l="1"/>
  <c r="C3298" i="4"/>
  <c r="E3298" i="4" s="1"/>
  <c r="D3298" i="4" l="1"/>
  <c r="C3299" i="4"/>
  <c r="E3299" i="4" s="1"/>
  <c r="D3299" i="4" l="1"/>
  <c r="C3300" i="4"/>
  <c r="E3300" i="4" s="1"/>
  <c r="D3300" i="4" l="1"/>
  <c r="C3301" i="4"/>
  <c r="E3301" i="4" s="1"/>
  <c r="D3301" i="4" l="1"/>
  <c r="C3302" i="4"/>
  <c r="E3302" i="4" s="1"/>
  <c r="D3302" i="4" l="1"/>
  <c r="C3303" i="4"/>
  <c r="E3303" i="4" s="1"/>
  <c r="D3303" i="4" l="1"/>
  <c r="C3304" i="4"/>
  <c r="E3304" i="4" s="1"/>
  <c r="D3304" i="4" l="1"/>
  <c r="C3305" i="4"/>
  <c r="E3305" i="4" s="1"/>
  <c r="D3305" i="4" l="1"/>
  <c r="C3306" i="4"/>
  <c r="E3306" i="4" s="1"/>
  <c r="D3306" i="4" l="1"/>
  <c r="C3307" i="4"/>
  <c r="E3307" i="4" s="1"/>
  <c r="D3307" i="4" l="1"/>
  <c r="C3308" i="4"/>
  <c r="E3308" i="4" s="1"/>
  <c r="D3308" i="4" l="1"/>
  <c r="C3309" i="4"/>
  <c r="E3309" i="4" s="1"/>
  <c r="D3309" i="4" l="1"/>
  <c r="C3310" i="4"/>
  <c r="E3310" i="4" s="1"/>
  <c r="D3310" i="4" l="1"/>
  <c r="C3311" i="4"/>
  <c r="E3311" i="4" s="1"/>
  <c r="D3311" i="4" l="1"/>
  <c r="C3312" i="4"/>
  <c r="E3312" i="4" s="1"/>
  <c r="D3312" i="4" l="1"/>
  <c r="C3313" i="4"/>
  <c r="E3313" i="4" s="1"/>
  <c r="D3313" i="4" l="1"/>
  <c r="C3314" i="4"/>
  <c r="E3314" i="4" s="1"/>
  <c r="D3314" i="4" l="1"/>
  <c r="C3315" i="4"/>
  <c r="E3315" i="4" s="1"/>
  <c r="D3315" i="4" l="1"/>
  <c r="C3316" i="4"/>
  <c r="E3316" i="4" s="1"/>
  <c r="D3316" i="4" l="1"/>
  <c r="C3317" i="4"/>
  <c r="E3317" i="4" s="1"/>
  <c r="D3317" i="4" l="1"/>
  <c r="C3318" i="4"/>
  <c r="E3318" i="4" s="1"/>
  <c r="D3318" i="4" l="1"/>
  <c r="C3319" i="4"/>
  <c r="E3319" i="4" s="1"/>
  <c r="D3319" i="4" l="1"/>
  <c r="C3320" i="4"/>
  <c r="E3320" i="4" s="1"/>
  <c r="D3320" i="4" l="1"/>
  <c r="C3321" i="4"/>
  <c r="E3321" i="4" s="1"/>
  <c r="D3321" i="4" l="1"/>
  <c r="C3322" i="4"/>
  <c r="E3322" i="4" s="1"/>
  <c r="D3322" i="4" l="1"/>
  <c r="C3323" i="4"/>
  <c r="E3323" i="4" s="1"/>
  <c r="D3323" i="4" l="1"/>
  <c r="C3324" i="4"/>
  <c r="E3324" i="4" s="1"/>
  <c r="D3324" i="4" l="1"/>
  <c r="C3325" i="4"/>
  <c r="E3325" i="4" s="1"/>
  <c r="D3325" i="4" l="1"/>
  <c r="C3326" i="4"/>
  <c r="E3326" i="4" s="1"/>
  <c r="D3326" i="4" l="1"/>
  <c r="C3327" i="4"/>
  <c r="E3327" i="4" s="1"/>
  <c r="D3327" i="4" l="1"/>
  <c r="C3328" i="4"/>
  <c r="E3328" i="4" s="1"/>
  <c r="D3328" i="4" l="1"/>
  <c r="C3329" i="4"/>
  <c r="E3329" i="4" s="1"/>
  <c r="D3329" i="4" l="1"/>
  <c r="C3330" i="4"/>
  <c r="E3330" i="4" s="1"/>
  <c r="D3330" i="4" l="1"/>
  <c r="C3331" i="4"/>
  <c r="E3331" i="4" s="1"/>
  <c r="D3331" i="4" l="1"/>
  <c r="C3332" i="4"/>
  <c r="E3332" i="4" s="1"/>
  <c r="D3332" i="4" l="1"/>
  <c r="C3333" i="4"/>
  <c r="E3333" i="4" s="1"/>
  <c r="D3333" i="4" l="1"/>
  <c r="C3334" i="4"/>
  <c r="E3334" i="4" s="1"/>
  <c r="D3334" i="4" l="1"/>
  <c r="C3335" i="4"/>
  <c r="E3335" i="4" s="1"/>
  <c r="D3335" i="4" l="1"/>
  <c r="C3336" i="4"/>
  <c r="E3336" i="4" s="1"/>
  <c r="D3336" i="4" l="1"/>
  <c r="C3337" i="4"/>
  <c r="E3337" i="4" s="1"/>
  <c r="D3337" i="4" l="1"/>
  <c r="C3338" i="4"/>
  <c r="E3338" i="4" s="1"/>
  <c r="D3338" i="4" l="1"/>
  <c r="C3339" i="4"/>
  <c r="E3339" i="4" s="1"/>
  <c r="D3339" i="4" l="1"/>
  <c r="C3340" i="4"/>
  <c r="E3340" i="4" s="1"/>
  <c r="D3340" i="4" l="1"/>
  <c r="C3341" i="4"/>
  <c r="E3341" i="4" s="1"/>
  <c r="D3341" i="4" l="1"/>
  <c r="C3342" i="4"/>
  <c r="E3342" i="4" s="1"/>
  <c r="D3342" i="4" l="1"/>
  <c r="C3343" i="4"/>
  <c r="E3343" i="4" s="1"/>
  <c r="D3343" i="4" l="1"/>
  <c r="C3344" i="4"/>
  <c r="E3344" i="4" s="1"/>
  <c r="D3344" i="4" l="1"/>
  <c r="C3345" i="4"/>
  <c r="E3345" i="4" s="1"/>
  <c r="D3345" i="4" l="1"/>
  <c r="C3346" i="4"/>
  <c r="E3346" i="4" s="1"/>
  <c r="D3346" i="4" l="1"/>
  <c r="C3347" i="4"/>
  <c r="E3347" i="4" s="1"/>
  <c r="D3347" i="4" l="1"/>
  <c r="C3348" i="4"/>
  <c r="E3348" i="4" s="1"/>
  <c r="D3348" i="4" l="1"/>
  <c r="C3349" i="4"/>
  <c r="E3349" i="4" s="1"/>
  <c r="D3349" i="4" l="1"/>
  <c r="C3350" i="4"/>
  <c r="E3350" i="4" s="1"/>
  <c r="D3350" i="4" l="1"/>
  <c r="C3351" i="4"/>
  <c r="E3351" i="4" s="1"/>
  <c r="D3351" i="4" l="1"/>
  <c r="C3352" i="4"/>
  <c r="E3352" i="4" s="1"/>
  <c r="D3352" i="4" l="1"/>
  <c r="C3353" i="4"/>
  <c r="E3353" i="4" s="1"/>
  <c r="D3353" i="4" l="1"/>
  <c r="C3354" i="4"/>
  <c r="E3354" i="4" s="1"/>
  <c r="D3354" i="4" l="1"/>
  <c r="C3355" i="4"/>
  <c r="E3355" i="4" s="1"/>
  <c r="D3355" i="4" l="1"/>
  <c r="C3356" i="4"/>
  <c r="E3356" i="4" s="1"/>
  <c r="D3356" i="4" l="1"/>
  <c r="C3357" i="4"/>
  <c r="E3357" i="4" s="1"/>
  <c r="D3357" i="4" l="1"/>
  <c r="C3358" i="4"/>
  <c r="E3358" i="4" s="1"/>
  <c r="D3358" i="4" l="1"/>
  <c r="C3359" i="4"/>
  <c r="E3359" i="4" s="1"/>
  <c r="D3359" i="4" l="1"/>
  <c r="C3360" i="4"/>
  <c r="E3360" i="4" s="1"/>
  <c r="D3360" i="4" l="1"/>
  <c r="C3361" i="4"/>
  <c r="E3361" i="4" s="1"/>
  <c r="D3361" i="4" l="1"/>
  <c r="C3362" i="4"/>
  <c r="E3362" i="4" s="1"/>
  <c r="D3362" i="4" l="1"/>
  <c r="C3363" i="4"/>
  <c r="E3363" i="4" s="1"/>
  <c r="D3363" i="4" l="1"/>
  <c r="C3364" i="4"/>
  <c r="E3364" i="4" s="1"/>
  <c r="D3364" i="4" l="1"/>
  <c r="C3365" i="4"/>
  <c r="E3365" i="4" s="1"/>
  <c r="D3365" i="4" l="1"/>
  <c r="C3366" i="4"/>
  <c r="E3366" i="4" s="1"/>
  <c r="D3366" i="4" l="1"/>
  <c r="C3367" i="4"/>
  <c r="E3367" i="4" s="1"/>
  <c r="D3367" i="4" l="1"/>
  <c r="C3368" i="4"/>
  <c r="E3368" i="4" s="1"/>
  <c r="D3368" i="4" l="1"/>
  <c r="C3369" i="4"/>
  <c r="E3369" i="4" s="1"/>
  <c r="D3369" i="4" l="1"/>
  <c r="C3370" i="4"/>
  <c r="E3370" i="4" s="1"/>
  <c r="D3370" i="4" l="1"/>
  <c r="C3371" i="4"/>
  <c r="E3371" i="4" s="1"/>
  <c r="D3371" i="4" l="1"/>
  <c r="C3372" i="4"/>
  <c r="E3372" i="4" s="1"/>
  <c r="D3372" i="4" l="1"/>
  <c r="C3373" i="4"/>
  <c r="E3373" i="4" s="1"/>
  <c r="D3373" i="4" l="1"/>
  <c r="C3374" i="4"/>
  <c r="E3374" i="4" s="1"/>
  <c r="D3374" i="4" l="1"/>
  <c r="C3375" i="4"/>
  <c r="E3375" i="4" s="1"/>
  <c r="D3375" i="4" l="1"/>
  <c r="C3376" i="4"/>
  <c r="E3376" i="4" s="1"/>
  <c r="D3376" i="4" l="1"/>
  <c r="C3377" i="4"/>
  <c r="E3377" i="4" s="1"/>
  <c r="D3377" i="4" l="1"/>
  <c r="C3378" i="4"/>
  <c r="E3378" i="4" s="1"/>
  <c r="D3378" i="4" l="1"/>
  <c r="C3379" i="4"/>
  <c r="E3379" i="4" s="1"/>
  <c r="D3379" i="4" l="1"/>
  <c r="D3380" i="4" s="1"/>
  <c r="C3380" i="4"/>
  <c r="E3380" i="4" s="1"/>
  <c r="C3381" i="4" l="1"/>
  <c r="E3381" i="4" s="1"/>
  <c r="D3381" i="4" l="1"/>
  <c r="C3382" i="4"/>
  <c r="E3382" i="4" s="1"/>
  <c r="D3382" i="4" l="1"/>
  <c r="C3383" i="4"/>
  <c r="E3383" i="4" s="1"/>
  <c r="D3383" i="4" l="1"/>
  <c r="C3384" i="4"/>
  <c r="E3384" i="4" s="1"/>
  <c r="D3384" i="4" l="1"/>
  <c r="C3385" i="4"/>
  <c r="E3385" i="4" s="1"/>
  <c r="D3385" i="4" l="1"/>
  <c r="C3386" i="4"/>
  <c r="E3386" i="4" s="1"/>
  <c r="D3386" i="4" l="1"/>
  <c r="C3387" i="4"/>
  <c r="E3387" i="4" s="1"/>
  <c r="D3387" i="4" l="1"/>
  <c r="C3388" i="4"/>
  <c r="E3388" i="4" s="1"/>
  <c r="D3388" i="4" l="1"/>
  <c r="C3389" i="4"/>
  <c r="E3389" i="4" s="1"/>
  <c r="D3389" i="4" l="1"/>
  <c r="C3390" i="4"/>
  <c r="E3390" i="4" s="1"/>
  <c r="D3390" i="4" l="1"/>
  <c r="C3391" i="4"/>
  <c r="E3391" i="4" s="1"/>
  <c r="D3391" i="4" l="1"/>
  <c r="C3392" i="4"/>
  <c r="E3392" i="4" s="1"/>
  <c r="D3392" i="4" l="1"/>
  <c r="C3393" i="4"/>
  <c r="E3393" i="4" s="1"/>
  <c r="D3393" i="4" l="1"/>
  <c r="C3394" i="4"/>
  <c r="E3394" i="4" s="1"/>
  <c r="D3394" i="4" l="1"/>
  <c r="C3395" i="4"/>
  <c r="E3395" i="4" s="1"/>
  <c r="D3395" i="4" l="1"/>
  <c r="C3396" i="4"/>
  <c r="E3396" i="4" s="1"/>
  <c r="D3396" i="4" l="1"/>
  <c r="C3397" i="4"/>
  <c r="E3397" i="4" s="1"/>
  <c r="D3397" i="4" l="1"/>
  <c r="C3398" i="4"/>
  <c r="E3398" i="4" s="1"/>
  <c r="D3398" i="4" l="1"/>
  <c r="C3399" i="4"/>
  <c r="E3399" i="4" s="1"/>
  <c r="D3399" i="4" l="1"/>
  <c r="C3400" i="4"/>
  <c r="E3400" i="4" s="1"/>
  <c r="D3400" i="4" l="1"/>
  <c r="C3401" i="4"/>
  <c r="E3401" i="4" s="1"/>
  <c r="D3401" i="4" l="1"/>
  <c r="C3402" i="4"/>
  <c r="E3402" i="4" s="1"/>
  <c r="D3402" i="4" l="1"/>
  <c r="C3403" i="4"/>
  <c r="E3403" i="4" s="1"/>
  <c r="D3403" i="4" l="1"/>
  <c r="C3404" i="4"/>
  <c r="E3404" i="4" s="1"/>
  <c r="D3404" i="4" l="1"/>
  <c r="C3405" i="4"/>
  <c r="E3405" i="4" s="1"/>
  <c r="D3405" i="4" l="1"/>
  <c r="C3406" i="4"/>
  <c r="E3406" i="4" s="1"/>
  <c r="D3406" i="4" l="1"/>
  <c r="C3407" i="4"/>
  <c r="E3407" i="4" s="1"/>
  <c r="D3407" i="4" l="1"/>
  <c r="C3408" i="4"/>
  <c r="E3408" i="4" s="1"/>
  <c r="D3408" i="4" l="1"/>
  <c r="C3409" i="4"/>
  <c r="E3409" i="4" s="1"/>
  <c r="D3409" i="4" l="1"/>
  <c r="C3410" i="4"/>
  <c r="E3410" i="4" s="1"/>
  <c r="D3410" i="4" l="1"/>
  <c r="C3411" i="4"/>
  <c r="E3411" i="4" s="1"/>
  <c r="D3411" i="4" l="1"/>
  <c r="C3412" i="4"/>
  <c r="E3412" i="4" s="1"/>
  <c r="D3412" i="4" l="1"/>
  <c r="C3413" i="4"/>
  <c r="E3413" i="4" s="1"/>
  <c r="D3413" i="4" l="1"/>
  <c r="C3414" i="4"/>
  <c r="E3414" i="4" s="1"/>
  <c r="D3414" i="4" l="1"/>
  <c r="C3415" i="4"/>
  <c r="E3415" i="4" s="1"/>
  <c r="D3415" i="4" l="1"/>
  <c r="C3416" i="4"/>
  <c r="E3416" i="4" s="1"/>
  <c r="D3416" i="4" l="1"/>
  <c r="C3417" i="4"/>
  <c r="E3417" i="4" s="1"/>
  <c r="D3417" i="4" l="1"/>
  <c r="C3418" i="4"/>
  <c r="E3418" i="4" s="1"/>
  <c r="D3418" i="4" l="1"/>
  <c r="C3419" i="4"/>
  <c r="E3419" i="4" s="1"/>
  <c r="D3419" i="4" l="1"/>
  <c r="C3420" i="4"/>
  <c r="E3420" i="4" s="1"/>
  <c r="D3420" i="4" l="1"/>
  <c r="C3421" i="4"/>
  <c r="E3421" i="4" s="1"/>
  <c r="D3421" i="4" l="1"/>
  <c r="C3422" i="4"/>
  <c r="E3422" i="4" s="1"/>
  <c r="D3422" i="4" l="1"/>
  <c r="C3423" i="4"/>
  <c r="E3423" i="4" s="1"/>
  <c r="D3423" i="4" l="1"/>
  <c r="C3424" i="4"/>
  <c r="E3424" i="4" s="1"/>
  <c r="D3424" i="4" l="1"/>
  <c r="C3425" i="4"/>
  <c r="E3425" i="4" s="1"/>
  <c r="D3425" i="4" l="1"/>
  <c r="C3426" i="4"/>
  <c r="E3426" i="4" s="1"/>
  <c r="D3426" i="4" l="1"/>
  <c r="C3427" i="4"/>
  <c r="E3427" i="4" s="1"/>
  <c r="D3427" i="4" l="1"/>
  <c r="C3428" i="4"/>
  <c r="E3428" i="4" s="1"/>
  <c r="D3428" i="4" l="1"/>
  <c r="C3429" i="4"/>
  <c r="E3429" i="4" s="1"/>
  <c r="D3429" i="4" l="1"/>
  <c r="C3430" i="4"/>
  <c r="E3430" i="4" s="1"/>
  <c r="D3430" i="4" l="1"/>
  <c r="C3431" i="4"/>
  <c r="E3431" i="4" s="1"/>
  <c r="D3431" i="4" l="1"/>
  <c r="C3432" i="4"/>
  <c r="E3432" i="4" s="1"/>
  <c r="D3432" i="4" l="1"/>
  <c r="C3433" i="4"/>
  <c r="E3433" i="4" s="1"/>
  <c r="D3433" i="4" l="1"/>
  <c r="C3434" i="4"/>
  <c r="E3434" i="4" s="1"/>
  <c r="D3434" i="4" l="1"/>
  <c r="C3435" i="4"/>
  <c r="E3435" i="4" s="1"/>
  <c r="D3435" i="4" l="1"/>
  <c r="C3436" i="4"/>
  <c r="E3436" i="4" s="1"/>
  <c r="D3436" i="4" l="1"/>
  <c r="C3437" i="4"/>
  <c r="E3437" i="4" s="1"/>
  <c r="D3437" i="4" l="1"/>
  <c r="C3438" i="4"/>
  <c r="E3438" i="4" s="1"/>
  <c r="D3438" i="4" l="1"/>
  <c r="C3439" i="4"/>
  <c r="E3439" i="4" s="1"/>
  <c r="D3439" i="4" l="1"/>
  <c r="C3440" i="4"/>
  <c r="E3440" i="4" s="1"/>
  <c r="D3440" i="4" l="1"/>
  <c r="C3441" i="4"/>
  <c r="E3441" i="4" s="1"/>
  <c r="D3441" i="4" l="1"/>
  <c r="C3442" i="4"/>
  <c r="E3442" i="4" s="1"/>
  <c r="D3442" i="4" l="1"/>
  <c r="C3443" i="4"/>
  <c r="E3443" i="4" s="1"/>
  <c r="D3443" i="4" l="1"/>
  <c r="C3444" i="4"/>
  <c r="E3444" i="4" s="1"/>
  <c r="D3444" i="4" l="1"/>
  <c r="C3445" i="4"/>
  <c r="E3445" i="4" s="1"/>
  <c r="D3445" i="4" l="1"/>
  <c r="C3446" i="4"/>
  <c r="E3446" i="4" s="1"/>
  <c r="D3446" i="4" l="1"/>
  <c r="C3447" i="4"/>
  <c r="E3447" i="4" s="1"/>
  <c r="D3447" i="4" l="1"/>
  <c r="C3448" i="4"/>
  <c r="E3448" i="4" s="1"/>
  <c r="D3448" i="4" l="1"/>
  <c r="C3449" i="4"/>
  <c r="E3449" i="4" s="1"/>
  <c r="D3449" i="4" l="1"/>
  <c r="C3450" i="4"/>
  <c r="E3450" i="4" s="1"/>
  <c r="D3450" i="4" l="1"/>
  <c r="C3451" i="4"/>
  <c r="E3451" i="4" s="1"/>
  <c r="D3451" i="4" l="1"/>
  <c r="C3452" i="4"/>
  <c r="E3452" i="4" s="1"/>
  <c r="D3452" i="4" l="1"/>
  <c r="C3453" i="4"/>
  <c r="E3453" i="4" s="1"/>
  <c r="D3453" i="4" l="1"/>
  <c r="C3454" i="4"/>
  <c r="E3454" i="4" s="1"/>
  <c r="D3454" i="4" l="1"/>
  <c r="C3455" i="4"/>
  <c r="E3455" i="4" s="1"/>
  <c r="D3455" i="4" l="1"/>
  <c r="C3456" i="4"/>
  <c r="E3456" i="4" s="1"/>
  <c r="D3456" i="4" l="1"/>
  <c r="C3457" i="4"/>
  <c r="E3457" i="4" s="1"/>
  <c r="D3457" i="4" l="1"/>
  <c r="C3458" i="4"/>
  <c r="E3458" i="4" s="1"/>
  <c r="D3458" i="4" l="1"/>
  <c r="C3459" i="4"/>
  <c r="E3459" i="4" s="1"/>
  <c r="D3459" i="4" l="1"/>
  <c r="C3460" i="4"/>
  <c r="E3460" i="4" s="1"/>
  <c r="D3460" i="4" l="1"/>
  <c r="C3461" i="4"/>
  <c r="E3461" i="4" s="1"/>
  <c r="D3461" i="4" l="1"/>
  <c r="C3462" i="4"/>
  <c r="E3462" i="4" s="1"/>
  <c r="D3462" i="4" l="1"/>
  <c r="C3463" i="4"/>
  <c r="E3463" i="4" s="1"/>
  <c r="D3463" i="4" l="1"/>
  <c r="C3464" i="4"/>
  <c r="E3464" i="4" s="1"/>
  <c r="D3464" i="4" l="1"/>
  <c r="C3465" i="4"/>
  <c r="E3465" i="4" s="1"/>
  <c r="D3465" i="4" l="1"/>
  <c r="C3466" i="4"/>
  <c r="E3466" i="4" s="1"/>
  <c r="D3466" i="4" l="1"/>
  <c r="C3467" i="4"/>
  <c r="E3467" i="4" s="1"/>
  <c r="D3467" i="4" l="1"/>
  <c r="C3468" i="4"/>
  <c r="E3468" i="4" s="1"/>
  <c r="D3468" i="4" l="1"/>
  <c r="C3469" i="4"/>
  <c r="E3469" i="4" s="1"/>
  <c r="D3469" i="4" l="1"/>
  <c r="C3470" i="4"/>
  <c r="E3470" i="4" s="1"/>
  <c r="D3470" i="4" l="1"/>
  <c r="C3471" i="4"/>
  <c r="E3471" i="4" s="1"/>
  <c r="D3471" i="4" l="1"/>
  <c r="C3472" i="4"/>
  <c r="E3472" i="4" s="1"/>
  <c r="D3472" i="4" l="1"/>
  <c r="C3473" i="4"/>
  <c r="E3473" i="4" s="1"/>
  <c r="D3473" i="4" l="1"/>
  <c r="C3474" i="4"/>
  <c r="E3474" i="4" s="1"/>
  <c r="D3474" i="4" l="1"/>
  <c r="C3475" i="4"/>
  <c r="E3475" i="4" s="1"/>
  <c r="D3475" i="4" l="1"/>
  <c r="C3476" i="4"/>
  <c r="E3476" i="4" s="1"/>
  <c r="D3476" i="4" l="1"/>
  <c r="C3477" i="4"/>
  <c r="E3477" i="4" s="1"/>
  <c r="D3477" i="4" l="1"/>
  <c r="C3478" i="4"/>
  <c r="E3478" i="4" s="1"/>
  <c r="D3478" i="4" l="1"/>
  <c r="C3479" i="4"/>
  <c r="E3479" i="4" s="1"/>
  <c r="D3479" i="4" l="1"/>
  <c r="C3480" i="4"/>
  <c r="E3480" i="4" s="1"/>
  <c r="D3480" i="4" l="1"/>
  <c r="C3481" i="4"/>
  <c r="E3481" i="4" s="1"/>
  <c r="D3481" i="4" l="1"/>
  <c r="C3482" i="4"/>
  <c r="E3482" i="4" s="1"/>
  <c r="D3482" i="4" l="1"/>
  <c r="C3483" i="4"/>
  <c r="E3483" i="4" s="1"/>
  <c r="D3483" i="4" l="1"/>
  <c r="C3484" i="4"/>
  <c r="E3484" i="4" s="1"/>
  <c r="D3484" i="4" l="1"/>
  <c r="C3485" i="4"/>
  <c r="E3485" i="4" s="1"/>
  <c r="D3485" i="4" l="1"/>
  <c r="C3486" i="4"/>
  <c r="E3486" i="4" s="1"/>
  <c r="D3486" i="4" l="1"/>
  <c r="C3487" i="4"/>
  <c r="E3487" i="4" s="1"/>
  <c r="D3487" i="4" l="1"/>
  <c r="C3488" i="4"/>
  <c r="E3488" i="4" s="1"/>
  <c r="D3488" i="4" l="1"/>
  <c r="C3489" i="4"/>
  <c r="E3489" i="4" s="1"/>
  <c r="D3489" i="4" l="1"/>
  <c r="C3490" i="4"/>
  <c r="E3490" i="4" s="1"/>
  <c r="D3490" i="4" l="1"/>
  <c r="C3491" i="4"/>
  <c r="E3491" i="4" s="1"/>
  <c r="D3491" i="4" l="1"/>
  <c r="C3492" i="4"/>
  <c r="E3492" i="4" s="1"/>
  <c r="D3492" i="4" l="1"/>
  <c r="C3493" i="4"/>
  <c r="E3493" i="4" s="1"/>
  <c r="D3493" i="4" l="1"/>
  <c r="C3494" i="4"/>
  <c r="E3494" i="4" s="1"/>
  <c r="D3494" i="4" l="1"/>
  <c r="C3495" i="4"/>
  <c r="E3495" i="4" s="1"/>
  <c r="D3495" i="4" l="1"/>
  <c r="C3496" i="4"/>
  <c r="E3496" i="4" s="1"/>
  <c r="D3496" i="4" l="1"/>
  <c r="C3497" i="4"/>
  <c r="E3497" i="4" s="1"/>
  <c r="D3497" i="4" l="1"/>
  <c r="C3498" i="4"/>
  <c r="E3498" i="4" s="1"/>
  <c r="D3498" i="4" l="1"/>
  <c r="C3499" i="4"/>
  <c r="E3499" i="4" s="1"/>
  <c r="D3499" i="4" l="1"/>
  <c r="C3500" i="4"/>
  <c r="E3500" i="4" s="1"/>
  <c r="D3500" i="4" l="1"/>
  <c r="C3501" i="4"/>
  <c r="E3501" i="4" s="1"/>
  <c r="D3501" i="4" l="1"/>
  <c r="C3502" i="4"/>
  <c r="E3502" i="4" s="1"/>
  <c r="D3502" i="4" l="1"/>
  <c r="C3503" i="4"/>
  <c r="E3503" i="4" s="1"/>
  <c r="D3503" i="4" l="1"/>
  <c r="C3504" i="4"/>
  <c r="E3504" i="4" s="1"/>
  <c r="D3504" i="4" l="1"/>
  <c r="C3505" i="4"/>
  <c r="E3505" i="4" s="1"/>
  <c r="D3505" i="4" l="1"/>
  <c r="C3506" i="4"/>
  <c r="E3506" i="4" s="1"/>
  <c r="D3506" i="4" l="1"/>
  <c r="C3507" i="4"/>
  <c r="E3507" i="4" s="1"/>
  <c r="D3507" i="4" l="1"/>
  <c r="C3508" i="4"/>
  <c r="E3508" i="4" s="1"/>
  <c r="D3508" i="4" l="1"/>
  <c r="C3509" i="4"/>
  <c r="E3509" i="4" s="1"/>
  <c r="D3509" i="4" l="1"/>
  <c r="C3510" i="4"/>
  <c r="E3510" i="4" s="1"/>
  <c r="D3510" i="4" l="1"/>
  <c r="C3511" i="4"/>
  <c r="E3511" i="4" s="1"/>
  <c r="D3511" i="4" l="1"/>
  <c r="C3512" i="4"/>
  <c r="E3512" i="4" s="1"/>
  <c r="D3512" i="4" l="1"/>
  <c r="C3513" i="4"/>
  <c r="E3513" i="4" s="1"/>
  <c r="D3513" i="4" l="1"/>
  <c r="C3514" i="4"/>
  <c r="E3514" i="4" s="1"/>
  <c r="D3514" i="4" l="1"/>
  <c r="C3515" i="4"/>
  <c r="E3515" i="4" s="1"/>
  <c r="D3515" i="4" l="1"/>
  <c r="C3516" i="4"/>
  <c r="E3516" i="4" s="1"/>
  <c r="D3516" i="4" l="1"/>
  <c r="C3517" i="4"/>
  <c r="E3517" i="4" s="1"/>
  <c r="D3517" i="4" l="1"/>
  <c r="C3518" i="4"/>
  <c r="E3518" i="4" s="1"/>
  <c r="D3518" i="4" l="1"/>
  <c r="C3519" i="4"/>
  <c r="E3519" i="4" s="1"/>
  <c r="D3519" i="4" l="1"/>
  <c r="C3520" i="4"/>
  <c r="E3520" i="4" s="1"/>
  <c r="D3520" i="4" l="1"/>
  <c r="C3521" i="4"/>
  <c r="E3521" i="4" s="1"/>
  <c r="D3521" i="4" l="1"/>
  <c r="C3522" i="4"/>
  <c r="E3522" i="4" s="1"/>
  <c r="D3522" i="4" l="1"/>
  <c r="C3523" i="4"/>
  <c r="E3523" i="4" s="1"/>
  <c r="D3523" i="4" l="1"/>
  <c r="C3524" i="4"/>
  <c r="E3524" i="4" s="1"/>
  <c r="D3524" i="4" l="1"/>
  <c r="C3525" i="4"/>
  <c r="E3525" i="4" s="1"/>
  <c r="D3525" i="4" l="1"/>
  <c r="C3526" i="4"/>
  <c r="E3526" i="4" s="1"/>
  <c r="D3526" i="4" l="1"/>
  <c r="C3527" i="4"/>
  <c r="E3527" i="4" s="1"/>
  <c r="D3527" i="4" l="1"/>
  <c r="C3528" i="4"/>
  <c r="E3528" i="4" s="1"/>
  <c r="D3528" i="4" l="1"/>
  <c r="C3529" i="4"/>
  <c r="E3529" i="4" s="1"/>
  <c r="D3529" i="4" l="1"/>
  <c r="C3530" i="4"/>
  <c r="E3530" i="4" s="1"/>
  <c r="D3530" i="4" l="1"/>
  <c r="C3531" i="4"/>
  <c r="E3531" i="4" s="1"/>
  <c r="D3531" i="4" l="1"/>
  <c r="C3532" i="4"/>
  <c r="E3532" i="4" s="1"/>
  <c r="D3532" i="4" l="1"/>
  <c r="C3533" i="4"/>
  <c r="E3533" i="4" s="1"/>
  <c r="D3533" i="4" l="1"/>
  <c r="C3534" i="4"/>
  <c r="E3534" i="4" s="1"/>
  <c r="D3534" i="4" l="1"/>
  <c r="C3535" i="4"/>
  <c r="E3535" i="4" s="1"/>
  <c r="D3535" i="4" l="1"/>
  <c r="C3536" i="4"/>
  <c r="E3536" i="4" s="1"/>
  <c r="D3536" i="4" l="1"/>
  <c r="C3537" i="4"/>
  <c r="E3537" i="4" s="1"/>
  <c r="D3537" i="4" l="1"/>
  <c r="C3538" i="4"/>
  <c r="E3538" i="4" s="1"/>
  <c r="D3538" i="4" l="1"/>
  <c r="C3539" i="4"/>
  <c r="E3539" i="4" s="1"/>
  <c r="D3539" i="4" l="1"/>
  <c r="C3540" i="4"/>
  <c r="E3540" i="4" s="1"/>
  <c r="D3540" i="4" l="1"/>
  <c r="C3541" i="4"/>
  <c r="E3541" i="4" s="1"/>
  <c r="D3541" i="4" l="1"/>
  <c r="C3542" i="4"/>
  <c r="E3542" i="4" s="1"/>
  <c r="D3542" i="4" l="1"/>
  <c r="C3543" i="4"/>
  <c r="E3543" i="4" s="1"/>
  <c r="D3543" i="4" l="1"/>
  <c r="C3544" i="4"/>
  <c r="E3544" i="4" s="1"/>
  <c r="D3544" i="4" l="1"/>
  <c r="C3545" i="4"/>
  <c r="E3545" i="4" s="1"/>
  <c r="D3545" i="4" l="1"/>
  <c r="C3546" i="4"/>
  <c r="E3546" i="4" s="1"/>
  <c r="D3546" i="4" l="1"/>
  <c r="C3547" i="4"/>
  <c r="E3547" i="4" s="1"/>
  <c r="D3547" i="4" l="1"/>
  <c r="C3548" i="4"/>
  <c r="E3548" i="4" s="1"/>
  <c r="D3548" i="4" l="1"/>
  <c r="C3549" i="4"/>
  <c r="E3549" i="4" s="1"/>
  <c r="D3549" i="4" l="1"/>
  <c r="C3550" i="4"/>
  <c r="E3550" i="4" s="1"/>
  <c r="D3550" i="4" l="1"/>
  <c r="C3551" i="4"/>
  <c r="E3551" i="4" s="1"/>
  <c r="D3551" i="4" l="1"/>
  <c r="C3552" i="4"/>
  <c r="E3552" i="4" s="1"/>
  <c r="D3552" i="4" l="1"/>
  <c r="C3553" i="4"/>
  <c r="E3553" i="4" s="1"/>
  <c r="D3553" i="4" l="1"/>
  <c r="C3554" i="4"/>
  <c r="E3554" i="4" s="1"/>
  <c r="D3554" i="4" l="1"/>
  <c r="C3555" i="4"/>
  <c r="E3555" i="4" s="1"/>
  <c r="D3555" i="4" l="1"/>
  <c r="C3556" i="4"/>
  <c r="E3556" i="4" s="1"/>
  <c r="D3556" i="4" l="1"/>
  <c r="C3557" i="4"/>
  <c r="E3557" i="4" s="1"/>
  <c r="D3557" i="4" l="1"/>
  <c r="C3558" i="4"/>
  <c r="E3558" i="4" s="1"/>
  <c r="D3558" i="4" l="1"/>
  <c r="C3559" i="4"/>
  <c r="E3559" i="4" s="1"/>
  <c r="D3559" i="4" l="1"/>
  <c r="C3560" i="4"/>
  <c r="E3560" i="4" s="1"/>
  <c r="D3560" i="4" l="1"/>
  <c r="C3561" i="4"/>
  <c r="E3561" i="4" s="1"/>
  <c r="D3561" i="4" l="1"/>
  <c r="C3562" i="4"/>
  <c r="E3562" i="4" s="1"/>
  <c r="D3562" i="4" l="1"/>
  <c r="C3563" i="4"/>
  <c r="E3563" i="4" s="1"/>
  <c r="D3563" i="4" l="1"/>
  <c r="C3564" i="4"/>
  <c r="E3564" i="4" s="1"/>
  <c r="D3564" i="4" l="1"/>
  <c r="C3565" i="4"/>
  <c r="E3565" i="4" s="1"/>
  <c r="D3565" i="4" l="1"/>
  <c r="C3566" i="4"/>
  <c r="E3566" i="4" s="1"/>
  <c r="D3566" i="4" l="1"/>
  <c r="C3567" i="4"/>
  <c r="E3567" i="4" s="1"/>
  <c r="D3567" i="4" l="1"/>
  <c r="C3568" i="4"/>
  <c r="E3568" i="4" s="1"/>
  <c r="D3568" i="4" l="1"/>
  <c r="C3569" i="4"/>
  <c r="E3569" i="4" s="1"/>
  <c r="D3569" i="4" l="1"/>
  <c r="C3570" i="4"/>
  <c r="E3570" i="4" s="1"/>
  <c r="D3570" i="4" l="1"/>
  <c r="C3571" i="4"/>
  <c r="E3571" i="4" s="1"/>
  <c r="D3571" i="4" l="1"/>
  <c r="C3572" i="4"/>
  <c r="E3572" i="4" s="1"/>
  <c r="D3572" i="4" l="1"/>
  <c r="C3573" i="4"/>
  <c r="E3573" i="4" s="1"/>
  <c r="D3573" i="4" l="1"/>
  <c r="C3574" i="4"/>
  <c r="E3574" i="4" s="1"/>
  <c r="D3574" i="4" l="1"/>
  <c r="C3575" i="4"/>
  <c r="E3575" i="4" s="1"/>
  <c r="D3575" i="4" l="1"/>
  <c r="C3576" i="4"/>
  <c r="E3576" i="4" s="1"/>
  <c r="D3576" i="4" l="1"/>
  <c r="C3577" i="4"/>
  <c r="E3577" i="4" s="1"/>
  <c r="D3577" i="4" l="1"/>
  <c r="C3578" i="4"/>
  <c r="E3578" i="4" s="1"/>
  <c r="D3578" i="4" l="1"/>
  <c r="C3579" i="4"/>
  <c r="E3579" i="4" s="1"/>
  <c r="D3579" i="4" l="1"/>
  <c r="C3580" i="4"/>
  <c r="E3580" i="4" s="1"/>
  <c r="D3580" i="4" l="1"/>
  <c r="C3581" i="4"/>
  <c r="E3581" i="4" s="1"/>
  <c r="D3581" i="4" l="1"/>
  <c r="C3582" i="4"/>
  <c r="E3582" i="4" s="1"/>
  <c r="D3582" i="4" l="1"/>
  <c r="C3583" i="4"/>
  <c r="E3583" i="4" s="1"/>
  <c r="D3583" i="4" l="1"/>
  <c r="C3584" i="4"/>
  <c r="E3584" i="4" s="1"/>
  <c r="D3584" i="4" l="1"/>
  <c r="C3585" i="4"/>
  <c r="E3585" i="4" s="1"/>
  <c r="D3585" i="4" l="1"/>
  <c r="C3586" i="4"/>
  <c r="E3586" i="4" s="1"/>
  <c r="D3586" i="4" l="1"/>
  <c r="C3587" i="4"/>
  <c r="E3587" i="4" s="1"/>
  <c r="D3587" i="4" l="1"/>
  <c r="C3588" i="4"/>
  <c r="E3588" i="4" s="1"/>
  <c r="D3588" i="4" l="1"/>
  <c r="C3589" i="4"/>
  <c r="E3589" i="4" s="1"/>
  <c r="D3589" i="4" l="1"/>
  <c r="C3590" i="4"/>
  <c r="E3590" i="4" s="1"/>
  <c r="D3590" i="4" l="1"/>
  <c r="C3591" i="4"/>
  <c r="E3591" i="4" s="1"/>
  <c r="D3591" i="4" l="1"/>
  <c r="C3592" i="4"/>
  <c r="E3592" i="4" s="1"/>
  <c r="D3592" i="4" l="1"/>
  <c r="C3593" i="4"/>
  <c r="E3593" i="4" s="1"/>
  <c r="D3593" i="4" l="1"/>
  <c r="C3594" i="4"/>
  <c r="E3594" i="4" s="1"/>
  <c r="D3594" i="4" l="1"/>
  <c r="C3595" i="4"/>
  <c r="E3595" i="4" s="1"/>
  <c r="D3595" i="4" l="1"/>
  <c r="C3596" i="4"/>
  <c r="E3596" i="4" s="1"/>
  <c r="D3596" i="4" l="1"/>
  <c r="C3597" i="4"/>
  <c r="E3597" i="4" s="1"/>
  <c r="D3597" i="4" l="1"/>
  <c r="C3598" i="4"/>
  <c r="E3598" i="4" s="1"/>
  <c r="D3598" i="4" l="1"/>
  <c r="C3599" i="4"/>
  <c r="E3599" i="4" s="1"/>
  <c r="D3599" i="4" l="1"/>
  <c r="C3600" i="4"/>
  <c r="E3600" i="4" s="1"/>
  <c r="D3600" i="4" l="1"/>
  <c r="C3601" i="4"/>
  <c r="E3601" i="4" s="1"/>
  <c r="D3601" i="4" l="1"/>
  <c r="C3602" i="4"/>
  <c r="E3602" i="4" s="1"/>
  <c r="D3602" i="4" l="1"/>
  <c r="C3603" i="4"/>
  <c r="E3603" i="4" s="1"/>
  <c r="D3603" i="4" l="1"/>
  <c r="C3604" i="4"/>
  <c r="E3604" i="4" s="1"/>
  <c r="D3604" i="4" l="1"/>
  <c r="C3605" i="4"/>
  <c r="E3605" i="4" s="1"/>
  <c r="D3605" i="4" l="1"/>
  <c r="C3606" i="4"/>
  <c r="E3606" i="4" s="1"/>
  <c r="D3606" i="4" l="1"/>
  <c r="C3607" i="4"/>
  <c r="E3607" i="4" s="1"/>
  <c r="D3607" i="4" l="1"/>
  <c r="C3608" i="4"/>
  <c r="E3608" i="4" s="1"/>
  <c r="D3608" i="4" l="1"/>
  <c r="C3609" i="4"/>
  <c r="E3609" i="4" s="1"/>
  <c r="D3609" i="4" l="1"/>
  <c r="C3610" i="4"/>
  <c r="E3610" i="4" s="1"/>
  <c r="D3610" i="4" l="1"/>
  <c r="C3611" i="4"/>
  <c r="E3611" i="4" s="1"/>
  <c r="D3611" i="4" l="1"/>
  <c r="C3612" i="4"/>
  <c r="E3612" i="4" s="1"/>
  <c r="D3612" i="4" l="1"/>
  <c r="C3613" i="4"/>
  <c r="E3613" i="4" s="1"/>
  <c r="D3613" i="4" l="1"/>
  <c r="C3614" i="4"/>
  <c r="E3614" i="4" s="1"/>
  <c r="D3614" i="4" l="1"/>
  <c r="C3615" i="4"/>
  <c r="E3615" i="4" s="1"/>
  <c r="D3615" i="4" l="1"/>
  <c r="C3616" i="4"/>
  <c r="E3616" i="4" s="1"/>
  <c r="D3616" i="4" l="1"/>
  <c r="C3617" i="4"/>
  <c r="E3617" i="4" s="1"/>
  <c r="D3617" i="4" l="1"/>
  <c r="C3618" i="4"/>
  <c r="E3618" i="4" s="1"/>
  <c r="D3618" i="4" l="1"/>
  <c r="C3619" i="4"/>
  <c r="E3619" i="4" s="1"/>
  <c r="D3619" i="4" l="1"/>
  <c r="C3620" i="4"/>
  <c r="E3620" i="4" s="1"/>
  <c r="D3620" i="4" l="1"/>
  <c r="C3621" i="4"/>
  <c r="E3621" i="4" s="1"/>
  <c r="D3621" i="4" l="1"/>
  <c r="C3622" i="4"/>
  <c r="E3622" i="4" s="1"/>
  <c r="D3622" i="4" l="1"/>
  <c r="C3623" i="4"/>
  <c r="E3623" i="4" s="1"/>
  <c r="D3623" i="4" l="1"/>
  <c r="C3624" i="4"/>
  <c r="E3624" i="4" s="1"/>
  <c r="D3624" i="4" l="1"/>
  <c r="C3625" i="4"/>
  <c r="E3625" i="4" s="1"/>
  <c r="D3625" i="4" l="1"/>
  <c r="C3626" i="4"/>
  <c r="E3626" i="4" s="1"/>
  <c r="D3626" i="4" l="1"/>
  <c r="C3627" i="4"/>
  <c r="E3627" i="4" s="1"/>
  <c r="D3627" i="4" l="1"/>
  <c r="C3628" i="4"/>
  <c r="E3628" i="4" s="1"/>
  <c r="D3628" i="4" l="1"/>
  <c r="C3629" i="4"/>
  <c r="E3629" i="4" s="1"/>
  <c r="D3629" i="4" l="1"/>
  <c r="C3630" i="4"/>
  <c r="E3630" i="4" s="1"/>
  <c r="D3630" i="4" l="1"/>
  <c r="C3631" i="4"/>
  <c r="E3631" i="4" s="1"/>
  <c r="D3631" i="4" l="1"/>
  <c r="C3632" i="4"/>
  <c r="E3632" i="4" s="1"/>
  <c r="D3632" i="4" l="1"/>
  <c r="C3633" i="4"/>
  <c r="E3633" i="4" s="1"/>
  <c r="D3633" i="4" l="1"/>
  <c r="C3634" i="4"/>
  <c r="E3634" i="4" s="1"/>
  <c r="D3634" i="4" l="1"/>
  <c r="C3635" i="4"/>
  <c r="E3635" i="4" s="1"/>
  <c r="D3635" i="4" l="1"/>
  <c r="C3636" i="4"/>
  <c r="E3636" i="4" s="1"/>
  <c r="D3636" i="4" l="1"/>
  <c r="C3637" i="4"/>
  <c r="E3637" i="4" s="1"/>
  <c r="D3637" i="4" l="1"/>
  <c r="C3638" i="4"/>
  <c r="E3638" i="4" s="1"/>
  <c r="D3638" i="4" l="1"/>
  <c r="C3639" i="4"/>
  <c r="E3639" i="4" s="1"/>
  <c r="D3639" i="4" l="1"/>
  <c r="C3640" i="4"/>
  <c r="E3640" i="4" s="1"/>
  <c r="D3640" i="4" l="1"/>
  <c r="C3641" i="4"/>
  <c r="E3641" i="4" s="1"/>
  <c r="D3641" i="4" l="1"/>
  <c r="C3642" i="4"/>
  <c r="E3642" i="4" s="1"/>
  <c r="D3642" i="4" l="1"/>
  <c r="C3643" i="4"/>
  <c r="E3643" i="4" s="1"/>
  <c r="D3643" i="4" l="1"/>
  <c r="C3644" i="4"/>
  <c r="E3644" i="4" s="1"/>
  <c r="D3644" i="4" l="1"/>
  <c r="C3645" i="4"/>
  <c r="E3645" i="4" s="1"/>
  <c r="D3645" i="4" l="1"/>
  <c r="C3646" i="4"/>
  <c r="E3646" i="4" s="1"/>
  <c r="D3646" i="4" l="1"/>
  <c r="C3647" i="4"/>
  <c r="E3647" i="4" s="1"/>
  <c r="D3647" i="4" l="1"/>
  <c r="C3648" i="4"/>
  <c r="E3648" i="4" s="1"/>
  <c r="D3648" i="4" l="1"/>
  <c r="C3649" i="4"/>
  <c r="E3649" i="4" s="1"/>
  <c r="D3649" i="4" l="1"/>
  <c r="C3650" i="4"/>
  <c r="E3650" i="4" s="1"/>
  <c r="D3650" i="4" l="1"/>
  <c r="C3651" i="4"/>
  <c r="E3651" i="4" s="1"/>
  <c r="D3651" i="4" l="1"/>
  <c r="C3652" i="4"/>
  <c r="E3652" i="4" s="1"/>
  <c r="D3652" i="4" l="1"/>
  <c r="C3653" i="4"/>
  <c r="E3653" i="4" s="1"/>
  <c r="D3653" i="4" l="1"/>
  <c r="C3654" i="4"/>
  <c r="E3654" i="4" s="1"/>
  <c r="D3654" i="4" l="1"/>
  <c r="C3655" i="4"/>
  <c r="E3655" i="4" s="1"/>
  <c r="D3655" i="4" l="1"/>
  <c r="C3656" i="4"/>
  <c r="E3656" i="4" s="1"/>
  <c r="D3656" i="4" l="1"/>
  <c r="C3657" i="4"/>
  <c r="E3657" i="4" s="1"/>
  <c r="D3657" i="4" l="1"/>
  <c r="C3658" i="4"/>
  <c r="E3658" i="4" s="1"/>
  <c r="D3658" i="4" l="1"/>
  <c r="C3659" i="4"/>
  <c r="E3659" i="4" s="1"/>
  <c r="D3659" i="4" l="1"/>
  <c r="C3660" i="4"/>
  <c r="E3660" i="4" s="1"/>
  <c r="D3660" i="4" l="1"/>
  <c r="C3661" i="4"/>
  <c r="E3661" i="4" s="1"/>
  <c r="D3661" i="4" l="1"/>
  <c r="C3662" i="4"/>
  <c r="E3662" i="4" s="1"/>
  <c r="D3662" i="4" l="1"/>
  <c r="C3663" i="4"/>
  <c r="E3663" i="4" s="1"/>
  <c r="D3663" i="4" l="1"/>
  <c r="C3664" i="4"/>
  <c r="E3664" i="4" s="1"/>
  <c r="D3664" i="4" l="1"/>
  <c r="C3665" i="4"/>
  <c r="E3665" i="4" s="1"/>
  <c r="D3665" i="4" l="1"/>
  <c r="C3666" i="4"/>
  <c r="E3666" i="4" s="1"/>
  <c r="D3666" i="4" l="1"/>
  <c r="C3667" i="4"/>
  <c r="E3667" i="4" s="1"/>
  <c r="D3667" i="4" l="1"/>
  <c r="C3668" i="4"/>
  <c r="E3668" i="4" s="1"/>
  <c r="D3668" i="4" l="1"/>
  <c r="C3669" i="4"/>
  <c r="E3669" i="4" s="1"/>
  <c r="D3669" i="4" l="1"/>
  <c r="C3670" i="4"/>
  <c r="E3670" i="4" s="1"/>
  <c r="D3670" i="4" l="1"/>
  <c r="C3671" i="4"/>
  <c r="E3671" i="4" s="1"/>
  <c r="D3671" i="4" l="1"/>
  <c r="C3672" i="4"/>
  <c r="E3672" i="4" s="1"/>
  <c r="D3672" i="4" l="1"/>
  <c r="C3673" i="4"/>
  <c r="E3673" i="4" s="1"/>
  <c r="D3673" i="4" l="1"/>
  <c r="C3674" i="4"/>
  <c r="E3674" i="4" s="1"/>
  <c r="D3674" i="4" l="1"/>
  <c r="C3675" i="4"/>
  <c r="E3675" i="4" s="1"/>
  <c r="D3675" i="4" l="1"/>
  <c r="C3676" i="4"/>
  <c r="E3676" i="4" s="1"/>
  <c r="D3676" i="4" l="1"/>
  <c r="C3677" i="4"/>
  <c r="E3677" i="4" s="1"/>
  <c r="D3677" i="4" l="1"/>
  <c r="C3678" i="4"/>
  <c r="E3678" i="4" s="1"/>
  <c r="D3678" i="4" l="1"/>
  <c r="C3679" i="4"/>
  <c r="E3679" i="4" s="1"/>
  <c r="D3679" i="4" l="1"/>
  <c r="C3680" i="4"/>
  <c r="E3680" i="4" s="1"/>
  <c r="D3680" i="4" l="1"/>
  <c r="C3681" i="4"/>
  <c r="E3681" i="4" s="1"/>
  <c r="D3681" i="4" l="1"/>
  <c r="C3682" i="4"/>
  <c r="E3682" i="4" s="1"/>
  <c r="D3682" i="4" l="1"/>
  <c r="C3683" i="4"/>
  <c r="E3683" i="4" s="1"/>
  <c r="D3683" i="4" l="1"/>
  <c r="C3684" i="4"/>
  <c r="E3684" i="4" s="1"/>
  <c r="D3684" i="4" l="1"/>
  <c r="C3685" i="4"/>
  <c r="E3685" i="4" s="1"/>
  <c r="D3685" i="4" l="1"/>
  <c r="C3686" i="4"/>
  <c r="E3686" i="4" s="1"/>
  <c r="D3686" i="4" l="1"/>
  <c r="C3687" i="4"/>
  <c r="E3687" i="4" s="1"/>
  <c r="D3687" i="4" l="1"/>
  <c r="C3688" i="4"/>
  <c r="E3688" i="4" s="1"/>
  <c r="D3688" i="4" l="1"/>
  <c r="C3689" i="4"/>
  <c r="E3689" i="4" s="1"/>
  <c r="D3689" i="4" l="1"/>
  <c r="C3690" i="4"/>
  <c r="E3690" i="4" s="1"/>
  <c r="D3690" i="4" l="1"/>
  <c r="C3691" i="4"/>
  <c r="E3691" i="4" s="1"/>
  <c r="D3691" i="4" l="1"/>
  <c r="C3692" i="4"/>
  <c r="E3692" i="4" s="1"/>
  <c r="D3692" i="4" l="1"/>
  <c r="C3693" i="4"/>
  <c r="E3693" i="4" s="1"/>
  <c r="D3693" i="4" l="1"/>
  <c r="C3694" i="4"/>
  <c r="E3694" i="4" s="1"/>
  <c r="D3694" i="4" l="1"/>
  <c r="C3695" i="4"/>
  <c r="E3695" i="4" s="1"/>
  <c r="D3695" i="4" l="1"/>
  <c r="C3696" i="4"/>
  <c r="E3696" i="4" s="1"/>
  <c r="D3696" i="4" l="1"/>
  <c r="C3697" i="4"/>
  <c r="E3697" i="4" s="1"/>
  <c r="D3697" i="4" l="1"/>
  <c r="C3698" i="4"/>
  <c r="E3698" i="4" s="1"/>
  <c r="D3698" i="4" l="1"/>
  <c r="C3699" i="4"/>
  <c r="E3699" i="4" s="1"/>
  <c r="D3699" i="4" l="1"/>
  <c r="C3700" i="4"/>
  <c r="E3700" i="4" s="1"/>
  <c r="D3700" i="4" l="1"/>
  <c r="C3701" i="4"/>
  <c r="E3701" i="4" s="1"/>
  <c r="D3701" i="4" l="1"/>
  <c r="C3702" i="4"/>
  <c r="E3702" i="4" s="1"/>
  <c r="D3702" i="4" l="1"/>
  <c r="C3703" i="4"/>
  <c r="E3703" i="4" s="1"/>
  <c r="D3703" i="4" l="1"/>
  <c r="C3704" i="4"/>
  <c r="E3704" i="4" s="1"/>
  <c r="D3704" i="4" l="1"/>
  <c r="C3705" i="4"/>
  <c r="E3705" i="4" s="1"/>
  <c r="D3705" i="4" l="1"/>
  <c r="C3706" i="4"/>
  <c r="E3706" i="4" s="1"/>
  <c r="D3706" i="4" l="1"/>
  <c r="C3707" i="4"/>
  <c r="E3707" i="4" s="1"/>
  <c r="D3707" i="4" l="1"/>
  <c r="C3708" i="4"/>
  <c r="E3708" i="4" s="1"/>
  <c r="E3709" i="4" l="1"/>
  <c r="D3708" i="4"/>
  <c r="C3709" i="4"/>
  <c r="D3709" i="4" l="1"/>
  <c r="C3710" i="4"/>
  <c r="E3710" i="4" s="1"/>
  <c r="D3710" i="4" l="1"/>
  <c r="C3711" i="4"/>
  <c r="E3711" i="4" s="1"/>
  <c r="D3711" i="4" l="1"/>
  <c r="C3712" i="4"/>
  <c r="E3712" i="4" s="1"/>
  <c r="D3712" i="4" l="1"/>
  <c r="C3713" i="4"/>
  <c r="E3713" i="4" s="1"/>
  <c r="D3713" i="4" l="1"/>
  <c r="C3714" i="4"/>
  <c r="E3714" i="4" s="1"/>
  <c r="D3714" i="4" l="1"/>
  <c r="C3715" i="4"/>
  <c r="E3715" i="4" s="1"/>
  <c r="D3715" i="4" l="1"/>
  <c r="C3716" i="4"/>
  <c r="E3716" i="4" s="1"/>
  <c r="D3716" i="4" l="1"/>
  <c r="C3717" i="4"/>
  <c r="E3717" i="4" s="1"/>
  <c r="D3717" i="4" l="1"/>
  <c r="C3718" i="4"/>
  <c r="E3718" i="4" s="1"/>
  <c r="D3718" i="4" l="1"/>
  <c r="C3719" i="4"/>
  <c r="E3719" i="4" s="1"/>
  <c r="D3719" i="4" l="1"/>
  <c r="C3720" i="4"/>
  <c r="E3720" i="4" s="1"/>
  <c r="D3720" i="4" l="1"/>
  <c r="C3721" i="4"/>
  <c r="E3721" i="4" s="1"/>
  <c r="D3721" i="4" l="1"/>
  <c r="C3722" i="4"/>
  <c r="E3722" i="4" s="1"/>
  <c r="D3722" i="4" l="1"/>
  <c r="C3723" i="4"/>
  <c r="E3723" i="4" s="1"/>
  <c r="D3723" i="4" l="1"/>
  <c r="C3724" i="4"/>
  <c r="E3724" i="4" s="1"/>
  <c r="D3724" i="4" l="1"/>
  <c r="C3725" i="4"/>
  <c r="E3725" i="4" s="1"/>
  <c r="D3725" i="4" l="1"/>
  <c r="C3726" i="4"/>
  <c r="E3726" i="4" s="1"/>
  <c r="D3726" i="4" l="1"/>
  <c r="C3727" i="4"/>
  <c r="E3727" i="4" s="1"/>
  <c r="D3727" i="4" l="1"/>
  <c r="C3728" i="4"/>
  <c r="E3728" i="4" s="1"/>
  <c r="D3728" i="4" l="1"/>
  <c r="C3729" i="4"/>
  <c r="E3729" i="4" s="1"/>
  <c r="D3729" i="4" l="1"/>
  <c r="C3730" i="4"/>
  <c r="E3730" i="4" s="1"/>
  <c r="D3730" i="4" l="1"/>
  <c r="C3731" i="4"/>
  <c r="E3731" i="4" s="1"/>
  <c r="D3731" i="4" l="1"/>
  <c r="C3732" i="4"/>
  <c r="E3732" i="4" s="1"/>
  <c r="D3732" i="4" l="1"/>
  <c r="C3733" i="4"/>
  <c r="E3733" i="4" s="1"/>
  <c r="D3733" i="4" l="1"/>
  <c r="C3734" i="4"/>
  <c r="E3734" i="4" s="1"/>
  <c r="D3734" i="4" l="1"/>
  <c r="C3735" i="4"/>
  <c r="E3735" i="4" s="1"/>
  <c r="D3735" i="4" l="1"/>
  <c r="C3736" i="4"/>
  <c r="E3736" i="4" s="1"/>
  <c r="D3736" i="4" l="1"/>
  <c r="C3737" i="4"/>
  <c r="E3737" i="4" s="1"/>
  <c r="D3737" i="4" l="1"/>
  <c r="C3738" i="4"/>
  <c r="E3738" i="4" s="1"/>
  <c r="D3738" i="4" l="1"/>
  <c r="C3739" i="4"/>
  <c r="E3739" i="4" s="1"/>
  <c r="D3739" i="4" l="1"/>
  <c r="C3740" i="4"/>
  <c r="E3740" i="4" s="1"/>
  <c r="D3740" i="4" l="1"/>
  <c r="C3741" i="4"/>
  <c r="E3741" i="4" s="1"/>
  <c r="D3741" i="4" l="1"/>
  <c r="C3742" i="4"/>
  <c r="E3742" i="4" s="1"/>
  <c r="D3742" i="4" l="1"/>
  <c r="C3743" i="4"/>
  <c r="E3743" i="4" s="1"/>
  <c r="D3743" i="4" l="1"/>
  <c r="C3744" i="4"/>
  <c r="E3744" i="4" s="1"/>
  <c r="D3744" i="4" l="1"/>
  <c r="C3745" i="4"/>
  <c r="E3745" i="4" s="1"/>
  <c r="D3745" i="4" l="1"/>
  <c r="C3746" i="4"/>
  <c r="E3746" i="4" s="1"/>
  <c r="D3746" i="4" l="1"/>
  <c r="C3747" i="4"/>
  <c r="E3747" i="4" s="1"/>
  <c r="D3747" i="4" l="1"/>
  <c r="C3748" i="4"/>
  <c r="E3748" i="4" s="1"/>
  <c r="D3748" i="4" l="1"/>
  <c r="C3749" i="4"/>
  <c r="E3749" i="4" s="1"/>
  <c r="D3749" i="4" l="1"/>
  <c r="C3750" i="4"/>
  <c r="E3750" i="4" s="1"/>
  <c r="D3750" i="4" l="1"/>
  <c r="C3751" i="4"/>
  <c r="E3751" i="4" s="1"/>
  <c r="D3751" i="4" l="1"/>
  <c r="C3752" i="4"/>
  <c r="E3752" i="4" s="1"/>
  <c r="D3752" i="4" l="1"/>
  <c r="C3753" i="4"/>
  <c r="E3753" i="4" s="1"/>
  <c r="D3753" i="4" l="1"/>
  <c r="C3754" i="4"/>
  <c r="E3754" i="4" s="1"/>
  <c r="D3754" i="4" l="1"/>
  <c r="C3755" i="4"/>
  <c r="E3755" i="4" s="1"/>
  <c r="D3755" i="4" l="1"/>
  <c r="C3756" i="4"/>
  <c r="E3756" i="4" s="1"/>
  <c r="D3756" i="4" l="1"/>
  <c r="C3757" i="4"/>
  <c r="E3757" i="4" s="1"/>
  <c r="D3757" i="4" l="1"/>
  <c r="C3758" i="4"/>
  <c r="E3758" i="4" s="1"/>
  <c r="D3758" i="4" l="1"/>
  <c r="C3759" i="4"/>
  <c r="E3759" i="4" s="1"/>
  <c r="D3759" i="4" l="1"/>
  <c r="C3760" i="4"/>
  <c r="E3760" i="4" s="1"/>
  <c r="D3760" i="4" l="1"/>
  <c r="C3761" i="4"/>
  <c r="E3761" i="4" s="1"/>
  <c r="D3761" i="4" l="1"/>
  <c r="C3762" i="4"/>
  <c r="E3762" i="4" s="1"/>
  <c r="D3762" i="4" l="1"/>
  <c r="C3763" i="4"/>
  <c r="E3763" i="4" s="1"/>
  <c r="D3763" i="4" l="1"/>
  <c r="C3764" i="4"/>
  <c r="E3764" i="4" s="1"/>
  <c r="D3764" i="4" l="1"/>
  <c r="C3765" i="4"/>
  <c r="E3765" i="4" s="1"/>
  <c r="D3765" i="4" l="1"/>
  <c r="C3766" i="4"/>
  <c r="E3766" i="4" s="1"/>
  <c r="D3766" i="4" l="1"/>
  <c r="C3767" i="4"/>
  <c r="E3767" i="4" s="1"/>
  <c r="D3767" i="4" l="1"/>
  <c r="C3768" i="4"/>
  <c r="E3768" i="4" s="1"/>
  <c r="D3768" i="4" l="1"/>
  <c r="C3769" i="4"/>
  <c r="E3769" i="4" s="1"/>
  <c r="D3769" i="4" l="1"/>
  <c r="C3770" i="4"/>
  <c r="E3770" i="4" s="1"/>
  <c r="D3770" i="4" l="1"/>
  <c r="C3771" i="4"/>
  <c r="E3771" i="4" s="1"/>
  <c r="D3771" i="4" l="1"/>
  <c r="C3772" i="4"/>
  <c r="E3772" i="4" s="1"/>
  <c r="D3772" i="4" l="1"/>
  <c r="C3773" i="4"/>
  <c r="E3773" i="4" s="1"/>
  <c r="D3773" i="4" l="1"/>
  <c r="C3774" i="4"/>
  <c r="E3774" i="4" s="1"/>
  <c r="D3774" i="4" l="1"/>
  <c r="C3775" i="4"/>
  <c r="E3775" i="4" s="1"/>
  <c r="D3775" i="4" l="1"/>
  <c r="C3776" i="4"/>
  <c r="E3776" i="4" s="1"/>
  <c r="D3776" i="4" l="1"/>
  <c r="C3777" i="4"/>
  <c r="E3777" i="4" s="1"/>
  <c r="D3777" i="4" l="1"/>
  <c r="C3778" i="4"/>
  <c r="E3778" i="4" s="1"/>
  <c r="D3778" i="4" l="1"/>
  <c r="C3779" i="4"/>
  <c r="E3779" i="4" s="1"/>
  <c r="D3779" i="4" l="1"/>
  <c r="C3780" i="4"/>
  <c r="E3780" i="4" s="1"/>
  <c r="D3780" i="4" l="1"/>
  <c r="C3781" i="4"/>
  <c r="E3781" i="4" s="1"/>
  <c r="D3781" i="4" l="1"/>
  <c r="C3782" i="4"/>
  <c r="E3782" i="4" s="1"/>
  <c r="D3782" i="4" l="1"/>
  <c r="C3783" i="4"/>
  <c r="E3783" i="4" s="1"/>
  <c r="D3783" i="4" l="1"/>
  <c r="C3784" i="4"/>
  <c r="E3784" i="4" s="1"/>
  <c r="D3784" i="4" l="1"/>
  <c r="C3785" i="4"/>
  <c r="E3785" i="4" s="1"/>
  <c r="D3785" i="4" l="1"/>
  <c r="C3786" i="4"/>
  <c r="E3786" i="4" s="1"/>
  <c r="D3786" i="4" l="1"/>
  <c r="C3787" i="4"/>
  <c r="E3787" i="4" s="1"/>
  <c r="D3787" i="4" l="1"/>
  <c r="C3788" i="4"/>
  <c r="E3788" i="4" s="1"/>
  <c r="D3788" i="4" l="1"/>
  <c r="C3789" i="4"/>
  <c r="E3789" i="4" s="1"/>
  <c r="D3789" i="4" l="1"/>
  <c r="C3790" i="4"/>
  <c r="E3790" i="4" s="1"/>
  <c r="D3790" i="4" l="1"/>
  <c r="C3791" i="4"/>
  <c r="E3791" i="4" s="1"/>
  <c r="D3791" i="4" l="1"/>
  <c r="C3792" i="4"/>
  <c r="E3792" i="4" s="1"/>
  <c r="D3792" i="4" l="1"/>
  <c r="C3793" i="4"/>
  <c r="E3793" i="4" s="1"/>
  <c r="D3793" i="4" l="1"/>
  <c r="C3794" i="4"/>
  <c r="E3794" i="4" s="1"/>
  <c r="D3794" i="4" l="1"/>
  <c r="C3795" i="4"/>
  <c r="E3795" i="4" s="1"/>
  <c r="D3795" i="4" l="1"/>
  <c r="C3796" i="4"/>
  <c r="E3796" i="4" s="1"/>
  <c r="D3796" i="4" l="1"/>
  <c r="C3797" i="4"/>
  <c r="E3797" i="4" s="1"/>
  <c r="D3797" i="4" l="1"/>
  <c r="C3798" i="4"/>
  <c r="E3798" i="4" s="1"/>
  <c r="D3798" i="4" l="1"/>
  <c r="C3799" i="4"/>
  <c r="E3799" i="4" s="1"/>
  <c r="D3799" i="4" l="1"/>
  <c r="C3800" i="4"/>
  <c r="E3800" i="4" s="1"/>
  <c r="D3800" i="4" l="1"/>
  <c r="C3801" i="4"/>
  <c r="E3801" i="4" s="1"/>
  <c r="D3801" i="4" l="1"/>
  <c r="C3802" i="4"/>
  <c r="E3802" i="4" s="1"/>
  <c r="D3802" i="4" l="1"/>
  <c r="C3803" i="4"/>
  <c r="E3803" i="4" s="1"/>
  <c r="D3803" i="4" l="1"/>
  <c r="C3804" i="4"/>
  <c r="E3804" i="4" s="1"/>
  <c r="D3804" i="4" l="1"/>
  <c r="C3805" i="4"/>
  <c r="E3805" i="4" s="1"/>
  <c r="D3805" i="4" l="1"/>
  <c r="C3806" i="4"/>
  <c r="E3806" i="4" s="1"/>
  <c r="D3806" i="4" l="1"/>
  <c r="C3807" i="4"/>
  <c r="E3807" i="4" s="1"/>
  <c r="D3807" i="4" l="1"/>
  <c r="C3808" i="4"/>
  <c r="E3808" i="4" s="1"/>
  <c r="D3808" i="4" l="1"/>
  <c r="C3809" i="4"/>
  <c r="E3809" i="4" s="1"/>
  <c r="D3809" i="4" l="1"/>
  <c r="C3810" i="4"/>
  <c r="E3810" i="4" s="1"/>
  <c r="D3810" i="4" l="1"/>
  <c r="C3811" i="4"/>
  <c r="E3811" i="4" s="1"/>
  <c r="D3811" i="4" l="1"/>
  <c r="C3812" i="4"/>
  <c r="E3812" i="4" s="1"/>
  <c r="D3812" i="4" l="1"/>
  <c r="C3813" i="4"/>
  <c r="E3813" i="4" s="1"/>
  <c r="D3813" i="4" l="1"/>
  <c r="C3814" i="4"/>
  <c r="E3814" i="4" s="1"/>
  <c r="D3814" i="4" l="1"/>
  <c r="C3815" i="4"/>
  <c r="E3815" i="4" s="1"/>
  <c r="D3815" i="4" l="1"/>
  <c r="C3816" i="4"/>
  <c r="E3816" i="4" s="1"/>
  <c r="D3816" i="4" l="1"/>
  <c r="C3817" i="4"/>
  <c r="E3817" i="4" s="1"/>
  <c r="D3817" i="4" l="1"/>
  <c r="C3818" i="4"/>
  <c r="E3818" i="4" s="1"/>
  <c r="D3818" i="4" l="1"/>
  <c r="C3819" i="4"/>
  <c r="E3819" i="4" s="1"/>
  <c r="D3819" i="4" l="1"/>
  <c r="C3820" i="4"/>
  <c r="E3820" i="4" s="1"/>
  <c r="D3820" i="4" l="1"/>
  <c r="C3821" i="4"/>
  <c r="E3821" i="4" s="1"/>
  <c r="D3821" i="4" l="1"/>
  <c r="C3822" i="4"/>
  <c r="E3822" i="4" s="1"/>
  <c r="D3822" i="4" l="1"/>
  <c r="C3823" i="4"/>
  <c r="E3823" i="4" s="1"/>
  <c r="D3823" i="4" l="1"/>
  <c r="C3824" i="4"/>
  <c r="E3824" i="4" s="1"/>
  <c r="D3824" i="4" l="1"/>
  <c r="C3825" i="4"/>
  <c r="E3825" i="4" s="1"/>
  <c r="D3825" i="4" l="1"/>
  <c r="C3826" i="4"/>
  <c r="E3826" i="4" s="1"/>
  <c r="D3826" i="4" l="1"/>
  <c r="C3827" i="4"/>
  <c r="E3827" i="4" s="1"/>
  <c r="D3827" i="4" l="1"/>
  <c r="C3828" i="4"/>
  <c r="E3828" i="4" s="1"/>
  <c r="D3828" i="4" l="1"/>
  <c r="C3829" i="4"/>
  <c r="E3829" i="4" s="1"/>
  <c r="D3829" i="4" l="1"/>
  <c r="C3830" i="4"/>
  <c r="E3830" i="4" s="1"/>
  <c r="D3830" i="4" l="1"/>
  <c r="C3831" i="4"/>
  <c r="E3831" i="4" s="1"/>
  <c r="D3831" i="4" l="1"/>
  <c r="C3832" i="4"/>
  <c r="E3832" i="4" s="1"/>
  <c r="D3832" i="4" l="1"/>
  <c r="C3833" i="4"/>
  <c r="E3833" i="4" s="1"/>
  <c r="D3833" i="4" l="1"/>
  <c r="C3834" i="4"/>
  <c r="E3834" i="4" s="1"/>
  <c r="D3834" i="4" l="1"/>
  <c r="C3835" i="4"/>
  <c r="E3835" i="4" s="1"/>
  <c r="D3835" i="4" l="1"/>
  <c r="C3836" i="4"/>
  <c r="E3836" i="4" s="1"/>
  <c r="D3836" i="4" l="1"/>
  <c r="C3837" i="4"/>
  <c r="E3837" i="4" s="1"/>
  <c r="D3837" i="4" l="1"/>
  <c r="C3838" i="4"/>
  <c r="E3838" i="4" s="1"/>
  <c r="D3838" i="4" l="1"/>
  <c r="C3839" i="4"/>
  <c r="E3839" i="4" s="1"/>
  <c r="D3839" i="4" l="1"/>
  <c r="C3840" i="4"/>
  <c r="E3840" i="4" s="1"/>
  <c r="D3840" i="4" l="1"/>
  <c r="C3841" i="4"/>
  <c r="E3841" i="4" s="1"/>
  <c r="D3841" i="4" l="1"/>
  <c r="C3842" i="4"/>
  <c r="E3842" i="4" s="1"/>
  <c r="D3842" i="4" l="1"/>
  <c r="C3843" i="4"/>
  <c r="E3843" i="4" s="1"/>
  <c r="D3843" i="4" l="1"/>
  <c r="C3844" i="4"/>
  <c r="E3844" i="4" s="1"/>
  <c r="D3844" i="4" l="1"/>
  <c r="C3845" i="4"/>
  <c r="E3845" i="4" s="1"/>
  <c r="D3845" i="4" l="1"/>
  <c r="C3846" i="4"/>
  <c r="E3846" i="4" s="1"/>
  <c r="D3846" i="4" l="1"/>
  <c r="C3847" i="4"/>
  <c r="E3847" i="4" s="1"/>
  <c r="D3847" i="4" l="1"/>
  <c r="C3848" i="4"/>
  <c r="E3848" i="4" s="1"/>
  <c r="D3848" i="4" l="1"/>
  <c r="C3849" i="4"/>
  <c r="E3849" i="4" s="1"/>
  <c r="D3849" i="4" l="1"/>
  <c r="C3850" i="4"/>
  <c r="E3850" i="4" s="1"/>
  <c r="D3850" i="4" l="1"/>
  <c r="C3851" i="4"/>
  <c r="E3851" i="4" s="1"/>
  <c r="D3851" i="4" l="1"/>
  <c r="C3852" i="4"/>
  <c r="E3852" i="4" s="1"/>
  <c r="D3852" i="4" l="1"/>
  <c r="C3853" i="4"/>
  <c r="E3853" i="4" s="1"/>
  <c r="D3853" i="4" l="1"/>
  <c r="C3854" i="4"/>
  <c r="E3854" i="4" s="1"/>
  <c r="D3854" i="4" l="1"/>
  <c r="C3855" i="4"/>
  <c r="E3855" i="4" s="1"/>
  <c r="D3855" i="4" l="1"/>
  <c r="C3856" i="4"/>
  <c r="E3856" i="4" s="1"/>
  <c r="D3856" i="4" l="1"/>
  <c r="C3857" i="4"/>
  <c r="E3857" i="4" s="1"/>
  <c r="D3857" i="4" l="1"/>
  <c r="C3858" i="4"/>
  <c r="E3858" i="4" s="1"/>
  <c r="D3858" i="4" l="1"/>
  <c r="C3859" i="4"/>
  <c r="E3859" i="4" s="1"/>
  <c r="D3859" i="4" l="1"/>
  <c r="C3860" i="4"/>
  <c r="E3860" i="4" s="1"/>
  <c r="D3860" i="4" l="1"/>
  <c r="C3861" i="4"/>
  <c r="E3861" i="4" s="1"/>
  <c r="D3861" i="4" l="1"/>
  <c r="C3862" i="4"/>
  <c r="E3862" i="4" s="1"/>
  <c r="D3862" i="4" l="1"/>
  <c r="C3863" i="4"/>
  <c r="E3863" i="4" s="1"/>
  <c r="D3863" i="4" l="1"/>
  <c r="C3864" i="4"/>
  <c r="E3864" i="4" s="1"/>
  <c r="D3864" i="4" l="1"/>
  <c r="C3865" i="4"/>
  <c r="E3865" i="4" s="1"/>
  <c r="D3865" i="4" l="1"/>
  <c r="C3866" i="4"/>
  <c r="E3866" i="4" s="1"/>
  <c r="D3866" i="4" l="1"/>
  <c r="C3867" i="4"/>
  <c r="E3867" i="4" s="1"/>
  <c r="D3867" i="4" l="1"/>
  <c r="C3868" i="4"/>
  <c r="E3868" i="4" s="1"/>
  <c r="D3868" i="4" l="1"/>
  <c r="C3869" i="4"/>
  <c r="E3869" i="4" s="1"/>
  <c r="D3869" i="4" l="1"/>
  <c r="C3870" i="4"/>
  <c r="E3870" i="4" s="1"/>
  <c r="D3870" i="4" l="1"/>
  <c r="C3871" i="4"/>
  <c r="E3871" i="4" s="1"/>
  <c r="D3871" i="4" l="1"/>
  <c r="C3872" i="4"/>
  <c r="E3872" i="4" s="1"/>
  <c r="D3872" i="4" l="1"/>
  <c r="C3873" i="4"/>
  <c r="E3873" i="4" s="1"/>
  <c r="D3873" i="4" l="1"/>
  <c r="C3874" i="4"/>
  <c r="E3874" i="4" s="1"/>
  <c r="D3874" i="4" l="1"/>
  <c r="C3875" i="4"/>
  <c r="E3875" i="4" s="1"/>
  <c r="D3875" i="4" l="1"/>
  <c r="C3876" i="4"/>
  <c r="E3876" i="4" s="1"/>
  <c r="D3876" i="4" l="1"/>
  <c r="C3877" i="4"/>
  <c r="E3877" i="4" s="1"/>
  <c r="D3877" i="4" l="1"/>
  <c r="C3878" i="4"/>
  <c r="E3878" i="4" s="1"/>
  <c r="D3878" i="4" l="1"/>
  <c r="C3879" i="4"/>
  <c r="E3879" i="4" s="1"/>
  <c r="D3879" i="4" l="1"/>
  <c r="C3880" i="4"/>
  <c r="E3880" i="4" s="1"/>
  <c r="D3880" i="4" l="1"/>
  <c r="C3881" i="4"/>
  <c r="E3881" i="4" s="1"/>
  <c r="D3881" i="4" l="1"/>
  <c r="C3882" i="4"/>
  <c r="E3882" i="4" s="1"/>
  <c r="D3882" i="4" l="1"/>
  <c r="C3883" i="4"/>
  <c r="E3883" i="4" s="1"/>
  <c r="D3883" i="4" l="1"/>
  <c r="C3884" i="4"/>
  <c r="E3884" i="4" s="1"/>
  <c r="D3884" i="4" l="1"/>
  <c r="C3885" i="4"/>
  <c r="E3885" i="4" s="1"/>
  <c r="D3885" i="4" l="1"/>
  <c r="C3886" i="4"/>
  <c r="E3886" i="4" s="1"/>
  <c r="D3886" i="4" l="1"/>
  <c r="C3887" i="4"/>
  <c r="E3887" i="4" s="1"/>
  <c r="D3887" i="4" l="1"/>
  <c r="C3888" i="4"/>
  <c r="E3888" i="4" s="1"/>
  <c r="D3888" i="4" l="1"/>
  <c r="C3889" i="4"/>
  <c r="E3889" i="4" s="1"/>
  <c r="D3889" i="4" l="1"/>
  <c r="C3890" i="4"/>
  <c r="E3890" i="4" s="1"/>
  <c r="D3890" i="4" l="1"/>
  <c r="C3891" i="4"/>
  <c r="E3891" i="4" s="1"/>
  <c r="D3891" i="4" l="1"/>
  <c r="C3892" i="4"/>
  <c r="E3892" i="4" s="1"/>
  <c r="D3892" i="4" l="1"/>
  <c r="C3893" i="4"/>
  <c r="E3893" i="4" s="1"/>
  <c r="D3893" i="4" l="1"/>
  <c r="C3894" i="4"/>
  <c r="E3894" i="4" s="1"/>
  <c r="D3894" i="4" l="1"/>
  <c r="C3895" i="4"/>
  <c r="E3895" i="4" s="1"/>
  <c r="D3895" i="4" l="1"/>
  <c r="C3896" i="4"/>
  <c r="E3896" i="4" s="1"/>
  <c r="D3896" i="4" l="1"/>
  <c r="C3897" i="4"/>
  <c r="E3897" i="4" s="1"/>
  <c r="D3897" i="4" l="1"/>
  <c r="C3898" i="4"/>
  <c r="E3898" i="4" s="1"/>
  <c r="D3898" i="4" l="1"/>
  <c r="C3899" i="4"/>
  <c r="E3899" i="4" s="1"/>
  <c r="D3899" i="4" l="1"/>
  <c r="C3900" i="4"/>
  <c r="E3900" i="4" s="1"/>
  <c r="D3900" i="4" l="1"/>
  <c r="C3901" i="4"/>
  <c r="E3901" i="4" s="1"/>
  <c r="D3901" i="4" l="1"/>
  <c r="C3902" i="4"/>
  <c r="E3902" i="4" s="1"/>
  <c r="D3902" i="4" l="1"/>
  <c r="C3903" i="4"/>
  <c r="E3903" i="4" s="1"/>
  <c r="D3903" i="4" l="1"/>
  <c r="C3904" i="4"/>
  <c r="E3904" i="4" s="1"/>
  <c r="D3904" i="4" l="1"/>
  <c r="C3905" i="4"/>
  <c r="E3905" i="4" s="1"/>
  <c r="D3905" i="4" l="1"/>
  <c r="C3906" i="4"/>
  <c r="E3906" i="4" s="1"/>
  <c r="D3906" i="4" l="1"/>
  <c r="C3907" i="4"/>
  <c r="E3907" i="4" s="1"/>
  <c r="D3907" i="4" l="1"/>
  <c r="C3908" i="4"/>
  <c r="E3908" i="4" s="1"/>
  <c r="D3908" i="4" l="1"/>
  <c r="C3909" i="4"/>
  <c r="E3909" i="4" s="1"/>
  <c r="D3909" i="4" l="1"/>
  <c r="C3910" i="4"/>
  <c r="E3910" i="4" s="1"/>
  <c r="D3910" i="4" l="1"/>
  <c r="C3911" i="4"/>
  <c r="E3911" i="4" s="1"/>
  <c r="D3911" i="4" l="1"/>
  <c r="C3912" i="4"/>
  <c r="E3912" i="4" s="1"/>
  <c r="D3912" i="4" l="1"/>
  <c r="C3913" i="4"/>
  <c r="E3913" i="4" s="1"/>
  <c r="D3913" i="4" l="1"/>
  <c r="C3914" i="4"/>
  <c r="E3914" i="4" s="1"/>
  <c r="D3914" i="4" l="1"/>
  <c r="C3915" i="4"/>
  <c r="E3915" i="4" s="1"/>
  <c r="D3915" i="4" l="1"/>
  <c r="C3916" i="4"/>
  <c r="E3916" i="4" s="1"/>
  <c r="D3916" i="4" l="1"/>
  <c r="C3917" i="4"/>
  <c r="E3917" i="4" s="1"/>
  <c r="D3917" i="4" l="1"/>
  <c r="C3918" i="4"/>
  <c r="E3918" i="4" s="1"/>
  <c r="D3918" i="4" l="1"/>
  <c r="C3919" i="4"/>
  <c r="E3919" i="4" s="1"/>
  <c r="D3919" i="4" l="1"/>
  <c r="C3920" i="4"/>
  <c r="E3920" i="4" s="1"/>
  <c r="D3920" i="4" l="1"/>
  <c r="C3921" i="4"/>
  <c r="E3921" i="4" s="1"/>
  <c r="D3921" i="4" l="1"/>
  <c r="C3922" i="4"/>
  <c r="E3922" i="4" s="1"/>
  <c r="D3922" i="4" l="1"/>
  <c r="C3923" i="4"/>
  <c r="E3923" i="4" s="1"/>
  <c r="D3923" i="4" l="1"/>
  <c r="C3924" i="4"/>
  <c r="E3924" i="4" s="1"/>
  <c r="D3924" i="4" l="1"/>
  <c r="C3925" i="4"/>
  <c r="E3925" i="4" s="1"/>
  <c r="D3925" i="4" l="1"/>
  <c r="C3926" i="4"/>
  <c r="E3926" i="4" s="1"/>
  <c r="D3926" i="4" l="1"/>
  <c r="C3927" i="4"/>
  <c r="E3927" i="4" s="1"/>
  <c r="D3927" i="4" l="1"/>
  <c r="C3928" i="4"/>
  <c r="E3928" i="4" s="1"/>
  <c r="D3928" i="4" l="1"/>
  <c r="C3929" i="4"/>
  <c r="E3929" i="4" s="1"/>
  <c r="D3929" i="4" l="1"/>
  <c r="C3930" i="4"/>
  <c r="E3930" i="4" s="1"/>
  <c r="D3930" i="4" l="1"/>
  <c r="C3931" i="4"/>
  <c r="E3931" i="4" s="1"/>
  <c r="D3931" i="4" l="1"/>
  <c r="C3932" i="4"/>
  <c r="E3932" i="4" s="1"/>
  <c r="D3932" i="4" l="1"/>
  <c r="C3933" i="4"/>
  <c r="E3933" i="4" s="1"/>
  <c r="D3933" i="4" l="1"/>
  <c r="C3934" i="4"/>
  <c r="E3934" i="4" s="1"/>
  <c r="D3934" i="4" l="1"/>
  <c r="C3935" i="4"/>
  <c r="E3935" i="4" s="1"/>
  <c r="D3935" i="4" l="1"/>
  <c r="C3936" i="4"/>
  <c r="E3936" i="4" s="1"/>
  <c r="D3936" i="4" l="1"/>
  <c r="C3937" i="4"/>
  <c r="E3937" i="4" s="1"/>
  <c r="D3937" i="4" l="1"/>
  <c r="C3938" i="4"/>
  <c r="E3938" i="4" s="1"/>
  <c r="D3938" i="4" l="1"/>
  <c r="C3939" i="4"/>
  <c r="E3939" i="4" s="1"/>
  <c r="D3939" i="4" l="1"/>
  <c r="C3940" i="4"/>
  <c r="E3940" i="4" s="1"/>
  <c r="D3940" i="4" l="1"/>
  <c r="C3941" i="4"/>
  <c r="E3941" i="4" s="1"/>
  <c r="D3941" i="4" l="1"/>
  <c r="C3942" i="4"/>
  <c r="E3942" i="4" s="1"/>
  <c r="D3942" i="4" l="1"/>
  <c r="C3943" i="4"/>
  <c r="E3943" i="4" s="1"/>
  <c r="D3943" i="4" l="1"/>
  <c r="C3944" i="4"/>
  <c r="E3944" i="4" s="1"/>
  <c r="D3944" i="4" l="1"/>
  <c r="C3945" i="4"/>
  <c r="E3945" i="4" s="1"/>
  <c r="D3945" i="4" l="1"/>
  <c r="C3946" i="4"/>
  <c r="E3946" i="4" s="1"/>
  <c r="D3946" i="4" l="1"/>
  <c r="C3947" i="4"/>
  <c r="E3947" i="4" s="1"/>
  <c r="D3947" i="4" l="1"/>
  <c r="C3948" i="4"/>
  <c r="E3948" i="4" s="1"/>
  <c r="D3948" i="4" l="1"/>
  <c r="C3949" i="4"/>
  <c r="E3949" i="4" s="1"/>
  <c r="D3949" i="4" l="1"/>
  <c r="C3950" i="4"/>
  <c r="E3950" i="4" s="1"/>
  <c r="D3950" i="4" l="1"/>
  <c r="C3951" i="4"/>
  <c r="E3951" i="4" s="1"/>
  <c r="D3951" i="4" l="1"/>
  <c r="C3952" i="4"/>
  <c r="E3952" i="4" s="1"/>
  <c r="D3952" i="4" l="1"/>
  <c r="C3953" i="4"/>
  <c r="E3953" i="4" s="1"/>
  <c r="D3953" i="4" l="1"/>
  <c r="C3954" i="4"/>
  <c r="E3954" i="4" s="1"/>
  <c r="D3954" i="4" l="1"/>
  <c r="C3955" i="4"/>
  <c r="E3955" i="4" s="1"/>
  <c r="D3955" i="4" l="1"/>
  <c r="C3956" i="4"/>
  <c r="E3956" i="4" s="1"/>
  <c r="D3956" i="4" l="1"/>
  <c r="C3957" i="4"/>
  <c r="E3957" i="4" s="1"/>
  <c r="D3957" i="4" l="1"/>
  <c r="C3958" i="4"/>
  <c r="E3958" i="4" s="1"/>
  <c r="D3958" i="4" l="1"/>
  <c r="C3959" i="4"/>
  <c r="E3959" i="4" s="1"/>
  <c r="D3959" i="4" l="1"/>
  <c r="C3960" i="4"/>
  <c r="E3960" i="4" s="1"/>
  <c r="D3960" i="4" l="1"/>
  <c r="C3961" i="4"/>
  <c r="E3961" i="4" s="1"/>
  <c r="D3961" i="4" l="1"/>
  <c r="C3962" i="4"/>
  <c r="E3962" i="4" s="1"/>
  <c r="D3962" i="4" l="1"/>
  <c r="C3963" i="4"/>
  <c r="E3963" i="4" s="1"/>
  <c r="D3963" i="4" l="1"/>
  <c r="C3964" i="4"/>
  <c r="E3964" i="4" s="1"/>
  <c r="D3964" i="4" l="1"/>
  <c r="C3965" i="4"/>
  <c r="E3965" i="4" s="1"/>
  <c r="D3965" i="4" l="1"/>
  <c r="C3966" i="4"/>
  <c r="E3966" i="4" s="1"/>
  <c r="D3966" i="4" l="1"/>
  <c r="C3967" i="4"/>
  <c r="E3967" i="4" s="1"/>
  <c r="D3967" i="4" l="1"/>
  <c r="C3968" i="4"/>
  <c r="E3968" i="4" s="1"/>
  <c r="D3968" i="4" l="1"/>
  <c r="C3969" i="4"/>
  <c r="E3969" i="4" s="1"/>
  <c r="D3969" i="4" l="1"/>
  <c r="C3970" i="4"/>
  <c r="E3970" i="4" s="1"/>
  <c r="D3970" i="4" l="1"/>
  <c r="C3971" i="4"/>
  <c r="E3971" i="4" s="1"/>
  <c r="D3971" i="4" l="1"/>
  <c r="C3972" i="4"/>
  <c r="E3972" i="4" s="1"/>
  <c r="D3972" i="4" l="1"/>
  <c r="C3973" i="4"/>
  <c r="E3973" i="4" s="1"/>
  <c r="D3973" i="4" l="1"/>
  <c r="C3974" i="4"/>
  <c r="E3974" i="4" s="1"/>
  <c r="D3974" i="4" l="1"/>
  <c r="C3975" i="4"/>
  <c r="E3975" i="4" s="1"/>
  <c r="D3975" i="4" l="1"/>
  <c r="C3976" i="4"/>
  <c r="E3976" i="4" s="1"/>
  <c r="D3976" i="4" l="1"/>
  <c r="C3977" i="4"/>
  <c r="E3977" i="4" s="1"/>
  <c r="D3977" i="4" l="1"/>
  <c r="C3978" i="4"/>
  <c r="E3978" i="4" s="1"/>
  <c r="D3978" i="4" l="1"/>
  <c r="C3979" i="4"/>
  <c r="E3979" i="4" s="1"/>
  <c r="D3979" i="4" l="1"/>
  <c r="C3980" i="4"/>
  <c r="E3980" i="4" s="1"/>
  <c r="D3980" i="4" l="1"/>
  <c r="C3981" i="4"/>
  <c r="E3981" i="4" s="1"/>
  <c r="D3981" i="4" l="1"/>
  <c r="C3982" i="4"/>
  <c r="E3982" i="4" s="1"/>
  <c r="D3982" i="4" l="1"/>
  <c r="C3983" i="4"/>
  <c r="E3983" i="4" s="1"/>
  <c r="D3983" i="4" l="1"/>
  <c r="C3984" i="4"/>
  <c r="E3984" i="4" s="1"/>
  <c r="D3984" i="4" l="1"/>
  <c r="C3985" i="4"/>
  <c r="E3985" i="4" s="1"/>
  <c r="D3985" i="4" l="1"/>
  <c r="C3986" i="4"/>
  <c r="E3986" i="4" s="1"/>
  <c r="D3986" i="4" l="1"/>
  <c r="C3987" i="4"/>
  <c r="E3987" i="4" s="1"/>
  <c r="D3987" i="4" l="1"/>
  <c r="C3988" i="4"/>
  <c r="E3988" i="4" s="1"/>
  <c r="D3988" i="4" l="1"/>
  <c r="C3989" i="4"/>
  <c r="E3989" i="4" s="1"/>
  <c r="D3989" i="4" l="1"/>
  <c r="C3990" i="4"/>
  <c r="E3990" i="4" s="1"/>
  <c r="D3990" i="4" l="1"/>
  <c r="C3991" i="4"/>
  <c r="E3991" i="4" s="1"/>
  <c r="D3991" i="4" l="1"/>
  <c r="C3992" i="4"/>
  <c r="E3992" i="4" s="1"/>
  <c r="D3992" i="4" l="1"/>
  <c r="C3993" i="4"/>
  <c r="E3993" i="4" s="1"/>
  <c r="D3993" i="4" l="1"/>
  <c r="C3994" i="4"/>
  <c r="E3994" i="4" s="1"/>
  <c r="D3994" i="4" l="1"/>
  <c r="C3995" i="4"/>
  <c r="E3995" i="4" s="1"/>
  <c r="D3995" i="4" l="1"/>
  <c r="C3996" i="4"/>
  <c r="E3996" i="4" s="1"/>
  <c r="D3996" i="4" l="1"/>
  <c r="C3997" i="4"/>
  <c r="E3997" i="4" s="1"/>
  <c r="D3997" i="4" l="1"/>
  <c r="C3998" i="4"/>
  <c r="E3998" i="4" s="1"/>
  <c r="D3998" i="4" l="1"/>
  <c r="C3999" i="4"/>
  <c r="E3999" i="4" s="1"/>
  <c r="D3999" i="4" l="1"/>
  <c r="C4000" i="4"/>
  <c r="E4000" i="4" s="1"/>
  <c r="D4000" i="4" l="1"/>
  <c r="C4001" i="4"/>
  <c r="E4001" i="4" s="1"/>
  <c r="D4001" i="4" l="1"/>
  <c r="C4002" i="4"/>
  <c r="E4002" i="4" s="1"/>
  <c r="D4002" i="4" l="1"/>
  <c r="C4003" i="4"/>
  <c r="E4003" i="4" s="1"/>
  <c r="D4003" i="4" l="1"/>
  <c r="C4004" i="4"/>
  <c r="E4004" i="4" s="1"/>
  <c r="D4004" i="4" l="1"/>
  <c r="C4005" i="4"/>
  <c r="E4005" i="4" s="1"/>
  <c r="D4005" i="4" l="1"/>
  <c r="C4006" i="4"/>
  <c r="E4006" i="4" s="1"/>
  <c r="D4006" i="4" l="1"/>
  <c r="C4007" i="4"/>
  <c r="E4007" i="4" s="1"/>
  <c r="D4007" i="4" l="1"/>
  <c r="C4008" i="4"/>
  <c r="E4008" i="4" s="1"/>
  <c r="D4008" i="4" l="1"/>
  <c r="C4009" i="4"/>
  <c r="E4009" i="4" s="1"/>
  <c r="D4009" i="4" l="1"/>
  <c r="C4010" i="4"/>
  <c r="E4010" i="4" s="1"/>
  <c r="D4010" i="4" l="1"/>
  <c r="C4011" i="4"/>
  <c r="E4011" i="4" s="1"/>
  <c r="D4011" i="4" l="1"/>
  <c r="C4012" i="4"/>
  <c r="E4012" i="4" s="1"/>
  <c r="D4012" i="4" l="1"/>
  <c r="C4013" i="4"/>
  <c r="E4013" i="4" s="1"/>
  <c r="D4013" i="4" l="1"/>
  <c r="C4014" i="4"/>
  <c r="E4014" i="4" s="1"/>
  <c r="D4014" i="4" l="1"/>
  <c r="C4015" i="4"/>
  <c r="E4015" i="4" s="1"/>
  <c r="D4015" i="4" l="1"/>
  <c r="C4016" i="4"/>
  <c r="E4016" i="4" s="1"/>
  <c r="D4016" i="4" l="1"/>
  <c r="C4017" i="4"/>
  <c r="E4017" i="4" s="1"/>
  <c r="D4017" i="4" l="1"/>
  <c r="C4018" i="4"/>
  <c r="E4018" i="4" s="1"/>
  <c r="D4018" i="4" l="1"/>
  <c r="C4019" i="4"/>
  <c r="E4019" i="4" s="1"/>
  <c r="D4019" i="4" l="1"/>
  <c r="C4020" i="4"/>
  <c r="E4020" i="4" s="1"/>
  <c r="D4020" i="4" l="1"/>
  <c r="C4021" i="4"/>
  <c r="E4021" i="4" s="1"/>
  <c r="D4021" i="4" l="1"/>
  <c r="C4022" i="4"/>
  <c r="E4022" i="4" s="1"/>
  <c r="D4022" i="4" l="1"/>
  <c r="C4023" i="4"/>
  <c r="E4023" i="4" s="1"/>
  <c r="D4023" i="4" l="1"/>
  <c r="C4024" i="4"/>
  <c r="E4024" i="4" s="1"/>
  <c r="D4024" i="4" l="1"/>
  <c r="C4025" i="4"/>
  <c r="E4025" i="4" s="1"/>
  <c r="D4025" i="4" l="1"/>
  <c r="C4026" i="4"/>
  <c r="E4026" i="4" s="1"/>
  <c r="D4026" i="4" l="1"/>
  <c r="C4027" i="4"/>
  <c r="E4027" i="4" s="1"/>
  <c r="D4027" i="4" l="1"/>
  <c r="C4028" i="4"/>
  <c r="E4028" i="4" s="1"/>
  <c r="D4028" i="4" l="1"/>
  <c r="C4029" i="4"/>
  <c r="E4029" i="4" s="1"/>
  <c r="D4029" i="4" l="1"/>
  <c r="C4030" i="4"/>
  <c r="E4030" i="4" s="1"/>
  <c r="D4030" i="4" l="1"/>
  <c r="C4031" i="4"/>
  <c r="E4031" i="4" s="1"/>
  <c r="D4031" i="4" l="1"/>
  <c r="C4032" i="4"/>
  <c r="E4032" i="4" s="1"/>
  <c r="D4032" i="4" l="1"/>
  <c r="C4033" i="4"/>
  <c r="E4033" i="4" s="1"/>
  <c r="D4033" i="4" l="1"/>
  <c r="C4034" i="4"/>
  <c r="E4034" i="4" s="1"/>
  <c r="D4034" i="4" l="1"/>
  <c r="C4035" i="4"/>
  <c r="E4035" i="4" s="1"/>
  <c r="D4035" i="4" l="1"/>
  <c r="C4036" i="4"/>
  <c r="E4036" i="4" s="1"/>
  <c r="D4036" i="4" l="1"/>
  <c r="C4037" i="4"/>
  <c r="E4037" i="4" s="1"/>
  <c r="D4037" i="4" l="1"/>
  <c r="C4038" i="4"/>
  <c r="E4038" i="4" s="1"/>
  <c r="D4038" i="4" l="1"/>
  <c r="C4039" i="4"/>
  <c r="E4039" i="4" s="1"/>
  <c r="D4039" i="4" l="1"/>
  <c r="C4040" i="4"/>
  <c r="E4040" i="4" s="1"/>
  <c r="D4040" i="4" l="1"/>
  <c r="C4041" i="4"/>
  <c r="E4041" i="4" s="1"/>
  <c r="D4041" i="4" l="1"/>
  <c r="C4042" i="4"/>
  <c r="E4042" i="4" s="1"/>
  <c r="D4042" i="4" l="1"/>
  <c r="C4043" i="4"/>
  <c r="E4043" i="4" s="1"/>
  <c r="D4043" i="4" l="1"/>
  <c r="C4044" i="4"/>
  <c r="E4044" i="4" s="1"/>
  <c r="D4044" i="4" l="1"/>
  <c r="C4045" i="4"/>
  <c r="E4045" i="4" s="1"/>
  <c r="D4045" i="4" l="1"/>
  <c r="C4046" i="4"/>
  <c r="E4046" i="4" s="1"/>
  <c r="D4046" i="4" l="1"/>
  <c r="C4047" i="4"/>
  <c r="E4047" i="4" s="1"/>
  <c r="D4047" i="4" l="1"/>
  <c r="C4048" i="4"/>
  <c r="E4048" i="4" s="1"/>
  <c r="D4048" i="4" l="1"/>
  <c r="C4049" i="4"/>
  <c r="E4049" i="4" s="1"/>
  <c r="D4049" i="4" l="1"/>
  <c r="C4050" i="4"/>
  <c r="E4050" i="4" s="1"/>
  <c r="D4050" i="4" l="1"/>
  <c r="C4051" i="4"/>
  <c r="E4051" i="4" s="1"/>
  <c r="D4051" i="4" l="1"/>
  <c r="C4052" i="4"/>
  <c r="E4052" i="4" s="1"/>
  <c r="D4052" i="4" l="1"/>
  <c r="C4053" i="4"/>
  <c r="E4053" i="4" s="1"/>
  <c r="D4053" i="4" l="1"/>
  <c r="C4054" i="4"/>
  <c r="E4054" i="4" s="1"/>
  <c r="D4054" i="4" l="1"/>
  <c r="C4055" i="4"/>
  <c r="E4055" i="4" s="1"/>
  <c r="D4055" i="4" l="1"/>
  <c r="C4056" i="4"/>
  <c r="E4056" i="4" s="1"/>
  <c r="D4056" i="4" l="1"/>
  <c r="C4057" i="4"/>
  <c r="E4057" i="4" s="1"/>
  <c r="D4057" i="4" l="1"/>
  <c r="C4058" i="4"/>
  <c r="E4058" i="4" s="1"/>
  <c r="D4058" i="4" l="1"/>
  <c r="C4059" i="4"/>
  <c r="E4059" i="4" s="1"/>
  <c r="D4059" i="4" l="1"/>
  <c r="C4060" i="4"/>
  <c r="E4060" i="4" s="1"/>
  <c r="D4060" i="4" l="1"/>
  <c r="C4061" i="4"/>
  <c r="E4061" i="4" s="1"/>
  <c r="D4061" i="4" l="1"/>
  <c r="C4062" i="4"/>
  <c r="E4062" i="4" s="1"/>
  <c r="D4062" i="4" l="1"/>
  <c r="C4063" i="4"/>
  <c r="E4063" i="4" s="1"/>
  <c r="D4063" i="4" l="1"/>
  <c r="C4064" i="4"/>
  <c r="E4064" i="4" s="1"/>
  <c r="D4064" i="4" l="1"/>
  <c r="C4065" i="4"/>
  <c r="E4065" i="4" s="1"/>
  <c r="D4065" i="4" l="1"/>
  <c r="C4066" i="4"/>
  <c r="E4066" i="4" s="1"/>
  <c r="D4066" i="4" l="1"/>
  <c r="C4067" i="4"/>
  <c r="E4067" i="4" s="1"/>
  <c r="D4067" i="4" l="1"/>
  <c r="C4068" i="4"/>
  <c r="E4068" i="4" s="1"/>
  <c r="D4068" i="4" l="1"/>
  <c r="C4069" i="4"/>
  <c r="E4069" i="4" s="1"/>
  <c r="D4069" i="4" l="1"/>
  <c r="C4070" i="4"/>
  <c r="E4070" i="4" s="1"/>
  <c r="D4070" i="4" l="1"/>
  <c r="C4071" i="4"/>
  <c r="E4071" i="4" s="1"/>
  <c r="D4071" i="4" l="1"/>
  <c r="C4072" i="4"/>
  <c r="E4072" i="4" s="1"/>
  <c r="D4072" i="4" l="1"/>
  <c r="C4073" i="4"/>
  <c r="E4073" i="4" s="1"/>
  <c r="D4073" i="4" l="1"/>
  <c r="C4074" i="4"/>
  <c r="E4074" i="4" s="1"/>
  <c r="D4074" i="4" l="1"/>
  <c r="C4075" i="4"/>
  <c r="E4075" i="4" s="1"/>
  <c r="D4075" i="4" l="1"/>
  <c r="C4076" i="4"/>
  <c r="E4076" i="4" s="1"/>
  <c r="D4076" i="4" l="1"/>
  <c r="C4077" i="4"/>
  <c r="E4077" i="4" s="1"/>
  <c r="D4077" i="4" l="1"/>
  <c r="C4078" i="4"/>
  <c r="E4078" i="4" s="1"/>
  <c r="D4078" i="4" l="1"/>
  <c r="C4079" i="4"/>
  <c r="E4079" i="4" s="1"/>
  <c r="D4079" i="4" l="1"/>
  <c r="C4080" i="4"/>
  <c r="E4080" i="4" s="1"/>
  <c r="D4080" i="4" l="1"/>
  <c r="C4081" i="4"/>
  <c r="E4081" i="4" s="1"/>
  <c r="D4081" i="4" l="1"/>
  <c r="C4082" i="4"/>
  <c r="E4082" i="4" s="1"/>
  <c r="D4082" i="4" l="1"/>
  <c r="C4083" i="4"/>
  <c r="E4083" i="4" s="1"/>
  <c r="D4083" i="4" l="1"/>
  <c r="C4084" i="4"/>
  <c r="E4084" i="4" s="1"/>
  <c r="D4084" i="4" l="1"/>
  <c r="C4085" i="4"/>
  <c r="E4085" i="4" s="1"/>
  <c r="D4085" i="4" l="1"/>
  <c r="C4086" i="4"/>
  <c r="E4086" i="4" s="1"/>
  <c r="D4086" i="4" l="1"/>
  <c r="C4087" i="4"/>
  <c r="E4087" i="4" s="1"/>
  <c r="D4087" i="4" l="1"/>
  <c r="C4088" i="4"/>
  <c r="E4088" i="4" s="1"/>
  <c r="D4088" i="4" l="1"/>
  <c r="C4089" i="4"/>
  <c r="E4089" i="4" s="1"/>
  <c r="D4089" i="4" l="1"/>
  <c r="C4090" i="4"/>
  <c r="E4090" i="4" s="1"/>
  <c r="D4090" i="4" l="1"/>
  <c r="C4091" i="4"/>
  <c r="E4091" i="4" s="1"/>
  <c r="D4091" i="4" l="1"/>
  <c r="C4092" i="4"/>
  <c r="E4092" i="4" s="1"/>
  <c r="D4092" i="4" l="1"/>
  <c r="C4093" i="4"/>
  <c r="E4093" i="4" s="1"/>
  <c r="D4093" i="4" l="1"/>
  <c r="C4094" i="4"/>
  <c r="E4094" i="4" s="1"/>
  <c r="D4094" i="4" l="1"/>
  <c r="C4095" i="4"/>
  <c r="E4095" i="4" s="1"/>
  <c r="D4095" i="4" l="1"/>
  <c r="C4096" i="4"/>
  <c r="E4096" i="4" s="1"/>
  <c r="D4096" i="4" l="1"/>
  <c r="C4097" i="4"/>
  <c r="E4097" i="4" s="1"/>
  <c r="D4097" i="4" l="1"/>
  <c r="C4098" i="4"/>
  <c r="E4098" i="4" s="1"/>
  <c r="D4098" i="4" l="1"/>
  <c r="C4099" i="4"/>
  <c r="E4099" i="4" s="1"/>
  <c r="D4099" i="4" l="1"/>
  <c r="C4100" i="4"/>
  <c r="E4100" i="4" s="1"/>
  <c r="D4100" i="4" l="1"/>
  <c r="C4101" i="4"/>
  <c r="E4101" i="4" s="1"/>
  <c r="D4101" i="4" l="1"/>
  <c r="C4102" i="4"/>
  <c r="E4102" i="4" s="1"/>
  <c r="D4102" i="4" l="1"/>
  <c r="C4103" i="4"/>
  <c r="E4103" i="4" s="1"/>
  <c r="D4103" i="4" l="1"/>
  <c r="C4104" i="4"/>
  <c r="E4104" i="4" s="1"/>
  <c r="D4104" i="4" l="1"/>
  <c r="C4105" i="4"/>
  <c r="E4105" i="4" s="1"/>
  <c r="D4105" i="4" l="1"/>
  <c r="C4106" i="4"/>
  <c r="E4106" i="4" s="1"/>
  <c r="D4106" i="4" l="1"/>
  <c r="C4107" i="4"/>
  <c r="E4107" i="4" s="1"/>
  <c r="D4107" i="4" l="1"/>
  <c r="C4108" i="4"/>
  <c r="E4108" i="4" s="1"/>
  <c r="D4108" i="4" l="1"/>
  <c r="C4109" i="4"/>
  <c r="E4109" i="4" s="1"/>
  <c r="D4109" i="4" l="1"/>
  <c r="C4110" i="4"/>
  <c r="E4110" i="4" s="1"/>
  <c r="D4110" i="4" l="1"/>
  <c r="C4111" i="4"/>
  <c r="E4111" i="4" s="1"/>
  <c r="D4111" i="4" l="1"/>
  <c r="C4112" i="4"/>
  <c r="E4112" i="4" s="1"/>
  <c r="D4112" i="4" l="1"/>
  <c r="C4113" i="4"/>
  <c r="E4113" i="4" s="1"/>
  <c r="D4113" i="4" l="1"/>
  <c r="C4114" i="4"/>
  <c r="E4114" i="4" s="1"/>
  <c r="D4114" i="4" l="1"/>
  <c r="C4115" i="4"/>
  <c r="E4115" i="4" s="1"/>
  <c r="D4115" i="4" l="1"/>
  <c r="C4116" i="4"/>
  <c r="E4116" i="4" s="1"/>
  <c r="D4116" i="4" l="1"/>
  <c r="C4117" i="4"/>
  <c r="E4117" i="4" s="1"/>
  <c r="D4117" i="4" l="1"/>
  <c r="C4118" i="4"/>
  <c r="E4118" i="4" s="1"/>
  <c r="D4118" i="4" l="1"/>
  <c r="C4119" i="4"/>
  <c r="E4119" i="4" s="1"/>
  <c r="D4119" i="4" l="1"/>
  <c r="C4120" i="4"/>
  <c r="E4120" i="4" s="1"/>
  <c r="D4120" i="4" l="1"/>
  <c r="C4121" i="4"/>
  <c r="E4121" i="4" s="1"/>
  <c r="D4121" i="4" l="1"/>
  <c r="C4122" i="4"/>
  <c r="E4122" i="4" s="1"/>
  <c r="D4122" i="4" l="1"/>
  <c r="C4123" i="4"/>
  <c r="E4123" i="4" s="1"/>
  <c r="D4123" i="4" l="1"/>
  <c r="C4124" i="4"/>
  <c r="E4124" i="4" s="1"/>
  <c r="D4124" i="4" l="1"/>
  <c r="C4125" i="4"/>
  <c r="E4125" i="4" s="1"/>
  <c r="D4125" i="4" l="1"/>
  <c r="C4126" i="4"/>
  <c r="E4126" i="4" s="1"/>
  <c r="D4126" i="4" l="1"/>
  <c r="C4127" i="4"/>
  <c r="E4127" i="4" s="1"/>
  <c r="D4127" i="4" l="1"/>
  <c r="C4128" i="4"/>
  <c r="E4128" i="4" s="1"/>
  <c r="D4128" i="4" l="1"/>
  <c r="C4129" i="4"/>
  <c r="E4129" i="4" s="1"/>
  <c r="D4129" i="4" l="1"/>
  <c r="C4130" i="4"/>
  <c r="E4130" i="4" s="1"/>
  <c r="D4130" i="4" l="1"/>
  <c r="C4131" i="4"/>
  <c r="E4131" i="4" s="1"/>
  <c r="D4131" i="4" l="1"/>
  <c r="C4132" i="4"/>
  <c r="E4132" i="4" s="1"/>
  <c r="D4132" i="4" l="1"/>
  <c r="C4133" i="4"/>
  <c r="E4133" i="4" s="1"/>
  <c r="D4133" i="4" l="1"/>
  <c r="C4134" i="4"/>
  <c r="E4134" i="4" s="1"/>
  <c r="D4134" i="4" l="1"/>
  <c r="D4135" i="4" s="1"/>
  <c r="C4135" i="4"/>
  <c r="E4135" i="4" s="1"/>
  <c r="C4136" i="4" l="1"/>
  <c r="E4136" i="4" s="1"/>
  <c r="D4136" i="4" l="1"/>
  <c r="C4137" i="4"/>
  <c r="E4137" i="4" s="1"/>
  <c r="D4137" i="4" l="1"/>
  <c r="C4138" i="4"/>
  <c r="E4138" i="4" s="1"/>
  <c r="D4138" i="4" l="1"/>
  <c r="C4139" i="4"/>
  <c r="E4139" i="4" s="1"/>
  <c r="D4139" i="4" l="1"/>
  <c r="C4140" i="4"/>
  <c r="E4140" i="4" s="1"/>
  <c r="D4140" i="4" l="1"/>
  <c r="C4141" i="4"/>
  <c r="E4141" i="4" s="1"/>
  <c r="D4141" i="4" l="1"/>
  <c r="C4142" i="4"/>
  <c r="E4142" i="4" s="1"/>
  <c r="D4142" i="4" l="1"/>
  <c r="C4143" i="4"/>
  <c r="E4143" i="4" s="1"/>
  <c r="D4143" i="4" l="1"/>
  <c r="C4144" i="4"/>
  <c r="E4144" i="4" s="1"/>
  <c r="D4144" i="4" l="1"/>
  <c r="C4145" i="4"/>
  <c r="E4145" i="4" s="1"/>
  <c r="D4145" i="4" l="1"/>
  <c r="C4146" i="4"/>
  <c r="E4146" i="4" s="1"/>
  <c r="D4146" i="4" l="1"/>
  <c r="C4147" i="4"/>
  <c r="E4147" i="4" s="1"/>
  <c r="D4147" i="4" l="1"/>
  <c r="C4148" i="4"/>
  <c r="E4148" i="4" s="1"/>
  <c r="D4148" i="4" l="1"/>
  <c r="C4149" i="4"/>
  <c r="E4149" i="4" s="1"/>
  <c r="D4149" i="4" l="1"/>
  <c r="C4150" i="4"/>
  <c r="E4150" i="4" s="1"/>
  <c r="D4150" i="4" l="1"/>
  <c r="C4151" i="4"/>
  <c r="E4151" i="4" s="1"/>
  <c r="D4151" i="4" l="1"/>
  <c r="C4152" i="4"/>
  <c r="E4152" i="4" s="1"/>
  <c r="D4152" i="4" l="1"/>
  <c r="C4153" i="4"/>
  <c r="E4153" i="4" s="1"/>
  <c r="D4153" i="4" l="1"/>
  <c r="C4154" i="4"/>
  <c r="E4154" i="4" s="1"/>
  <c r="D4154" i="4" l="1"/>
  <c r="C4155" i="4"/>
  <c r="E4155" i="4" s="1"/>
  <c r="D4155" i="4" l="1"/>
  <c r="C4156" i="4"/>
  <c r="E4156" i="4" s="1"/>
  <c r="D4156" i="4" l="1"/>
  <c r="C4157" i="4"/>
  <c r="E4157" i="4" s="1"/>
  <c r="D4157" i="4" l="1"/>
  <c r="C4158" i="4"/>
  <c r="E4158" i="4" s="1"/>
  <c r="D4158" i="4" l="1"/>
  <c r="C4159" i="4"/>
  <c r="E4159" i="4" s="1"/>
  <c r="D4159" i="4" l="1"/>
  <c r="D4160" i="4" s="1"/>
  <c r="C4160" i="4"/>
  <c r="E4160" i="4" s="1"/>
  <c r="C4161" i="4" l="1"/>
  <c r="E4161" i="4" s="1"/>
  <c r="D4161" i="4" l="1"/>
  <c r="C4162" i="4"/>
  <c r="E4162" i="4" s="1"/>
  <c r="D4162" i="4" l="1"/>
  <c r="C4163" i="4"/>
  <c r="E4163" i="4" s="1"/>
  <c r="D4163" i="4" l="1"/>
  <c r="C4164" i="4"/>
  <c r="E4164" i="4" s="1"/>
  <c r="D4164" i="4" l="1"/>
  <c r="C4165" i="4"/>
  <c r="E4165" i="4" s="1"/>
  <c r="D4165" i="4" l="1"/>
  <c r="C4166" i="4"/>
  <c r="E4166" i="4" s="1"/>
  <c r="D4166" i="4" l="1"/>
  <c r="C4167" i="4"/>
  <c r="E4167" i="4" s="1"/>
  <c r="D4167" i="4" l="1"/>
  <c r="C4168" i="4"/>
  <c r="E4168" i="4" s="1"/>
  <c r="D4168" i="4" l="1"/>
  <c r="C4169" i="4"/>
  <c r="E4169" i="4" s="1"/>
  <c r="D4169" i="4" l="1"/>
  <c r="C4170" i="4"/>
  <c r="E4170" i="4" s="1"/>
  <c r="D4170" i="4" l="1"/>
  <c r="C4171" i="4"/>
  <c r="E4171" i="4" s="1"/>
  <c r="D4171" i="4" l="1"/>
  <c r="C4172" i="4"/>
  <c r="E4172" i="4" s="1"/>
  <c r="D4172" i="4" l="1"/>
  <c r="C4173" i="4"/>
  <c r="E4173" i="4" s="1"/>
  <c r="D4173" i="4" l="1"/>
  <c r="C4174" i="4"/>
  <c r="E4174" i="4" s="1"/>
  <c r="D4174" i="4" l="1"/>
  <c r="C4175" i="4"/>
  <c r="E4175" i="4" s="1"/>
  <c r="D4175" i="4" l="1"/>
  <c r="C4176" i="4"/>
  <c r="E4176" i="4" s="1"/>
  <c r="D4176" i="4" l="1"/>
  <c r="C4177" i="4"/>
  <c r="E4177" i="4" s="1"/>
  <c r="D4177" i="4" l="1"/>
  <c r="C4178" i="4"/>
  <c r="E4178" i="4" s="1"/>
  <c r="D4178" i="4" l="1"/>
  <c r="C4179" i="4"/>
  <c r="E4179" i="4" s="1"/>
  <c r="D4179" i="4" l="1"/>
  <c r="C4180" i="4"/>
  <c r="E4180" i="4" s="1"/>
  <c r="D4180" i="4" l="1"/>
  <c r="C4181" i="4"/>
  <c r="E4181" i="4" s="1"/>
  <c r="D4181" i="4" l="1"/>
  <c r="C4182" i="4"/>
  <c r="E4182" i="4" s="1"/>
  <c r="D4182" i="4" l="1"/>
  <c r="C4183" i="4"/>
  <c r="E4183" i="4" s="1"/>
  <c r="D4183" i="4" l="1"/>
  <c r="C4184" i="4"/>
  <c r="E4184" i="4" s="1"/>
  <c r="D4184" i="4" l="1"/>
  <c r="C4185" i="4"/>
  <c r="E4185" i="4" s="1"/>
  <c r="D4185" i="4" l="1"/>
  <c r="C4186" i="4"/>
  <c r="E4186" i="4" s="1"/>
  <c r="D4186" i="4" l="1"/>
  <c r="C4187" i="4"/>
  <c r="E4187" i="4" s="1"/>
  <c r="D4187" i="4" l="1"/>
  <c r="C4188" i="4"/>
  <c r="E4188" i="4" s="1"/>
  <c r="D4188" i="4" l="1"/>
  <c r="C4189" i="4"/>
  <c r="E4189" i="4" s="1"/>
  <c r="D4189" i="4" l="1"/>
  <c r="C4190" i="4"/>
  <c r="E4190" i="4" s="1"/>
  <c r="D4190" i="4" l="1"/>
  <c r="C4191" i="4"/>
  <c r="E4191" i="4" s="1"/>
  <c r="D4191" i="4" l="1"/>
  <c r="C4192" i="4"/>
  <c r="E4192" i="4" s="1"/>
  <c r="D4192" i="4" l="1"/>
  <c r="C4193" i="4"/>
  <c r="E4193" i="4" s="1"/>
  <c r="D4193" i="4" l="1"/>
  <c r="C4194" i="4"/>
  <c r="E4194" i="4" s="1"/>
  <c r="D4194" i="4" l="1"/>
  <c r="C4195" i="4"/>
  <c r="E4195" i="4" s="1"/>
  <c r="D4195" i="4" l="1"/>
  <c r="C4196" i="4"/>
  <c r="E4196" i="4" s="1"/>
  <c r="D4196" i="4" l="1"/>
  <c r="C4197" i="4"/>
  <c r="E4197" i="4" s="1"/>
  <c r="D4197" i="4" l="1"/>
  <c r="C4198" i="4"/>
  <c r="E4198" i="4" s="1"/>
  <c r="D4198" i="4" l="1"/>
  <c r="C4199" i="4"/>
  <c r="E4199" i="4" s="1"/>
  <c r="D4199" i="4" l="1"/>
  <c r="C4200" i="4"/>
  <c r="E4200" i="4" s="1"/>
  <c r="D4200" i="4" l="1"/>
  <c r="C4201" i="4"/>
  <c r="E4201" i="4" s="1"/>
  <c r="D4201" i="4" l="1"/>
  <c r="C4202" i="4"/>
  <c r="E4202" i="4" s="1"/>
  <c r="D4202" i="4" l="1"/>
  <c r="C4203" i="4"/>
  <c r="E4203" i="4" s="1"/>
  <c r="D4203" i="4" l="1"/>
  <c r="C4204" i="4"/>
  <c r="E4204" i="4" s="1"/>
  <c r="D4204" i="4" l="1"/>
  <c r="C4205" i="4"/>
  <c r="E4205" i="4" s="1"/>
  <c r="D4205" i="4" l="1"/>
  <c r="C4206" i="4"/>
  <c r="E4206" i="4" s="1"/>
  <c r="D4206" i="4" l="1"/>
  <c r="C4207" i="4"/>
  <c r="E4207" i="4" s="1"/>
  <c r="D4207" i="4" l="1"/>
  <c r="C4208" i="4"/>
  <c r="E4208" i="4" s="1"/>
  <c r="D4208" i="4" l="1"/>
  <c r="C4209" i="4"/>
  <c r="E4209" i="4" s="1"/>
  <c r="D4209" i="4" l="1"/>
  <c r="C4210" i="4"/>
  <c r="E4210" i="4" s="1"/>
  <c r="D4210" i="4" l="1"/>
  <c r="C4211" i="4"/>
  <c r="E4211" i="4" s="1"/>
  <c r="D4211" i="4" l="1"/>
  <c r="C4212" i="4"/>
  <c r="E4212" i="4" s="1"/>
  <c r="D4212" i="4" l="1"/>
  <c r="C4213" i="4"/>
  <c r="E4213" i="4" s="1"/>
  <c r="D4213" i="4" l="1"/>
  <c r="C4214" i="4"/>
  <c r="E4214" i="4" s="1"/>
  <c r="D4214" i="4" l="1"/>
  <c r="C4215" i="4"/>
  <c r="E4215" i="4" s="1"/>
  <c r="D4215" i="4" l="1"/>
  <c r="C4216" i="4"/>
  <c r="E4216" i="4" s="1"/>
  <c r="D4216" i="4" l="1"/>
  <c r="C4217" i="4"/>
  <c r="E4217" i="4" s="1"/>
  <c r="D4217" i="4" l="1"/>
  <c r="C4218" i="4"/>
  <c r="E4218" i="4" s="1"/>
  <c r="D4218" i="4" l="1"/>
  <c r="C4219" i="4"/>
  <c r="E4219" i="4" s="1"/>
  <c r="D4219" i="4" l="1"/>
  <c r="C4220" i="4"/>
  <c r="E4220" i="4" s="1"/>
  <c r="D4220" i="4" l="1"/>
  <c r="C4221" i="4"/>
  <c r="E4221" i="4" s="1"/>
  <c r="D4221" i="4" l="1"/>
  <c r="C4222" i="4"/>
  <c r="E4222" i="4" s="1"/>
  <c r="D4222" i="4" l="1"/>
  <c r="C4223" i="4"/>
  <c r="E4223" i="4" s="1"/>
  <c r="D4223" i="4" l="1"/>
  <c r="C4224" i="4"/>
  <c r="E4224" i="4" s="1"/>
  <c r="D4224" i="4" l="1"/>
  <c r="C4225" i="4"/>
  <c r="E4225" i="4" s="1"/>
  <c r="D4225" i="4" l="1"/>
  <c r="C4226" i="4"/>
  <c r="E4226" i="4" s="1"/>
  <c r="D4226" i="4" l="1"/>
  <c r="C4227" i="4"/>
  <c r="E4227" i="4" s="1"/>
  <c r="D4227" i="4" l="1"/>
  <c r="C4228" i="4"/>
  <c r="E4228" i="4" s="1"/>
  <c r="D4228" i="4" l="1"/>
  <c r="C4229" i="4"/>
  <c r="E4229" i="4" s="1"/>
  <c r="D4229" i="4" l="1"/>
  <c r="C4230" i="4"/>
  <c r="E4230" i="4" s="1"/>
  <c r="D4230" i="4" l="1"/>
  <c r="C4231" i="4"/>
  <c r="E4231" i="4" s="1"/>
  <c r="D4231" i="4" l="1"/>
  <c r="C4232" i="4"/>
  <c r="E4232" i="4" s="1"/>
  <c r="D4232" i="4" l="1"/>
  <c r="C4233" i="4"/>
  <c r="E4233" i="4" s="1"/>
  <c r="D4233" i="4" l="1"/>
  <c r="C4234" i="4"/>
  <c r="E4234" i="4" s="1"/>
  <c r="D4234" i="4" l="1"/>
  <c r="C4235" i="4"/>
  <c r="E4235" i="4" s="1"/>
  <c r="D4235" i="4" l="1"/>
  <c r="C4236" i="4"/>
  <c r="E4236" i="4" s="1"/>
  <c r="D4236" i="4" l="1"/>
  <c r="C4237" i="4"/>
  <c r="E4237" i="4" s="1"/>
  <c r="D4237" i="4" l="1"/>
  <c r="C4238" i="4"/>
  <c r="E4238" i="4" s="1"/>
  <c r="D4238" i="4" l="1"/>
  <c r="C4239" i="4"/>
  <c r="E4239" i="4" s="1"/>
  <c r="D4239" i="4" l="1"/>
  <c r="C4240" i="4"/>
  <c r="E4240" i="4" s="1"/>
  <c r="D4240" i="4" l="1"/>
  <c r="C4241" i="4"/>
  <c r="E4241" i="4" s="1"/>
  <c r="D4241" i="4" l="1"/>
  <c r="C4242" i="4"/>
  <c r="E4242" i="4" s="1"/>
  <c r="D4242" i="4" l="1"/>
  <c r="C4243" i="4"/>
  <c r="E4243" i="4" s="1"/>
  <c r="D4243" i="4" l="1"/>
  <c r="C4244" i="4"/>
  <c r="E4244" i="4" s="1"/>
  <c r="D4244" i="4" l="1"/>
  <c r="C4245" i="4"/>
  <c r="E4245" i="4" s="1"/>
  <c r="D4245" i="4" l="1"/>
  <c r="C4246" i="4"/>
  <c r="E4246" i="4" s="1"/>
  <c r="D4246" i="4" l="1"/>
  <c r="C4247" i="4"/>
  <c r="E4247" i="4" s="1"/>
  <c r="D4247" i="4" l="1"/>
  <c r="C4248" i="4"/>
  <c r="E4248" i="4" s="1"/>
  <c r="D4248" i="4" l="1"/>
  <c r="C4249" i="4"/>
  <c r="E4249" i="4" s="1"/>
  <c r="D4249" i="4" l="1"/>
  <c r="C4250" i="4"/>
  <c r="E4250" i="4" s="1"/>
  <c r="D4250" i="4" l="1"/>
  <c r="C4251" i="4"/>
  <c r="E4251" i="4" s="1"/>
  <c r="D4251" i="4" l="1"/>
  <c r="C4252" i="4"/>
  <c r="E4252" i="4" s="1"/>
  <c r="D4252" i="4" l="1"/>
  <c r="C4253" i="4"/>
  <c r="E4253" i="4" s="1"/>
  <c r="D4253" i="4" l="1"/>
  <c r="C4254" i="4"/>
  <c r="E4254" i="4" s="1"/>
  <c r="D4254" i="4" l="1"/>
  <c r="C4255" i="4"/>
  <c r="E4255" i="4" s="1"/>
  <c r="D4255" i="4" l="1"/>
  <c r="C4256" i="4"/>
  <c r="E4256" i="4" s="1"/>
  <c r="D4256" i="4" l="1"/>
  <c r="C4257" i="4"/>
  <c r="E4257" i="4" s="1"/>
  <c r="D4257" i="4" l="1"/>
  <c r="C4258" i="4"/>
  <c r="E4258" i="4" s="1"/>
  <c r="D4258" i="4" l="1"/>
  <c r="C4259" i="4"/>
  <c r="E4259" i="4" s="1"/>
  <c r="D4259" i="4" l="1"/>
  <c r="C4260" i="4"/>
  <c r="E4260" i="4" s="1"/>
  <c r="D4260" i="4" l="1"/>
  <c r="C4261" i="4"/>
  <c r="E4261" i="4" s="1"/>
  <c r="D4261" i="4" l="1"/>
  <c r="C4262" i="4"/>
  <c r="E4262" i="4" s="1"/>
  <c r="D4262" i="4" l="1"/>
  <c r="C4263" i="4"/>
  <c r="E4263" i="4" s="1"/>
  <c r="D4263" i="4" l="1"/>
  <c r="C4264" i="4"/>
  <c r="E4264" i="4" s="1"/>
  <c r="D4264" i="4" l="1"/>
  <c r="C4265" i="4"/>
  <c r="E4265" i="4" s="1"/>
  <c r="D4265" i="4" l="1"/>
  <c r="C4266" i="4"/>
  <c r="E4266" i="4" s="1"/>
  <c r="D4266" i="4" l="1"/>
  <c r="C4267" i="4"/>
  <c r="E4267" i="4" s="1"/>
  <c r="D4267" i="4" l="1"/>
  <c r="C4268" i="4"/>
  <c r="E4268" i="4" s="1"/>
  <c r="D4268" i="4" l="1"/>
  <c r="C4269" i="4"/>
  <c r="E4269" i="4" s="1"/>
  <c r="D4269" i="4" l="1"/>
  <c r="C4270" i="4"/>
  <c r="E4270" i="4" s="1"/>
  <c r="D4270" i="4" l="1"/>
  <c r="C4271" i="4"/>
  <c r="E4271" i="4" s="1"/>
  <c r="D4271" i="4" l="1"/>
  <c r="C4272" i="4"/>
  <c r="E4272" i="4" s="1"/>
  <c r="D4272" i="4" l="1"/>
  <c r="C4273" i="4"/>
  <c r="E4273" i="4" s="1"/>
  <c r="D4273" i="4" l="1"/>
  <c r="C4274" i="4"/>
  <c r="E4274" i="4" s="1"/>
  <c r="D4274" i="4" l="1"/>
  <c r="C4275" i="4"/>
  <c r="E4275" i="4" s="1"/>
  <c r="D4275" i="4" l="1"/>
  <c r="C4276" i="4"/>
  <c r="E4276" i="4" s="1"/>
  <c r="D4276" i="4" l="1"/>
  <c r="C4277" i="4"/>
  <c r="E4277" i="4" s="1"/>
  <c r="D4277" i="4" l="1"/>
  <c r="C4278" i="4"/>
  <c r="E4278" i="4" s="1"/>
  <c r="D4278" i="4" l="1"/>
  <c r="C4279" i="4"/>
  <c r="E4279" i="4" s="1"/>
  <c r="D4279" i="4" l="1"/>
  <c r="C4280" i="4"/>
  <c r="E4280" i="4" s="1"/>
  <c r="D4280" i="4" l="1"/>
  <c r="C4281" i="4"/>
  <c r="E4281" i="4" s="1"/>
  <c r="D4281" i="4" l="1"/>
  <c r="C4282" i="4"/>
  <c r="E4282" i="4" s="1"/>
  <c r="D4282" i="4" l="1"/>
  <c r="C4283" i="4"/>
  <c r="E4283" i="4" s="1"/>
  <c r="D4283" i="4" l="1"/>
  <c r="C4284" i="4"/>
  <c r="E4284" i="4" s="1"/>
  <c r="D4284" i="4" l="1"/>
  <c r="C4285" i="4"/>
  <c r="E4285" i="4" s="1"/>
  <c r="D4285" i="4" l="1"/>
  <c r="C4286" i="4"/>
  <c r="E4286" i="4" s="1"/>
  <c r="D4286" i="4" l="1"/>
  <c r="C4287" i="4"/>
  <c r="E4287" i="4" s="1"/>
  <c r="D4287" i="4" l="1"/>
  <c r="C4288" i="4"/>
  <c r="E4288" i="4" s="1"/>
  <c r="D4288" i="4" l="1"/>
  <c r="C4289" i="4"/>
  <c r="E4289" i="4" s="1"/>
  <c r="D4289" i="4" l="1"/>
  <c r="C4290" i="4"/>
  <c r="E4290" i="4" s="1"/>
  <c r="D4290" i="4" l="1"/>
  <c r="C4291" i="4"/>
  <c r="E4291" i="4" s="1"/>
  <c r="D4291" i="4" l="1"/>
  <c r="C4292" i="4"/>
  <c r="E4292" i="4" s="1"/>
  <c r="D4292" i="4" l="1"/>
  <c r="C4293" i="4"/>
  <c r="E4293" i="4" s="1"/>
  <c r="D4293" i="4" l="1"/>
  <c r="C4294" i="4"/>
  <c r="E4294" i="4" s="1"/>
  <c r="D4294" i="4" l="1"/>
  <c r="C4295" i="4"/>
  <c r="E4295" i="4" s="1"/>
  <c r="D4295" i="4" l="1"/>
  <c r="C4296" i="4"/>
  <c r="E4296" i="4" s="1"/>
  <c r="D4296" i="4" l="1"/>
  <c r="C4297" i="4"/>
  <c r="E4297" i="4" s="1"/>
  <c r="D4297" i="4" l="1"/>
  <c r="C4298" i="4"/>
  <c r="E4298" i="4" s="1"/>
  <c r="D4298" i="4" l="1"/>
  <c r="C4299" i="4"/>
  <c r="E4299" i="4" s="1"/>
  <c r="D4299" i="4" l="1"/>
  <c r="C4300" i="4"/>
  <c r="E4300" i="4" s="1"/>
  <c r="D4300" i="4" l="1"/>
  <c r="C4301" i="4"/>
  <c r="E4301" i="4" s="1"/>
  <c r="D4301" i="4" l="1"/>
  <c r="C4302" i="4"/>
  <c r="E4302" i="4" s="1"/>
  <c r="D4302" i="4" l="1"/>
  <c r="C4303" i="4"/>
  <c r="E4303" i="4" s="1"/>
  <c r="D4303" i="4" l="1"/>
  <c r="C4304" i="4"/>
  <c r="E4304" i="4" s="1"/>
  <c r="D4304" i="4" l="1"/>
  <c r="C4305" i="4"/>
  <c r="E4305" i="4" s="1"/>
  <c r="D4305" i="4" l="1"/>
  <c r="C4306" i="4"/>
  <c r="E4306" i="4" s="1"/>
  <c r="D4306" i="4" l="1"/>
  <c r="C4307" i="4"/>
  <c r="E4307" i="4" s="1"/>
  <c r="D4307" i="4" l="1"/>
  <c r="C4308" i="4"/>
  <c r="E4308" i="4" s="1"/>
  <c r="D4308" i="4" l="1"/>
  <c r="C4309" i="4"/>
  <c r="E4309" i="4" s="1"/>
  <c r="D4309" i="4" l="1"/>
  <c r="C4310" i="4"/>
  <c r="E4310" i="4" s="1"/>
  <c r="D4310" i="4" l="1"/>
  <c r="C4311" i="4"/>
  <c r="E4311" i="4" s="1"/>
  <c r="D4311" i="4" l="1"/>
  <c r="C4312" i="4"/>
  <c r="E4312" i="4" s="1"/>
  <c r="D4312" i="4" l="1"/>
  <c r="C4313" i="4"/>
  <c r="E4313" i="4" s="1"/>
  <c r="D4313" i="4" l="1"/>
  <c r="C4314" i="4"/>
  <c r="E4314" i="4" s="1"/>
  <c r="D4314" i="4" l="1"/>
  <c r="C4315" i="4"/>
  <c r="E4315" i="4" s="1"/>
  <c r="D4315" i="4" l="1"/>
  <c r="C4316" i="4"/>
  <c r="E4316" i="4" s="1"/>
  <c r="D4316" i="4" l="1"/>
  <c r="C4317" i="4"/>
  <c r="E4317" i="4" s="1"/>
  <c r="D4317" i="4" l="1"/>
  <c r="C4318" i="4"/>
  <c r="E4318" i="4" s="1"/>
  <c r="D4318" i="4" l="1"/>
  <c r="C4319" i="4"/>
  <c r="E4319" i="4" s="1"/>
  <c r="D4319" i="4" l="1"/>
  <c r="C4320" i="4"/>
  <c r="E4320" i="4" s="1"/>
  <c r="D4320" i="4" l="1"/>
  <c r="C4321" i="4"/>
  <c r="E4321" i="4" s="1"/>
  <c r="D4321" i="4" l="1"/>
  <c r="C4322" i="4"/>
  <c r="E4322" i="4" s="1"/>
  <c r="D4322" i="4" l="1"/>
  <c r="C4323" i="4"/>
  <c r="E4323" i="4" s="1"/>
  <c r="D4323" i="4" l="1"/>
  <c r="C4324" i="4"/>
  <c r="E4324" i="4" s="1"/>
  <c r="D4324" i="4" l="1"/>
  <c r="C4325" i="4"/>
  <c r="E4325" i="4" s="1"/>
  <c r="D4325" i="4" l="1"/>
  <c r="C4326" i="4"/>
  <c r="E4326" i="4" s="1"/>
  <c r="D4326" i="4" l="1"/>
  <c r="C4327" i="4"/>
  <c r="E4327" i="4" s="1"/>
  <c r="D4327" i="4" l="1"/>
  <c r="C4328" i="4"/>
  <c r="E4328" i="4" s="1"/>
  <c r="D4328" i="4" l="1"/>
  <c r="C4329" i="4"/>
  <c r="E4329" i="4" s="1"/>
  <c r="D4329" i="4" l="1"/>
  <c r="C4330" i="4"/>
  <c r="E4330" i="4" s="1"/>
  <c r="D4330" i="4" l="1"/>
  <c r="C4331" i="4"/>
  <c r="E4331" i="4" s="1"/>
  <c r="D4331" i="4" l="1"/>
  <c r="C4332" i="4"/>
  <c r="E4332" i="4" s="1"/>
  <c r="D4332" i="4" l="1"/>
  <c r="C4333" i="4"/>
  <c r="E4333" i="4" s="1"/>
  <c r="D4333" i="4" l="1"/>
  <c r="C4334" i="4"/>
  <c r="E4334" i="4" s="1"/>
  <c r="D4334" i="4" l="1"/>
  <c r="C4335" i="4"/>
  <c r="E4335" i="4" s="1"/>
  <c r="D4335" i="4" l="1"/>
  <c r="C4336" i="4"/>
  <c r="E4336" i="4" s="1"/>
  <c r="D4336" i="4" l="1"/>
  <c r="C4337" i="4"/>
  <c r="E4337" i="4" s="1"/>
  <c r="D4337" i="4" l="1"/>
  <c r="C4338" i="4"/>
  <c r="E4338" i="4" s="1"/>
  <c r="D4338" i="4" l="1"/>
  <c r="C4339" i="4"/>
  <c r="E4339" i="4" s="1"/>
  <c r="D4339" i="4" l="1"/>
  <c r="C4340" i="4"/>
  <c r="E4340" i="4" s="1"/>
  <c r="D4340" i="4" l="1"/>
  <c r="C4341" i="4"/>
  <c r="E4341" i="4" s="1"/>
  <c r="D4341" i="4" l="1"/>
  <c r="C4342" i="4"/>
  <c r="E4342" i="4" s="1"/>
  <c r="D4342" i="4" l="1"/>
  <c r="C4343" i="4"/>
  <c r="E4343" i="4" s="1"/>
  <c r="D4343" i="4" l="1"/>
  <c r="C4344" i="4"/>
  <c r="E4344" i="4" s="1"/>
  <c r="D4344" i="4" l="1"/>
  <c r="C4345" i="4"/>
  <c r="E4345" i="4" s="1"/>
  <c r="D4345" i="4" l="1"/>
  <c r="C4346" i="4"/>
  <c r="E4346" i="4" s="1"/>
  <c r="D4346" i="4" l="1"/>
  <c r="C4347" i="4"/>
  <c r="E4347" i="4" s="1"/>
  <c r="D4347" i="4" l="1"/>
  <c r="C4348" i="4"/>
  <c r="E4348" i="4" s="1"/>
  <c r="D4348" i="4" l="1"/>
  <c r="C4349" i="4"/>
  <c r="E4349" i="4" s="1"/>
  <c r="D4349" i="4" l="1"/>
  <c r="C4350" i="4"/>
  <c r="E4350" i="4" s="1"/>
  <c r="D4350" i="4" l="1"/>
  <c r="C4351" i="4"/>
  <c r="E4351" i="4" s="1"/>
  <c r="D4351" i="4" l="1"/>
  <c r="C4352" i="4"/>
  <c r="E4352" i="4" s="1"/>
  <c r="D4352" i="4" l="1"/>
  <c r="C4353" i="4"/>
  <c r="E4353" i="4" s="1"/>
  <c r="D4353" i="4" l="1"/>
  <c r="C4354" i="4"/>
  <c r="E4354" i="4" s="1"/>
  <c r="D4354" i="4" l="1"/>
  <c r="C4355" i="4"/>
  <c r="E4355" i="4" s="1"/>
  <c r="D4355" i="4" l="1"/>
  <c r="C4356" i="4"/>
  <c r="E4356" i="4" s="1"/>
  <c r="D4356" i="4" l="1"/>
  <c r="C4357" i="4"/>
  <c r="E4357" i="4" s="1"/>
  <c r="D4357" i="4" l="1"/>
  <c r="C4358" i="4"/>
  <c r="E4358" i="4" s="1"/>
  <c r="D4358" i="4" l="1"/>
  <c r="C4359" i="4"/>
  <c r="E4359" i="4" s="1"/>
  <c r="D4359" i="4" l="1"/>
  <c r="C4360" i="4"/>
  <c r="E4360" i="4" s="1"/>
  <c r="D4360" i="4" l="1"/>
  <c r="C4361" i="4"/>
  <c r="E4361" i="4" s="1"/>
  <c r="D4361" i="4" l="1"/>
  <c r="C4362" i="4"/>
  <c r="E4362" i="4" s="1"/>
  <c r="D4362" i="4" l="1"/>
  <c r="C4363" i="4"/>
  <c r="E4363" i="4" s="1"/>
  <c r="D4363" i="4" l="1"/>
  <c r="C4364" i="4"/>
  <c r="E4364" i="4" s="1"/>
  <c r="D4364" i="4" l="1"/>
  <c r="C4365" i="4"/>
  <c r="E4365" i="4" s="1"/>
  <c r="D4365" i="4" l="1"/>
  <c r="C4366" i="4"/>
  <c r="E4366" i="4" s="1"/>
  <c r="D4366" i="4" l="1"/>
  <c r="C4367" i="4"/>
  <c r="E4367" i="4" s="1"/>
  <c r="D4367" i="4" l="1"/>
  <c r="C4368" i="4"/>
  <c r="E4368" i="4" s="1"/>
  <c r="D4368" i="4" l="1"/>
  <c r="C4369" i="4"/>
  <c r="E4369" i="4" s="1"/>
  <c r="D4369" i="4" l="1"/>
  <c r="C4370" i="4"/>
  <c r="E4370" i="4" s="1"/>
  <c r="D4370" i="4" l="1"/>
  <c r="C4371" i="4"/>
  <c r="E4371" i="4" s="1"/>
  <c r="D4371" i="4" l="1"/>
  <c r="C4372" i="4"/>
  <c r="E4372" i="4" s="1"/>
  <c r="D4372" i="4" l="1"/>
  <c r="C4373" i="4"/>
  <c r="E4373" i="4" s="1"/>
  <c r="D4373" i="4" l="1"/>
  <c r="C4374" i="4"/>
  <c r="E4374" i="4" s="1"/>
  <c r="D4374" i="4" l="1"/>
  <c r="C4375" i="4"/>
  <c r="E4375" i="4" s="1"/>
  <c r="D4375" i="4" l="1"/>
  <c r="C4376" i="4"/>
  <c r="E4376" i="4" s="1"/>
  <c r="D4376" i="4" l="1"/>
  <c r="C4377" i="4"/>
  <c r="E4377" i="4" s="1"/>
  <c r="D4377" i="4" l="1"/>
  <c r="C4378" i="4"/>
  <c r="E4378" i="4" s="1"/>
  <c r="D4378" i="4" l="1"/>
  <c r="C4379" i="4"/>
  <c r="E4379" i="4" s="1"/>
  <c r="D4379" i="4" l="1"/>
  <c r="C4380" i="4"/>
  <c r="E4380" i="4" s="1"/>
  <c r="D4380" i="4" l="1"/>
  <c r="C4381" i="4"/>
  <c r="E4381" i="4" s="1"/>
  <c r="D4381" i="4" l="1"/>
  <c r="C4382" i="4"/>
  <c r="E4382" i="4" s="1"/>
  <c r="D4382" i="4" l="1"/>
  <c r="C4383" i="4"/>
  <c r="E4383" i="4" s="1"/>
  <c r="D4383" i="4" l="1"/>
  <c r="C4384" i="4"/>
  <c r="E4384" i="4" s="1"/>
  <c r="D4384" i="4" l="1"/>
  <c r="C4385" i="4"/>
  <c r="E4385" i="4" s="1"/>
  <c r="D4385" i="4" l="1"/>
  <c r="C4386" i="4"/>
  <c r="E4386" i="4" s="1"/>
  <c r="D4386" i="4" l="1"/>
  <c r="C4387" i="4"/>
  <c r="E4387" i="4" s="1"/>
  <c r="D4387" i="4" l="1"/>
  <c r="C4388" i="4"/>
  <c r="E4388" i="4" s="1"/>
  <c r="D4388" i="4" l="1"/>
  <c r="C4389" i="4"/>
  <c r="E4389" i="4" s="1"/>
  <c r="D4389" i="4" l="1"/>
  <c r="C4390" i="4"/>
  <c r="E4390" i="4" s="1"/>
  <c r="D4390" i="4" l="1"/>
  <c r="C4391" i="4"/>
  <c r="E4391" i="4" s="1"/>
  <c r="D4391" i="4" l="1"/>
  <c r="C4392" i="4"/>
  <c r="E4392" i="4" s="1"/>
  <c r="D4392" i="4" l="1"/>
  <c r="C4393" i="4"/>
  <c r="E4393" i="4" s="1"/>
  <c r="D4393" i="4" l="1"/>
  <c r="C4394" i="4"/>
  <c r="E4394" i="4" s="1"/>
  <c r="D4394" i="4" l="1"/>
  <c r="C4395" i="4"/>
  <c r="E4395" i="4" s="1"/>
  <c r="D4395" i="4" l="1"/>
  <c r="C4396" i="4"/>
  <c r="E4396" i="4" s="1"/>
  <c r="D4396" i="4" l="1"/>
  <c r="C4397" i="4"/>
  <c r="E4397" i="4" s="1"/>
  <c r="D4397" i="4" l="1"/>
  <c r="C4398" i="4"/>
  <c r="E4398" i="4" s="1"/>
  <c r="D4398" i="4" l="1"/>
  <c r="C4399" i="4"/>
  <c r="E4399" i="4" s="1"/>
  <c r="D4399" i="4" l="1"/>
  <c r="C4400" i="4"/>
  <c r="E4400" i="4" s="1"/>
  <c r="D4400" i="4" l="1"/>
  <c r="C4401" i="4"/>
  <c r="E4401" i="4" s="1"/>
  <c r="D4401" i="4" l="1"/>
  <c r="C4402" i="4"/>
  <c r="E4402" i="4" s="1"/>
  <c r="D4402" i="4" l="1"/>
  <c r="C4403" i="4"/>
  <c r="E4403" i="4" s="1"/>
  <c r="D4403" i="4" l="1"/>
  <c r="C4404" i="4"/>
  <c r="E4404" i="4" s="1"/>
  <c r="D4404" i="4" l="1"/>
  <c r="C4405" i="4"/>
  <c r="E4405" i="4" s="1"/>
  <c r="D4405" i="4" l="1"/>
  <c r="C4406" i="4"/>
  <c r="E4406" i="4" s="1"/>
  <c r="D4406" i="4" l="1"/>
  <c r="C4407" i="4"/>
  <c r="E4407" i="4" s="1"/>
  <c r="D4407" i="4" l="1"/>
  <c r="C4408" i="4"/>
  <c r="E4408" i="4" s="1"/>
  <c r="D4408" i="4" l="1"/>
  <c r="C4409" i="4"/>
  <c r="E4409" i="4" s="1"/>
  <c r="D4409" i="4" l="1"/>
  <c r="C4410" i="4"/>
  <c r="E4410" i="4" s="1"/>
  <c r="D4410" i="4" l="1"/>
  <c r="C4411" i="4"/>
  <c r="E4411" i="4" s="1"/>
  <c r="D4411" i="4" l="1"/>
  <c r="C4412" i="4"/>
  <c r="E4412" i="4" s="1"/>
  <c r="D4412" i="4" l="1"/>
  <c r="C4413" i="4"/>
  <c r="E4413" i="4" s="1"/>
  <c r="D4413" i="4" l="1"/>
  <c r="C4414" i="4"/>
  <c r="E4414" i="4" s="1"/>
  <c r="D4414" i="4" l="1"/>
  <c r="C4415" i="4"/>
  <c r="E4415" i="4" s="1"/>
  <c r="D4415" i="4" l="1"/>
  <c r="C4416" i="4"/>
  <c r="E4416" i="4" s="1"/>
  <c r="D4416" i="4" l="1"/>
  <c r="C4417" i="4"/>
  <c r="E4417" i="4" s="1"/>
  <c r="D4417" i="4" l="1"/>
  <c r="C4418" i="4"/>
  <c r="E4418" i="4" s="1"/>
  <c r="D4418" i="4" l="1"/>
  <c r="C4419" i="4"/>
  <c r="E4419" i="4" s="1"/>
  <c r="D4419" i="4" l="1"/>
  <c r="C4420" i="4"/>
  <c r="E4420" i="4" s="1"/>
  <c r="D4420" i="4" l="1"/>
  <c r="C4421" i="4"/>
  <c r="E4421" i="4" s="1"/>
  <c r="D4421" i="4" l="1"/>
  <c r="C4422" i="4"/>
  <c r="E4422" i="4" s="1"/>
  <c r="D4422" i="4" l="1"/>
  <c r="C4423" i="4"/>
  <c r="E4423" i="4" s="1"/>
  <c r="D4423" i="4" l="1"/>
  <c r="C4424" i="4"/>
  <c r="E4424" i="4" s="1"/>
  <c r="D4424" i="4" l="1"/>
  <c r="C4425" i="4"/>
  <c r="E4425" i="4" s="1"/>
  <c r="D4425" i="4" l="1"/>
  <c r="C4426" i="4"/>
  <c r="E4426" i="4" s="1"/>
  <c r="D4426" i="4" l="1"/>
  <c r="C4427" i="4"/>
  <c r="E4427" i="4" s="1"/>
  <c r="D4427" i="4" l="1"/>
  <c r="C4428" i="4"/>
  <c r="E4428" i="4" s="1"/>
  <c r="D4428" i="4" l="1"/>
  <c r="C4429" i="4"/>
  <c r="E4429" i="4" s="1"/>
  <c r="D4429" i="4" l="1"/>
  <c r="C4430" i="4"/>
  <c r="E4430" i="4" s="1"/>
  <c r="D4430" i="4" l="1"/>
  <c r="C4431" i="4"/>
  <c r="E4431" i="4" s="1"/>
  <c r="D4431" i="4" l="1"/>
  <c r="C4432" i="4"/>
  <c r="E4432" i="4" s="1"/>
  <c r="D4432" i="4" l="1"/>
  <c r="C4433" i="4"/>
  <c r="E4433" i="4" s="1"/>
  <c r="D4433" i="4" l="1"/>
  <c r="C4434" i="4"/>
  <c r="E4434" i="4" s="1"/>
  <c r="D4434" i="4" l="1"/>
  <c r="C4435" i="4"/>
  <c r="E4435" i="4" s="1"/>
  <c r="D4435" i="4" l="1"/>
  <c r="C4436" i="4"/>
  <c r="E4436" i="4" s="1"/>
  <c r="D4436" i="4" l="1"/>
  <c r="C4437" i="4"/>
  <c r="E4437" i="4" s="1"/>
  <c r="D4437" i="4" l="1"/>
  <c r="C4438" i="4"/>
  <c r="E4438" i="4" s="1"/>
  <c r="D4438" i="4" l="1"/>
  <c r="C4439" i="4"/>
  <c r="E4439" i="4" s="1"/>
  <c r="D4439" i="4" l="1"/>
  <c r="C4440" i="4"/>
  <c r="E4440" i="4" s="1"/>
  <c r="D4440" i="4" l="1"/>
  <c r="C4441" i="4"/>
  <c r="E4441" i="4" s="1"/>
  <c r="D4441" i="4" l="1"/>
  <c r="C4442" i="4"/>
  <c r="E4442" i="4" s="1"/>
  <c r="D4442" i="4" l="1"/>
  <c r="C4443" i="4"/>
  <c r="E4443" i="4" s="1"/>
  <c r="D4443" i="4" l="1"/>
  <c r="C4444" i="4"/>
  <c r="E4444" i="4" s="1"/>
  <c r="D4444" i="4" l="1"/>
  <c r="C4445" i="4"/>
  <c r="E4445" i="4" s="1"/>
  <c r="D4445" i="4" l="1"/>
  <c r="C4446" i="4"/>
  <c r="E4446" i="4" s="1"/>
  <c r="D4446" i="4" l="1"/>
  <c r="C4447" i="4"/>
  <c r="E4447" i="4" s="1"/>
  <c r="D4447" i="4" l="1"/>
  <c r="C4448" i="4"/>
  <c r="E4448" i="4" s="1"/>
  <c r="D4448" i="4" l="1"/>
  <c r="C4449" i="4"/>
  <c r="E4449" i="4" s="1"/>
  <c r="D4449" i="4" l="1"/>
  <c r="C4450" i="4"/>
  <c r="E4450" i="4" s="1"/>
  <c r="D4450" i="4" l="1"/>
  <c r="C4451" i="4"/>
  <c r="E4451" i="4" s="1"/>
  <c r="D4451" i="4" l="1"/>
  <c r="C4452" i="4"/>
  <c r="E4452" i="4" s="1"/>
  <c r="D4452" i="4" l="1"/>
  <c r="C4453" i="4"/>
  <c r="E4453" i="4" s="1"/>
  <c r="D4453" i="4" l="1"/>
  <c r="C4454" i="4"/>
  <c r="E4454" i="4" s="1"/>
  <c r="D4454" i="4" l="1"/>
  <c r="C4455" i="4"/>
  <c r="E4455" i="4" s="1"/>
  <c r="D4455" i="4" l="1"/>
  <c r="C4456" i="4"/>
  <c r="E4456" i="4" s="1"/>
  <c r="D4456" i="4" l="1"/>
  <c r="C4457" i="4"/>
  <c r="E4457" i="4" s="1"/>
  <c r="D4457" i="4" l="1"/>
  <c r="C4458" i="4"/>
  <c r="E4458" i="4" s="1"/>
  <c r="D4458" i="4" l="1"/>
  <c r="C4459" i="4"/>
  <c r="E4459" i="4" s="1"/>
  <c r="D4459" i="4" l="1"/>
  <c r="C4460" i="4"/>
  <c r="E4460" i="4" s="1"/>
  <c r="D4460" i="4" l="1"/>
  <c r="C4461" i="4"/>
  <c r="E4461" i="4" s="1"/>
  <c r="D4461" i="4" l="1"/>
  <c r="C4462" i="4"/>
  <c r="E4462" i="4" s="1"/>
  <c r="D4462" i="4" l="1"/>
  <c r="C4463" i="4"/>
  <c r="E4463" i="4" s="1"/>
  <c r="D4463" i="4" l="1"/>
  <c r="C4464" i="4"/>
  <c r="E4464" i="4" s="1"/>
  <c r="D4464" i="4" l="1"/>
  <c r="C4465" i="4"/>
  <c r="E4465" i="4" s="1"/>
  <c r="D4465" i="4" l="1"/>
  <c r="C4466" i="4"/>
  <c r="E4466" i="4" s="1"/>
  <c r="D4466" i="4" l="1"/>
  <c r="C4467" i="4"/>
  <c r="E4467" i="4" s="1"/>
  <c r="D4467" i="4" l="1"/>
  <c r="C4468" i="4"/>
  <c r="E4468" i="4" s="1"/>
  <c r="D4468" i="4" l="1"/>
  <c r="C4469" i="4"/>
  <c r="E4469" i="4" s="1"/>
  <c r="D4469" i="4" l="1"/>
  <c r="C4470" i="4"/>
  <c r="E4470" i="4" s="1"/>
  <c r="D4470" i="4" l="1"/>
  <c r="C4471" i="4"/>
  <c r="E4471" i="4" s="1"/>
  <c r="D4471" i="4" l="1"/>
  <c r="C4472" i="4"/>
  <c r="E4472" i="4" s="1"/>
  <c r="D4472" i="4" l="1"/>
  <c r="C4473" i="4"/>
  <c r="E4473" i="4" s="1"/>
  <c r="D4473" i="4" l="1"/>
  <c r="C4474" i="4"/>
  <c r="E4474" i="4" s="1"/>
  <c r="D4474" i="4" l="1"/>
  <c r="C4475" i="4"/>
  <c r="E4475" i="4" s="1"/>
  <c r="D4475" i="4" l="1"/>
  <c r="C4476" i="4"/>
  <c r="E4476" i="4" s="1"/>
  <c r="D4476" i="4" l="1"/>
  <c r="C4477" i="4"/>
  <c r="E4477" i="4" s="1"/>
  <c r="D4477" i="4" l="1"/>
  <c r="C4478" i="4"/>
  <c r="E4478" i="4" s="1"/>
  <c r="D4478" i="4" l="1"/>
  <c r="C4479" i="4"/>
  <c r="E4479" i="4" s="1"/>
  <c r="D4479" i="4" l="1"/>
  <c r="C4480" i="4"/>
  <c r="E4480" i="4" s="1"/>
  <c r="D4480" i="4" l="1"/>
  <c r="C4481" i="4"/>
  <c r="E4481" i="4" s="1"/>
  <c r="D4481" i="4" l="1"/>
  <c r="C4482" i="4"/>
  <c r="E4482" i="4" s="1"/>
  <c r="D4482" i="4" l="1"/>
  <c r="C4483" i="4"/>
  <c r="E4483" i="4" s="1"/>
  <c r="D4483" i="4" l="1"/>
  <c r="C4484" i="4"/>
  <c r="E4484" i="4" s="1"/>
  <c r="D4484" i="4" l="1"/>
  <c r="C4485" i="4"/>
  <c r="E4485" i="4" s="1"/>
  <c r="D4485" i="4" l="1"/>
  <c r="C4486" i="4"/>
  <c r="E4486" i="4" s="1"/>
  <c r="D4486" i="4" l="1"/>
  <c r="C4487" i="4"/>
  <c r="E4487" i="4" s="1"/>
  <c r="D4487" i="4" l="1"/>
  <c r="C4488" i="4"/>
  <c r="E4488" i="4" s="1"/>
  <c r="D4488" i="4" l="1"/>
  <c r="C4489" i="4"/>
  <c r="E4489" i="4" s="1"/>
  <c r="D4489" i="4" l="1"/>
  <c r="C4490" i="4"/>
  <c r="E4490" i="4" s="1"/>
  <c r="D4490" i="4" l="1"/>
  <c r="C4491" i="4"/>
  <c r="E4491" i="4" s="1"/>
  <c r="D4491" i="4" l="1"/>
  <c r="C4492" i="4"/>
  <c r="E4492" i="4" s="1"/>
  <c r="D4492" i="4" l="1"/>
  <c r="C4493" i="4"/>
  <c r="E4493" i="4" s="1"/>
  <c r="D4493" i="4" l="1"/>
  <c r="C4494" i="4"/>
  <c r="E4494" i="4" s="1"/>
  <c r="D4494" i="4" l="1"/>
  <c r="C4495" i="4"/>
  <c r="E4495" i="4" s="1"/>
  <c r="D4495" i="4" l="1"/>
  <c r="C4496" i="4"/>
  <c r="E4496" i="4" s="1"/>
  <c r="D4496" i="4" l="1"/>
  <c r="C4497" i="4"/>
  <c r="E4497" i="4" s="1"/>
  <c r="D4497" i="4" l="1"/>
  <c r="C4498" i="4"/>
  <c r="E4498" i="4" s="1"/>
  <c r="D4498" i="4" l="1"/>
  <c r="C4499" i="4"/>
  <c r="E4499" i="4" s="1"/>
  <c r="D4499" i="4" l="1"/>
  <c r="C4500" i="4"/>
  <c r="E4500" i="4" s="1"/>
  <c r="D4500" i="4" l="1"/>
  <c r="C4501" i="4"/>
  <c r="E4501" i="4" s="1"/>
  <c r="D4501" i="4" l="1"/>
  <c r="C4502" i="4"/>
  <c r="E4502" i="4" s="1"/>
  <c r="D4502" i="4" l="1"/>
  <c r="C4503" i="4"/>
  <c r="E4503" i="4" s="1"/>
  <c r="D4503" i="4" l="1"/>
  <c r="C4504" i="4"/>
  <c r="E4504" i="4" s="1"/>
  <c r="D4504" i="4" l="1"/>
  <c r="C4505" i="4"/>
  <c r="E4505" i="4" s="1"/>
  <c r="D4505" i="4" l="1"/>
  <c r="C4506" i="4"/>
  <c r="E4506" i="4" s="1"/>
  <c r="D4506" i="4" l="1"/>
  <c r="C4507" i="4"/>
  <c r="E4507" i="4" s="1"/>
  <c r="D4507" i="4" l="1"/>
  <c r="C4508" i="4"/>
  <c r="E4508" i="4" s="1"/>
  <c r="D4508" i="4" l="1"/>
  <c r="C4509" i="4"/>
  <c r="E4509" i="4" s="1"/>
  <c r="D4509" i="4" l="1"/>
  <c r="C4510" i="4"/>
  <c r="E4510" i="4" s="1"/>
  <c r="D4510" i="4" l="1"/>
  <c r="C4511" i="4"/>
  <c r="E4511" i="4" s="1"/>
  <c r="D4511" i="4" l="1"/>
  <c r="C4512" i="4"/>
  <c r="E4512" i="4" s="1"/>
  <c r="D4512" i="4" l="1"/>
  <c r="C4513" i="4"/>
  <c r="E4513" i="4" s="1"/>
  <c r="D4513" i="4" l="1"/>
  <c r="C4514" i="4"/>
  <c r="E4514" i="4" s="1"/>
  <c r="D4514" i="4" l="1"/>
  <c r="C4515" i="4"/>
  <c r="E4515" i="4" s="1"/>
  <c r="D4515" i="4" l="1"/>
  <c r="C4516" i="4"/>
  <c r="E4516" i="4" s="1"/>
  <c r="D4516" i="4" l="1"/>
  <c r="C4517" i="4"/>
  <c r="E4517" i="4" s="1"/>
  <c r="D4517" i="4" l="1"/>
  <c r="C4518" i="4"/>
  <c r="E4518" i="4" s="1"/>
  <c r="D4518" i="4" l="1"/>
  <c r="C4519" i="4"/>
  <c r="E4519" i="4" s="1"/>
  <c r="D4519" i="4" l="1"/>
  <c r="C4520" i="4"/>
  <c r="E4520" i="4" s="1"/>
  <c r="D4520" i="4" l="1"/>
  <c r="C4521" i="4"/>
  <c r="E4521" i="4" s="1"/>
  <c r="D4521" i="4" l="1"/>
  <c r="C4522" i="4"/>
  <c r="E4522" i="4" s="1"/>
  <c r="D4522" i="4" l="1"/>
  <c r="C4523" i="4"/>
  <c r="E4523" i="4" s="1"/>
  <c r="D4523" i="4" l="1"/>
  <c r="C4524" i="4"/>
  <c r="E4524" i="4" s="1"/>
  <c r="D4524" i="4" l="1"/>
  <c r="C4525" i="4"/>
  <c r="E4525" i="4" s="1"/>
  <c r="D4525" i="4" l="1"/>
  <c r="C4526" i="4"/>
  <c r="E4526" i="4" s="1"/>
  <c r="D4526" i="4" l="1"/>
  <c r="C4527" i="4"/>
  <c r="E4527" i="4" s="1"/>
  <c r="D4527" i="4" l="1"/>
  <c r="C4528" i="4"/>
  <c r="E4528" i="4" s="1"/>
  <c r="D4528" i="4" l="1"/>
  <c r="C4529" i="4"/>
  <c r="E4529" i="4" s="1"/>
  <c r="D4529" i="4" l="1"/>
  <c r="C4530" i="4"/>
  <c r="E4530" i="4" s="1"/>
  <c r="D4530" i="4" l="1"/>
  <c r="C4531" i="4"/>
  <c r="E4531" i="4" s="1"/>
  <c r="D4531" i="4" l="1"/>
  <c r="C4532" i="4"/>
  <c r="E4532" i="4" s="1"/>
  <c r="D4532" i="4" l="1"/>
  <c r="C4533" i="4"/>
  <c r="E4533" i="4" s="1"/>
  <c r="D4533" i="4" l="1"/>
  <c r="C4534" i="4"/>
  <c r="E4534" i="4" s="1"/>
  <c r="D4534" i="4" l="1"/>
  <c r="C4535" i="4"/>
  <c r="E4535" i="4" s="1"/>
  <c r="D4535" i="4" l="1"/>
  <c r="C4536" i="4"/>
  <c r="E4536" i="4" s="1"/>
  <c r="D4536" i="4" l="1"/>
  <c r="C4537" i="4"/>
  <c r="E4537" i="4" s="1"/>
  <c r="D4537" i="4" l="1"/>
  <c r="C4538" i="4"/>
  <c r="E4538" i="4" s="1"/>
  <c r="D4538" i="4" l="1"/>
  <c r="C4539" i="4"/>
  <c r="E4539" i="4" s="1"/>
  <c r="D4539" i="4" l="1"/>
  <c r="C4540" i="4"/>
  <c r="E4540" i="4" s="1"/>
  <c r="D4540" i="4" l="1"/>
  <c r="C4541" i="4"/>
  <c r="E4541" i="4" s="1"/>
  <c r="D4541" i="4" l="1"/>
  <c r="C4542" i="4"/>
  <c r="E4542" i="4" s="1"/>
  <c r="D4542" i="4" l="1"/>
  <c r="C4543" i="4"/>
  <c r="E4543" i="4" s="1"/>
  <c r="D4543" i="4" l="1"/>
  <c r="C4544" i="4"/>
  <c r="E4544" i="4" s="1"/>
  <c r="D4544" i="4" l="1"/>
  <c r="C4545" i="4"/>
  <c r="E4545" i="4" s="1"/>
  <c r="D4545" i="4" l="1"/>
  <c r="C4546" i="4"/>
  <c r="E4546" i="4" s="1"/>
  <c r="D4546" i="4" l="1"/>
  <c r="C4547" i="4"/>
  <c r="E4547" i="4" s="1"/>
  <c r="D4547" i="4" l="1"/>
  <c r="C4548" i="4"/>
  <c r="E4548" i="4" s="1"/>
  <c r="D4548" i="4" l="1"/>
  <c r="C4549" i="4"/>
  <c r="E4549" i="4" s="1"/>
  <c r="D4549" i="4" l="1"/>
  <c r="C4550" i="4"/>
  <c r="E4550" i="4" s="1"/>
  <c r="D4550" i="4" l="1"/>
  <c r="C4551" i="4"/>
  <c r="E4551" i="4" s="1"/>
  <c r="D4551" i="4" l="1"/>
  <c r="C4552" i="4"/>
  <c r="E4552" i="4" s="1"/>
  <c r="D4552" i="4" l="1"/>
  <c r="C4553" i="4"/>
  <c r="E4553" i="4" s="1"/>
  <c r="D4553" i="4" l="1"/>
  <c r="C4554" i="4"/>
  <c r="E4554" i="4" s="1"/>
  <c r="D4554" i="4" l="1"/>
  <c r="C4555" i="4"/>
  <c r="E4555" i="4" s="1"/>
  <c r="D4555" i="4" l="1"/>
  <c r="C4556" i="4"/>
  <c r="E4556" i="4" s="1"/>
  <c r="D4556" i="4" l="1"/>
  <c r="C4557" i="4"/>
  <c r="E4557" i="4" s="1"/>
  <c r="D4557" i="4" l="1"/>
  <c r="C4558" i="4"/>
  <c r="E4558" i="4" s="1"/>
  <c r="D4558" i="4" l="1"/>
  <c r="C4559" i="4"/>
  <c r="E4559" i="4" s="1"/>
  <c r="D4559" i="4" l="1"/>
  <c r="C4560" i="4"/>
  <c r="E4560" i="4" s="1"/>
  <c r="D4560" i="4" l="1"/>
  <c r="C4561" i="4"/>
  <c r="E4561" i="4" s="1"/>
  <c r="D4561" i="4" l="1"/>
  <c r="C4562" i="4"/>
  <c r="E4562" i="4" s="1"/>
  <c r="D4562" i="4" l="1"/>
  <c r="C4563" i="4"/>
  <c r="E4563" i="4" s="1"/>
  <c r="D4563" i="4" l="1"/>
  <c r="C4564" i="4"/>
  <c r="E4564" i="4" s="1"/>
  <c r="D4564" i="4" l="1"/>
  <c r="C4565" i="4"/>
  <c r="E4565" i="4" s="1"/>
  <c r="D4565" i="4" l="1"/>
  <c r="C4566" i="4"/>
  <c r="E4566" i="4" s="1"/>
  <c r="D4566" i="4" l="1"/>
  <c r="C4567" i="4"/>
  <c r="E4567" i="4" s="1"/>
  <c r="D4567" i="4" l="1"/>
  <c r="C4568" i="4"/>
  <c r="E4568" i="4" s="1"/>
  <c r="D4568" i="4" l="1"/>
  <c r="C4569" i="4"/>
  <c r="E4569" i="4" s="1"/>
  <c r="D4569" i="4" l="1"/>
  <c r="C4570" i="4"/>
  <c r="E4570" i="4" s="1"/>
  <c r="D4570" i="4" l="1"/>
  <c r="C4571" i="4"/>
  <c r="E4571" i="4" s="1"/>
  <c r="D4571" i="4" l="1"/>
  <c r="C4572" i="4"/>
  <c r="E4572" i="4" s="1"/>
  <c r="D4572" i="4" l="1"/>
  <c r="C4573" i="4"/>
  <c r="E4573" i="4" s="1"/>
  <c r="D4573" i="4" l="1"/>
  <c r="C4574" i="4"/>
  <c r="E4574" i="4" s="1"/>
  <c r="D4574" i="4" l="1"/>
  <c r="C4575" i="4"/>
  <c r="E4575" i="4" s="1"/>
  <c r="D4575" i="4" l="1"/>
  <c r="C4576" i="4"/>
  <c r="E4576" i="4" s="1"/>
  <c r="D4576" i="4" l="1"/>
  <c r="C4577" i="4"/>
  <c r="E4577" i="4" s="1"/>
  <c r="D4577" i="4" l="1"/>
  <c r="C4578" i="4"/>
  <c r="E4578" i="4" s="1"/>
  <c r="D4578" i="4" l="1"/>
  <c r="C4579" i="4"/>
  <c r="E4579" i="4" s="1"/>
  <c r="D4579" i="4" l="1"/>
  <c r="C4580" i="4"/>
  <c r="E4580" i="4" s="1"/>
  <c r="D4580" i="4" l="1"/>
  <c r="C4581" i="4"/>
  <c r="E4581" i="4" s="1"/>
  <c r="D4581" i="4" l="1"/>
  <c r="C4582" i="4"/>
  <c r="E4582" i="4" s="1"/>
  <c r="D4582" i="4" l="1"/>
  <c r="C4583" i="4"/>
  <c r="E4583" i="4" s="1"/>
  <c r="D4583" i="4" l="1"/>
  <c r="C4584" i="4"/>
  <c r="E4584" i="4" s="1"/>
  <c r="D4584" i="4" l="1"/>
  <c r="C4585" i="4"/>
  <c r="E4585" i="4" s="1"/>
  <c r="D4585" i="4" l="1"/>
  <c r="C4586" i="4"/>
  <c r="E4586" i="4" s="1"/>
  <c r="D4586" i="4" l="1"/>
  <c r="C4587" i="4"/>
  <c r="E4587" i="4" s="1"/>
  <c r="D4587" i="4" l="1"/>
  <c r="C4588" i="4"/>
  <c r="E4588" i="4" s="1"/>
  <c r="D4588" i="4" l="1"/>
  <c r="C4589" i="4"/>
  <c r="E4589" i="4" s="1"/>
  <c r="D4589" i="4" l="1"/>
  <c r="C4590" i="4"/>
  <c r="E4590" i="4" s="1"/>
  <c r="D4590" i="4" l="1"/>
  <c r="C4591" i="4"/>
  <c r="E4591" i="4" s="1"/>
  <c r="D4591" i="4" l="1"/>
  <c r="C4592" i="4"/>
  <c r="E4592" i="4" s="1"/>
  <c r="D4592" i="4" l="1"/>
  <c r="C4593" i="4"/>
  <c r="E4593" i="4" s="1"/>
  <c r="D4593" i="4" l="1"/>
  <c r="C4594" i="4"/>
  <c r="E4594" i="4" s="1"/>
  <c r="D4594" i="4" l="1"/>
  <c r="C4595" i="4"/>
  <c r="E4595" i="4" s="1"/>
  <c r="D4595" i="4" l="1"/>
  <c r="C4596" i="4"/>
  <c r="E4596" i="4" s="1"/>
  <c r="D4596" i="4" l="1"/>
  <c r="C4597" i="4"/>
  <c r="E4597" i="4" s="1"/>
  <c r="D4597" i="4" l="1"/>
  <c r="C4598" i="4"/>
  <c r="E4598" i="4" s="1"/>
  <c r="D4598" i="4" l="1"/>
  <c r="C4599" i="4"/>
  <c r="E4599" i="4" s="1"/>
  <c r="D4599" i="4" l="1"/>
  <c r="C4600" i="4"/>
  <c r="E4600" i="4" s="1"/>
  <c r="D4600" i="4" l="1"/>
  <c r="C4601" i="4"/>
  <c r="E4601" i="4" s="1"/>
  <c r="D4601" i="4" l="1"/>
  <c r="C4602" i="4"/>
  <c r="E4602" i="4" s="1"/>
  <c r="D4602" i="4" l="1"/>
  <c r="C4603" i="4"/>
  <c r="E4603" i="4" s="1"/>
  <c r="D4603" i="4" l="1"/>
  <c r="C4604" i="4"/>
  <c r="E4604" i="4" s="1"/>
  <c r="D4604" i="4" l="1"/>
  <c r="C4605" i="4"/>
  <c r="E4605" i="4" s="1"/>
  <c r="D4605" i="4" l="1"/>
  <c r="C4606" i="4"/>
  <c r="E4606" i="4" s="1"/>
  <c r="D4606" i="4" l="1"/>
  <c r="C4607" i="4"/>
  <c r="E4607" i="4" s="1"/>
  <c r="D4607" i="4" l="1"/>
  <c r="C4608" i="4"/>
  <c r="E4608" i="4" s="1"/>
  <c r="D4608" i="4" l="1"/>
  <c r="C4609" i="4"/>
  <c r="E4609" i="4" s="1"/>
  <c r="D4609" i="4" l="1"/>
  <c r="C4610" i="4"/>
  <c r="E4610" i="4" s="1"/>
  <c r="D4610" i="4" l="1"/>
  <c r="C4611" i="4"/>
  <c r="E4611" i="4" s="1"/>
  <c r="D4611" i="4" l="1"/>
  <c r="C4612" i="4"/>
  <c r="E4612" i="4" s="1"/>
  <c r="D4612" i="4" l="1"/>
  <c r="C4613" i="4"/>
  <c r="E4613" i="4" s="1"/>
  <c r="D4613" i="4" l="1"/>
  <c r="C4614" i="4"/>
  <c r="E4614" i="4" s="1"/>
  <c r="D4614" i="4" l="1"/>
  <c r="C4615" i="4"/>
  <c r="E4615" i="4" s="1"/>
  <c r="D4615" i="4" l="1"/>
  <c r="C4616" i="4"/>
  <c r="E4616" i="4" s="1"/>
  <c r="D4616" i="4" l="1"/>
  <c r="C4617" i="4"/>
  <c r="E4617" i="4" s="1"/>
  <c r="D4617" i="4" l="1"/>
  <c r="C4618" i="4"/>
  <c r="E4618" i="4" s="1"/>
  <c r="D4618" i="4" l="1"/>
  <c r="C4619" i="4"/>
  <c r="E4619" i="4" s="1"/>
  <c r="D4619" i="4" l="1"/>
  <c r="C4620" i="4"/>
  <c r="E4620" i="4" s="1"/>
  <c r="D4620" i="4" l="1"/>
  <c r="C4621" i="4"/>
  <c r="E4621" i="4" s="1"/>
  <c r="D4621" i="4" l="1"/>
  <c r="C4622" i="4"/>
  <c r="E4622" i="4" s="1"/>
  <c r="D4622" i="4" l="1"/>
  <c r="C4623" i="4"/>
  <c r="E4623" i="4" s="1"/>
  <c r="D4623" i="4" l="1"/>
  <c r="C4624" i="4"/>
  <c r="E4624" i="4" s="1"/>
  <c r="D4624" i="4" l="1"/>
  <c r="C4625" i="4"/>
  <c r="E4625" i="4" s="1"/>
  <c r="D4625" i="4" l="1"/>
  <c r="C4626" i="4"/>
  <c r="E4626" i="4" s="1"/>
  <c r="D4626" i="4" l="1"/>
  <c r="C4627" i="4"/>
  <c r="E4627" i="4" s="1"/>
  <c r="D4627" i="4" l="1"/>
  <c r="C4628" i="4"/>
  <c r="E4628" i="4" s="1"/>
  <c r="D4628" i="4" l="1"/>
  <c r="C4629" i="4"/>
  <c r="E4629" i="4" s="1"/>
  <c r="D4629" i="4" l="1"/>
  <c r="C4630" i="4"/>
  <c r="E4630" i="4" s="1"/>
  <c r="D4630" i="4" l="1"/>
  <c r="C4631" i="4"/>
  <c r="E4631" i="4" s="1"/>
  <c r="D4631" i="4" l="1"/>
  <c r="C4632" i="4"/>
  <c r="E4632" i="4" s="1"/>
  <c r="D4632" i="4" l="1"/>
  <c r="C4633" i="4"/>
  <c r="E4633" i="4" s="1"/>
  <c r="D4633" i="4" l="1"/>
  <c r="C4634" i="4"/>
  <c r="E4634" i="4" s="1"/>
  <c r="D4634" i="4" l="1"/>
  <c r="C4635" i="4"/>
  <c r="E4635" i="4" s="1"/>
  <c r="D4635" i="4" l="1"/>
  <c r="C4636" i="4"/>
  <c r="E4636" i="4" s="1"/>
  <c r="D4636" i="4" l="1"/>
  <c r="C4637" i="4"/>
  <c r="E4637" i="4" s="1"/>
  <c r="D4637" i="4" l="1"/>
  <c r="C4638" i="4"/>
  <c r="E4638" i="4" s="1"/>
  <c r="D4638" i="4" l="1"/>
  <c r="C4639" i="4"/>
  <c r="E4639" i="4" s="1"/>
  <c r="D4639" i="4" l="1"/>
  <c r="C4640" i="4"/>
  <c r="E4640" i="4" s="1"/>
  <c r="D4640" i="4" l="1"/>
  <c r="C4641" i="4"/>
  <c r="E4641" i="4" s="1"/>
  <c r="D4641" i="4" l="1"/>
  <c r="C4642" i="4"/>
  <c r="E4642" i="4" s="1"/>
  <c r="D4642" i="4" l="1"/>
  <c r="C4643" i="4"/>
  <c r="E4643" i="4" s="1"/>
  <c r="D4643" i="4" l="1"/>
  <c r="C4644" i="4"/>
  <c r="E4644" i="4" s="1"/>
  <c r="D4644" i="4" l="1"/>
  <c r="C4645" i="4"/>
  <c r="E4645" i="4" s="1"/>
  <c r="D4645" i="4" l="1"/>
  <c r="C4646" i="4"/>
  <c r="E4646" i="4" s="1"/>
  <c r="D4646" i="4" l="1"/>
  <c r="C4647" i="4"/>
  <c r="E4647" i="4" s="1"/>
  <c r="D4647" i="4" l="1"/>
  <c r="C4648" i="4"/>
  <c r="E4648" i="4" s="1"/>
  <c r="D4648" i="4" l="1"/>
  <c r="C4649" i="4"/>
  <c r="E4649" i="4" s="1"/>
  <c r="D4649" i="4" l="1"/>
  <c r="C4650" i="4"/>
  <c r="E4650" i="4" s="1"/>
  <c r="D4650" i="4" l="1"/>
  <c r="C4651" i="4"/>
  <c r="E4651" i="4" s="1"/>
  <c r="D4651" i="4" l="1"/>
  <c r="C4652" i="4"/>
  <c r="E4652" i="4" s="1"/>
  <c r="D4652" i="4" l="1"/>
  <c r="C4653" i="4"/>
  <c r="E4653" i="4" s="1"/>
  <c r="D4653" i="4" l="1"/>
  <c r="C4654" i="4"/>
  <c r="E4654" i="4" s="1"/>
  <c r="D4654" i="4" l="1"/>
  <c r="C4655" i="4"/>
  <c r="E4655" i="4" s="1"/>
  <c r="D4655" i="4" l="1"/>
  <c r="C4656" i="4"/>
  <c r="E4656" i="4" s="1"/>
  <c r="D4656" i="4" l="1"/>
  <c r="C4657" i="4"/>
  <c r="E4657" i="4" s="1"/>
  <c r="D4657" i="4" l="1"/>
  <c r="C4658" i="4"/>
  <c r="E4658" i="4" s="1"/>
  <c r="D4658" i="4" l="1"/>
  <c r="C4659" i="4"/>
  <c r="E4659" i="4" s="1"/>
  <c r="D4659" i="4" l="1"/>
  <c r="C4660" i="4"/>
  <c r="E4660" i="4" s="1"/>
  <c r="D4660" i="4" l="1"/>
  <c r="C4661" i="4"/>
  <c r="E4661" i="4" s="1"/>
  <c r="D4661" i="4" l="1"/>
  <c r="C4662" i="4"/>
  <c r="E4662" i="4" s="1"/>
  <c r="D4662" i="4" l="1"/>
  <c r="C4663" i="4"/>
  <c r="E4663" i="4" s="1"/>
  <c r="D4663" i="4" l="1"/>
  <c r="C4664" i="4"/>
  <c r="E4664" i="4" s="1"/>
  <c r="D4664" i="4" l="1"/>
  <c r="C4665" i="4"/>
  <c r="E4665" i="4" s="1"/>
  <c r="D4665" i="4" l="1"/>
  <c r="C4666" i="4"/>
  <c r="E4666" i="4" s="1"/>
  <c r="D4666" i="4" l="1"/>
  <c r="C4667" i="4"/>
  <c r="E4667" i="4" s="1"/>
  <c r="D4667" i="4" l="1"/>
  <c r="C4668" i="4"/>
  <c r="E4668" i="4" s="1"/>
  <c r="D4668" i="4" l="1"/>
  <c r="C4669" i="4"/>
  <c r="E4669" i="4" s="1"/>
  <c r="D4669" i="4" l="1"/>
  <c r="C4670" i="4"/>
  <c r="E4670" i="4" s="1"/>
  <c r="D4670" i="4" l="1"/>
  <c r="C4671" i="4"/>
  <c r="E4671" i="4" s="1"/>
  <c r="D4671" i="4" l="1"/>
  <c r="C4672" i="4"/>
  <c r="E4672" i="4" s="1"/>
  <c r="D4672" i="4" l="1"/>
  <c r="C4673" i="4"/>
  <c r="E4673" i="4" s="1"/>
  <c r="D4673" i="4" l="1"/>
  <c r="C4674" i="4"/>
  <c r="E4674" i="4" s="1"/>
  <c r="D4674" i="4" l="1"/>
  <c r="C4675" i="4"/>
  <c r="E4675" i="4" s="1"/>
  <c r="D4675" i="4" l="1"/>
  <c r="C4676" i="4"/>
  <c r="E4676" i="4" s="1"/>
  <c r="D4676" i="4" l="1"/>
  <c r="C4677" i="4"/>
  <c r="E4677" i="4" s="1"/>
  <c r="D4677" i="4" l="1"/>
  <c r="C4678" i="4"/>
  <c r="E4678" i="4" s="1"/>
  <c r="D4678" i="4" l="1"/>
  <c r="C4679" i="4"/>
  <c r="E4679" i="4" s="1"/>
  <c r="D4679" i="4" l="1"/>
  <c r="C4680" i="4"/>
  <c r="E4680" i="4" s="1"/>
  <c r="D4680" i="4" l="1"/>
  <c r="D4681" i="4" s="1"/>
  <c r="C4681" i="4"/>
  <c r="E4681" i="4" s="1"/>
  <c r="C4682" i="4" l="1"/>
  <c r="E4682" i="4" s="1"/>
  <c r="D4682" i="4" l="1"/>
  <c r="C4683" i="4"/>
  <c r="E4683" i="4" s="1"/>
  <c r="D4683" i="4" l="1"/>
  <c r="C4684" i="4"/>
  <c r="E4684" i="4" s="1"/>
  <c r="D4684" i="4" l="1"/>
  <c r="C4685" i="4"/>
  <c r="E4685" i="4" s="1"/>
  <c r="D4685" i="4" l="1"/>
  <c r="C4686" i="4"/>
  <c r="E4686" i="4" s="1"/>
  <c r="D4686" i="4" l="1"/>
  <c r="C4687" i="4"/>
  <c r="E4687" i="4" s="1"/>
  <c r="D4687" i="4" l="1"/>
  <c r="C4688" i="4"/>
  <c r="E4688" i="4" s="1"/>
  <c r="D4688" i="4" l="1"/>
  <c r="C4689" i="4"/>
  <c r="E4689" i="4" s="1"/>
  <c r="D4689" i="4" l="1"/>
  <c r="C4690" i="4"/>
  <c r="E4690" i="4" s="1"/>
  <c r="D4690" i="4" l="1"/>
  <c r="C4691" i="4"/>
  <c r="E4691" i="4" s="1"/>
  <c r="D4691" i="4" l="1"/>
  <c r="C4692" i="4"/>
  <c r="E4692" i="4" s="1"/>
  <c r="D4692" i="4" l="1"/>
  <c r="C4693" i="4"/>
  <c r="E4693" i="4" s="1"/>
  <c r="D4693" i="4" l="1"/>
  <c r="C4694" i="4"/>
  <c r="E4694" i="4" s="1"/>
  <c r="D4694" i="4" l="1"/>
  <c r="C4695" i="4"/>
  <c r="E4695" i="4" s="1"/>
  <c r="D4695" i="4" l="1"/>
  <c r="C4696" i="4"/>
  <c r="E4696" i="4" s="1"/>
  <c r="D4696" i="4" l="1"/>
  <c r="C4697" i="4"/>
  <c r="E4697" i="4" s="1"/>
  <c r="D4697" i="4" l="1"/>
  <c r="C4698" i="4"/>
  <c r="E4698" i="4" s="1"/>
  <c r="D4698" i="4" l="1"/>
  <c r="C4699" i="4"/>
  <c r="E4699" i="4" s="1"/>
  <c r="D4699" i="4" l="1"/>
  <c r="C4700" i="4"/>
  <c r="E4700" i="4" s="1"/>
  <c r="D4700" i="4" l="1"/>
  <c r="C4701" i="4"/>
  <c r="E4701" i="4" s="1"/>
  <c r="D4701" i="4" l="1"/>
  <c r="C4702" i="4"/>
  <c r="E4702" i="4" s="1"/>
  <c r="D4702" i="4" l="1"/>
  <c r="C4703" i="4"/>
  <c r="E4703" i="4" s="1"/>
  <c r="D4703" i="4" l="1"/>
  <c r="C4704" i="4"/>
  <c r="E4704" i="4" s="1"/>
  <c r="D4704" i="4" l="1"/>
  <c r="C4705" i="4"/>
  <c r="E4705" i="4" s="1"/>
  <c r="D4705" i="4" l="1"/>
  <c r="C4706" i="4"/>
  <c r="E4706" i="4" s="1"/>
  <c r="D4706" i="4" l="1"/>
  <c r="C4707" i="4"/>
  <c r="E4707" i="4" s="1"/>
  <c r="D4707" i="4" l="1"/>
  <c r="C4708" i="4"/>
  <c r="E4708" i="4" s="1"/>
  <c r="D4708" i="4" l="1"/>
  <c r="C4709" i="4"/>
  <c r="E4709" i="4" s="1"/>
  <c r="D4709" i="4" l="1"/>
  <c r="C4710" i="4"/>
  <c r="E4710" i="4" s="1"/>
  <c r="D4710" i="4" l="1"/>
  <c r="C4711" i="4"/>
  <c r="E4711" i="4" s="1"/>
  <c r="D4711" i="4" l="1"/>
  <c r="C4712" i="4"/>
  <c r="E4712" i="4" s="1"/>
  <c r="D4712" i="4" l="1"/>
  <c r="C4713" i="4"/>
  <c r="E4713" i="4" s="1"/>
  <c r="D4713" i="4" l="1"/>
  <c r="C4714" i="4"/>
  <c r="E4714" i="4" s="1"/>
  <c r="D4714" i="4" l="1"/>
  <c r="C4715" i="4"/>
  <c r="E4715" i="4" s="1"/>
  <c r="D4715" i="4" l="1"/>
  <c r="C4716" i="4"/>
  <c r="E4716" i="4" s="1"/>
  <c r="D4716" i="4" l="1"/>
  <c r="C4717" i="4"/>
  <c r="E4717" i="4" s="1"/>
  <c r="D4717" i="4" l="1"/>
  <c r="C4718" i="4"/>
  <c r="E4718" i="4" s="1"/>
  <c r="D4718" i="4" l="1"/>
  <c r="C4719" i="4"/>
  <c r="E4719" i="4" s="1"/>
  <c r="D4719" i="4" l="1"/>
  <c r="C4720" i="4"/>
  <c r="E4720" i="4" s="1"/>
  <c r="D4720" i="4" l="1"/>
  <c r="C4721" i="4"/>
  <c r="E4721" i="4" s="1"/>
  <c r="D4721" i="4" l="1"/>
  <c r="C4722" i="4"/>
  <c r="E4722" i="4" s="1"/>
  <c r="D4722" i="4" l="1"/>
  <c r="C4723" i="4"/>
  <c r="E4723" i="4" s="1"/>
  <c r="D4723" i="4" l="1"/>
  <c r="C4724" i="4"/>
  <c r="E4724" i="4" s="1"/>
  <c r="D4724" i="4" l="1"/>
  <c r="C4725" i="4"/>
  <c r="E4725" i="4" s="1"/>
  <c r="D4725" i="4" l="1"/>
  <c r="C4726" i="4"/>
  <c r="E4726" i="4" s="1"/>
  <c r="D4726" i="4" l="1"/>
  <c r="C4727" i="4"/>
  <c r="E4727" i="4" s="1"/>
  <c r="D4727" i="4" l="1"/>
  <c r="C4728" i="4"/>
  <c r="E4728" i="4" s="1"/>
  <c r="D4728" i="4" l="1"/>
  <c r="C4729" i="4"/>
  <c r="E4729" i="4" s="1"/>
  <c r="D4729" i="4" l="1"/>
  <c r="C4730" i="4"/>
  <c r="E4730" i="4" s="1"/>
  <c r="D4730" i="4" l="1"/>
  <c r="C4731" i="4"/>
  <c r="E4731" i="4" s="1"/>
  <c r="D4731" i="4" l="1"/>
  <c r="C4732" i="4"/>
  <c r="E4732" i="4" s="1"/>
  <c r="D4732" i="4" l="1"/>
  <c r="C4733" i="4"/>
  <c r="E4733" i="4" s="1"/>
  <c r="D4733" i="4" l="1"/>
  <c r="C4734" i="4"/>
  <c r="E4734" i="4" s="1"/>
  <c r="D4734" i="4" l="1"/>
  <c r="C4735" i="4"/>
  <c r="E4735" i="4" s="1"/>
  <c r="D4735" i="4" l="1"/>
  <c r="C4736" i="4"/>
  <c r="E4736" i="4" s="1"/>
  <c r="D4736" i="4" l="1"/>
  <c r="C4737" i="4"/>
  <c r="E4737" i="4" s="1"/>
  <c r="D4737" i="4" l="1"/>
  <c r="C4738" i="4"/>
  <c r="E4738" i="4" s="1"/>
  <c r="D4738" i="4" l="1"/>
  <c r="C4739" i="4"/>
  <c r="E4739" i="4" s="1"/>
  <c r="D4739" i="4" l="1"/>
  <c r="C4740" i="4"/>
  <c r="E4740" i="4" s="1"/>
  <c r="D4740" i="4" l="1"/>
  <c r="C4741" i="4"/>
  <c r="E4741" i="4" s="1"/>
  <c r="D4741" i="4" l="1"/>
  <c r="C4742" i="4"/>
  <c r="E4742" i="4" s="1"/>
  <c r="D4742" i="4" l="1"/>
  <c r="C4743" i="4"/>
  <c r="E4743" i="4" s="1"/>
  <c r="D4743" i="4" l="1"/>
  <c r="C4744" i="4"/>
  <c r="E4744" i="4" s="1"/>
  <c r="D4744" i="4" l="1"/>
  <c r="C4745" i="4"/>
  <c r="E4745" i="4" s="1"/>
  <c r="D4745" i="4" l="1"/>
  <c r="C4746" i="4"/>
  <c r="E4746" i="4" s="1"/>
  <c r="D4746" i="4" l="1"/>
  <c r="C4747" i="4"/>
  <c r="E4747" i="4" s="1"/>
  <c r="E4748" i="4" l="1"/>
  <c r="D4747" i="4"/>
  <c r="C4748" i="4"/>
  <c r="D4748" i="4" l="1"/>
  <c r="C4749" i="4"/>
  <c r="E4749" i="4" s="1"/>
  <c r="D4749" i="4" l="1"/>
  <c r="C4750" i="4"/>
  <c r="E4750" i="4" s="1"/>
  <c r="D4750" i="4" l="1"/>
  <c r="C4751" i="4"/>
  <c r="E4751" i="4" s="1"/>
  <c r="D4751" i="4" l="1"/>
  <c r="C4752" i="4"/>
  <c r="E4752" i="4" s="1"/>
  <c r="D4752" i="4" l="1"/>
  <c r="C4753" i="4"/>
  <c r="E4753" i="4" s="1"/>
  <c r="D4753" i="4" l="1"/>
  <c r="C4754" i="4"/>
  <c r="E4754" i="4" s="1"/>
  <c r="D4754" i="4" l="1"/>
  <c r="C4755" i="4"/>
  <c r="E4755" i="4" s="1"/>
  <c r="D4755" i="4" l="1"/>
  <c r="C4756" i="4"/>
  <c r="E4756" i="4" s="1"/>
  <c r="D4756" i="4" l="1"/>
  <c r="C4757" i="4"/>
  <c r="E4757" i="4" s="1"/>
  <c r="D4757" i="4" l="1"/>
  <c r="C4758" i="4"/>
  <c r="E4758" i="4" s="1"/>
  <c r="D4758" i="4" l="1"/>
  <c r="C4759" i="4"/>
  <c r="E4759" i="4" s="1"/>
  <c r="D4759" i="4" l="1"/>
  <c r="C4760" i="4"/>
  <c r="E4760" i="4" s="1"/>
  <c r="D4760" i="4" l="1"/>
  <c r="C4761" i="4"/>
  <c r="E4761" i="4" s="1"/>
  <c r="D4761" i="4" l="1"/>
  <c r="C4762" i="4"/>
  <c r="E4762" i="4" s="1"/>
  <c r="D4762" i="4" l="1"/>
  <c r="C4763" i="4"/>
  <c r="E4763" i="4" s="1"/>
  <c r="D4763" i="4" l="1"/>
  <c r="C4764" i="4"/>
  <c r="E4764" i="4" s="1"/>
  <c r="D4764" i="4" l="1"/>
  <c r="C4765" i="4"/>
  <c r="E4765" i="4" s="1"/>
  <c r="D4765" i="4" l="1"/>
  <c r="C4766" i="4"/>
  <c r="E4766" i="4" s="1"/>
  <c r="D4766" i="4" l="1"/>
  <c r="C4767" i="4"/>
  <c r="E4767" i="4" s="1"/>
  <c r="D4767" i="4" l="1"/>
  <c r="C4768" i="4"/>
  <c r="E4768" i="4" s="1"/>
  <c r="D4768" i="4" l="1"/>
  <c r="C4769" i="4"/>
  <c r="E4769" i="4" s="1"/>
  <c r="D4769" i="4" l="1"/>
  <c r="C4770" i="4"/>
  <c r="E4770" i="4" s="1"/>
  <c r="D4770" i="4" l="1"/>
  <c r="C4771" i="4"/>
  <c r="E4771" i="4" s="1"/>
  <c r="D4771" i="4" l="1"/>
  <c r="C4772" i="4"/>
  <c r="E4772" i="4" s="1"/>
  <c r="D4772" i="4" l="1"/>
  <c r="C4773" i="4"/>
  <c r="E4773" i="4" s="1"/>
  <c r="D4773" i="4" l="1"/>
  <c r="C4774" i="4"/>
  <c r="E4774" i="4" s="1"/>
  <c r="D4774" i="4" l="1"/>
  <c r="C4775" i="4"/>
  <c r="E4775" i="4" s="1"/>
  <c r="D4775" i="4" l="1"/>
  <c r="C4776" i="4"/>
  <c r="E4776" i="4" s="1"/>
  <c r="D4776" i="4" l="1"/>
  <c r="C4777" i="4"/>
  <c r="E4777" i="4" s="1"/>
  <c r="D4777" i="4" l="1"/>
  <c r="C4778" i="4"/>
  <c r="E4778" i="4" s="1"/>
  <c r="D4778" i="4" l="1"/>
  <c r="C4779" i="4"/>
  <c r="E4779" i="4" s="1"/>
  <c r="D4779" i="4" l="1"/>
  <c r="C4780" i="4"/>
  <c r="E4780" i="4" s="1"/>
  <c r="D4780" i="4" l="1"/>
  <c r="C4781" i="4"/>
  <c r="E4781" i="4" s="1"/>
  <c r="D4781" i="4" l="1"/>
  <c r="C4782" i="4"/>
  <c r="E4782" i="4" s="1"/>
  <c r="D4782" i="4" l="1"/>
  <c r="C4783" i="4"/>
  <c r="E4783" i="4" s="1"/>
  <c r="D4783" i="4" l="1"/>
  <c r="C4784" i="4"/>
  <c r="E4784" i="4" s="1"/>
  <c r="D4784" i="4" l="1"/>
  <c r="C4785" i="4"/>
  <c r="E4785" i="4" s="1"/>
  <c r="D4785" i="4" l="1"/>
  <c r="C4786" i="4"/>
  <c r="E4786" i="4" s="1"/>
  <c r="D4786" i="4" l="1"/>
  <c r="C4787" i="4"/>
  <c r="E4787" i="4" s="1"/>
  <c r="D4787" i="4" l="1"/>
  <c r="C4788" i="4"/>
  <c r="E4788" i="4" s="1"/>
  <c r="D4788" i="4" l="1"/>
  <c r="C4789" i="4"/>
  <c r="E4789" i="4" s="1"/>
  <c r="D4789" i="4" l="1"/>
  <c r="C4790" i="4"/>
  <c r="E4790" i="4" s="1"/>
  <c r="D4790" i="4" l="1"/>
  <c r="C4791" i="4"/>
  <c r="E4791" i="4" s="1"/>
  <c r="D4791" i="4" l="1"/>
  <c r="C4792" i="4"/>
  <c r="E4792" i="4" s="1"/>
  <c r="D4792" i="4" l="1"/>
  <c r="C4793" i="4"/>
  <c r="E4793" i="4" s="1"/>
  <c r="D4793" i="4" l="1"/>
  <c r="C4794" i="4"/>
  <c r="E4794" i="4" s="1"/>
  <c r="D4794" i="4" l="1"/>
  <c r="C4795" i="4"/>
  <c r="E4795" i="4" s="1"/>
  <c r="D4795" i="4" l="1"/>
  <c r="C4796" i="4"/>
  <c r="E4796" i="4" s="1"/>
  <c r="D4796" i="4" l="1"/>
  <c r="C4797" i="4"/>
  <c r="E4797" i="4" s="1"/>
  <c r="D4797" i="4" l="1"/>
  <c r="C4798" i="4"/>
  <c r="E4798" i="4" s="1"/>
  <c r="D4798" i="4" l="1"/>
  <c r="C4799" i="4"/>
  <c r="E4799" i="4" s="1"/>
  <c r="D4799" i="4" l="1"/>
  <c r="C4800" i="4"/>
  <c r="E4800" i="4" s="1"/>
  <c r="D4800" i="4" l="1"/>
  <c r="C4801" i="4"/>
  <c r="E4801" i="4" s="1"/>
  <c r="D4801" i="4" l="1"/>
  <c r="C4802" i="4"/>
  <c r="E4802" i="4" s="1"/>
  <c r="D4802" i="4" l="1"/>
  <c r="C4803" i="4"/>
  <c r="E4803" i="4" s="1"/>
  <c r="D4803" i="4" l="1"/>
  <c r="C4804" i="4"/>
  <c r="E4804" i="4" s="1"/>
  <c r="D4804" i="4" l="1"/>
  <c r="C4805" i="4"/>
  <c r="E4805" i="4" s="1"/>
  <c r="D4805" i="4" l="1"/>
  <c r="C4806" i="4"/>
  <c r="E4806" i="4" s="1"/>
  <c r="D4806" i="4" l="1"/>
  <c r="C4807" i="4"/>
  <c r="E4807" i="4" s="1"/>
  <c r="D4807" i="4" l="1"/>
  <c r="C4808" i="4"/>
  <c r="E4808" i="4" s="1"/>
  <c r="D4808" i="4" l="1"/>
  <c r="C4809" i="4"/>
  <c r="E4809" i="4" s="1"/>
  <c r="D4809" i="4" l="1"/>
  <c r="C4810" i="4"/>
  <c r="E4810" i="4" s="1"/>
  <c r="D4810" i="4" l="1"/>
  <c r="C4811" i="4"/>
  <c r="E4811" i="4" s="1"/>
  <c r="D4811" i="4" l="1"/>
  <c r="C4812" i="4"/>
  <c r="E4812" i="4" s="1"/>
  <c r="D4812" i="4" l="1"/>
  <c r="C4813" i="4"/>
  <c r="E4813" i="4" s="1"/>
  <c r="D4813" i="4" l="1"/>
  <c r="C4814" i="4"/>
  <c r="E4814" i="4" s="1"/>
  <c r="D4814" i="4" l="1"/>
  <c r="C4815" i="4"/>
  <c r="E4815" i="4" s="1"/>
  <c r="D4815" i="4" l="1"/>
  <c r="C4816" i="4"/>
  <c r="E4816" i="4" s="1"/>
  <c r="D4816" i="4" l="1"/>
  <c r="C4817" i="4"/>
  <c r="E4817" i="4" s="1"/>
  <c r="D4817" i="4" l="1"/>
  <c r="C4818" i="4"/>
  <c r="E4818" i="4" s="1"/>
  <c r="D4818" i="4" l="1"/>
  <c r="C4819" i="4"/>
  <c r="E4819" i="4" s="1"/>
  <c r="D4819" i="4" l="1"/>
  <c r="C4820" i="4"/>
  <c r="E4820" i="4" s="1"/>
  <c r="D4820" i="4" l="1"/>
  <c r="C4821" i="4"/>
  <c r="E4821" i="4" s="1"/>
  <c r="D4821" i="4" l="1"/>
  <c r="C4822" i="4"/>
  <c r="E4822" i="4" s="1"/>
  <c r="D4822" i="4" l="1"/>
  <c r="C4823" i="4"/>
  <c r="E4823" i="4" s="1"/>
  <c r="D4823" i="4" l="1"/>
  <c r="C4824" i="4"/>
  <c r="E4824" i="4" s="1"/>
  <c r="D4824" i="4" l="1"/>
  <c r="C4825" i="4"/>
  <c r="E4825" i="4" s="1"/>
  <c r="D4825" i="4" l="1"/>
  <c r="C4826" i="4"/>
  <c r="E4826" i="4" s="1"/>
  <c r="D4826" i="4" l="1"/>
  <c r="C4827" i="4"/>
  <c r="E4827" i="4" s="1"/>
  <c r="D4827" i="4" l="1"/>
  <c r="C4828" i="4"/>
  <c r="E4828" i="4" s="1"/>
  <c r="D4828" i="4" l="1"/>
  <c r="C4829" i="4"/>
  <c r="E4829" i="4" s="1"/>
  <c r="D4829" i="4" l="1"/>
  <c r="C4830" i="4"/>
  <c r="E4830" i="4" s="1"/>
  <c r="D4830" i="4" l="1"/>
  <c r="C4831" i="4"/>
  <c r="E4831" i="4" s="1"/>
  <c r="D4831" i="4" l="1"/>
  <c r="C4832" i="4"/>
  <c r="E4832" i="4" s="1"/>
  <c r="D4832" i="4" l="1"/>
  <c r="C4833" i="4"/>
  <c r="E4833" i="4" s="1"/>
  <c r="D4833" i="4" l="1"/>
  <c r="C4834" i="4"/>
  <c r="E4834" i="4" s="1"/>
  <c r="D4834" i="4" l="1"/>
  <c r="C4835" i="4"/>
  <c r="E4835" i="4" s="1"/>
  <c r="D4835" i="4" l="1"/>
  <c r="C4836" i="4"/>
  <c r="E4836" i="4" s="1"/>
  <c r="D4836" i="4" l="1"/>
  <c r="C4837" i="4"/>
  <c r="E4837" i="4" s="1"/>
  <c r="D4837" i="4" l="1"/>
  <c r="C4838" i="4"/>
  <c r="E4838" i="4" s="1"/>
  <c r="D4838" i="4" l="1"/>
  <c r="C4839" i="4"/>
  <c r="E4839" i="4" s="1"/>
  <c r="D4839" i="4" l="1"/>
  <c r="C4840" i="4"/>
  <c r="E4840" i="4" s="1"/>
  <c r="D4840" i="4" l="1"/>
  <c r="C4841" i="4"/>
  <c r="E4841" i="4" s="1"/>
  <c r="D4841" i="4" l="1"/>
  <c r="C4842" i="4"/>
  <c r="E4842" i="4" s="1"/>
  <c r="D4842" i="4" l="1"/>
  <c r="C4843" i="4"/>
  <c r="E4843" i="4" s="1"/>
  <c r="D4843" i="4" l="1"/>
  <c r="C4844" i="4"/>
  <c r="E4844" i="4" s="1"/>
  <c r="D4844" i="4" l="1"/>
  <c r="C4845" i="4"/>
  <c r="E4845" i="4" s="1"/>
  <c r="D4845" i="4" l="1"/>
  <c r="C4846" i="4"/>
  <c r="E4846" i="4" s="1"/>
  <c r="D4846" i="4" l="1"/>
  <c r="C4847" i="4"/>
  <c r="E4847" i="4" s="1"/>
  <c r="D4847" i="4" l="1"/>
  <c r="C4848" i="4"/>
  <c r="E4848" i="4" s="1"/>
  <c r="D4848" i="4" l="1"/>
  <c r="C4849" i="4"/>
  <c r="E4849" i="4" s="1"/>
  <c r="D4849" i="4" l="1"/>
  <c r="C4850" i="4"/>
  <c r="E4850" i="4" s="1"/>
  <c r="D4850" i="4" l="1"/>
  <c r="C4851" i="4"/>
  <c r="E4851" i="4" s="1"/>
  <c r="D4851" i="4" l="1"/>
  <c r="C4852" i="4"/>
  <c r="E4852" i="4" s="1"/>
  <c r="D4852" i="4" l="1"/>
  <c r="C4853" i="4"/>
  <c r="E4853" i="4" s="1"/>
  <c r="D4853" i="4" l="1"/>
  <c r="C4854" i="4"/>
  <c r="E4854" i="4" s="1"/>
  <c r="D4854" i="4" l="1"/>
  <c r="C4855" i="4"/>
  <c r="E4855" i="4" s="1"/>
  <c r="D4855" i="4" l="1"/>
  <c r="C4856" i="4"/>
  <c r="E4856" i="4" s="1"/>
  <c r="D4856" i="4" l="1"/>
  <c r="C4857" i="4"/>
  <c r="E4857" i="4" s="1"/>
  <c r="D4857" i="4" l="1"/>
  <c r="C4858" i="4"/>
  <c r="E4858" i="4" s="1"/>
  <c r="D4858" i="4" l="1"/>
  <c r="C4859" i="4"/>
  <c r="E4859" i="4" s="1"/>
  <c r="D4859" i="4" l="1"/>
  <c r="C4860" i="4"/>
  <c r="E4860" i="4" s="1"/>
  <c r="D4860" i="4" l="1"/>
  <c r="C4861" i="4"/>
  <c r="E4861" i="4" s="1"/>
  <c r="D4861" i="4" l="1"/>
  <c r="C4862" i="4"/>
  <c r="E4862" i="4" s="1"/>
  <c r="D4862" i="4" l="1"/>
  <c r="C4863" i="4"/>
  <c r="E4863" i="4" s="1"/>
  <c r="D4863" i="4" l="1"/>
  <c r="C4864" i="4"/>
  <c r="E4864" i="4" s="1"/>
  <c r="D4864" i="4" l="1"/>
  <c r="C4865" i="4"/>
  <c r="E4865" i="4" s="1"/>
  <c r="D4865" i="4" l="1"/>
  <c r="C4866" i="4"/>
  <c r="E4866" i="4" s="1"/>
  <c r="D4866" i="4" l="1"/>
  <c r="C4867" i="4"/>
  <c r="E4867" i="4" s="1"/>
  <c r="D4867" i="4" l="1"/>
  <c r="C4868" i="4"/>
  <c r="E4868" i="4" s="1"/>
  <c r="D4868" i="4" l="1"/>
  <c r="C4869" i="4"/>
  <c r="E4869" i="4" s="1"/>
  <c r="D4869" i="4" l="1"/>
  <c r="C4870" i="4"/>
  <c r="E4870" i="4" s="1"/>
  <c r="D4870" i="4" l="1"/>
  <c r="C4871" i="4"/>
  <c r="E4871" i="4" s="1"/>
  <c r="D4871" i="4" l="1"/>
  <c r="C4872" i="4"/>
  <c r="E4872" i="4" s="1"/>
  <c r="D4872" i="4" l="1"/>
  <c r="C4873" i="4"/>
  <c r="E4873" i="4" s="1"/>
  <c r="D4873" i="4" l="1"/>
  <c r="C4874" i="4"/>
  <c r="E4874" i="4" s="1"/>
  <c r="D4874" i="4" l="1"/>
  <c r="C4875" i="4"/>
  <c r="E4875" i="4" s="1"/>
  <c r="D4875" i="4" l="1"/>
  <c r="C4876" i="4"/>
  <c r="E4876" i="4" s="1"/>
  <c r="D4876" i="4" l="1"/>
  <c r="C4877" i="4"/>
  <c r="E4877" i="4" s="1"/>
  <c r="D4877" i="4" l="1"/>
  <c r="C4878" i="4"/>
  <c r="E4878" i="4" s="1"/>
  <c r="D4878" i="4" l="1"/>
  <c r="C4879" i="4"/>
  <c r="E4879" i="4" s="1"/>
  <c r="D4879" i="4" l="1"/>
  <c r="C4880" i="4"/>
  <c r="E4880" i="4" s="1"/>
  <c r="D4880" i="4" l="1"/>
  <c r="C4881" i="4"/>
  <c r="E4881" i="4" s="1"/>
  <c r="D4881" i="4" l="1"/>
  <c r="C4882" i="4"/>
  <c r="E4882" i="4" s="1"/>
  <c r="D4882" i="4" l="1"/>
  <c r="C4883" i="4"/>
  <c r="E4883" i="4" s="1"/>
  <c r="D4883" i="4" l="1"/>
  <c r="C4884" i="4"/>
  <c r="E4884" i="4" s="1"/>
  <c r="D4884" i="4" l="1"/>
  <c r="C4885" i="4"/>
  <c r="E4885" i="4" s="1"/>
  <c r="D4885" i="4" l="1"/>
  <c r="C4886" i="4"/>
  <c r="E4886" i="4" s="1"/>
  <c r="D4886" i="4" l="1"/>
  <c r="C4887" i="4"/>
  <c r="E4887" i="4" s="1"/>
  <c r="D4887" i="4" l="1"/>
  <c r="C4888" i="4"/>
  <c r="E4888" i="4" s="1"/>
  <c r="D4888" i="4" l="1"/>
  <c r="C4889" i="4"/>
  <c r="E4889" i="4" s="1"/>
  <c r="D4889" i="4" l="1"/>
  <c r="C4890" i="4"/>
  <c r="E4890" i="4" s="1"/>
  <c r="D4890" i="4" l="1"/>
  <c r="C4891" i="4"/>
  <c r="E4891" i="4" s="1"/>
  <c r="D4891" i="4" l="1"/>
  <c r="C4892" i="4"/>
  <c r="E4892" i="4" s="1"/>
  <c r="D4892" i="4" l="1"/>
  <c r="C4893" i="4"/>
  <c r="E4893" i="4" s="1"/>
  <c r="D4893" i="4" l="1"/>
  <c r="C4894" i="4"/>
  <c r="E4894" i="4" s="1"/>
  <c r="D4894" i="4" l="1"/>
  <c r="C4895" i="4"/>
  <c r="E4895" i="4" s="1"/>
  <c r="D4895" i="4" l="1"/>
  <c r="C4896" i="4"/>
  <c r="E4896" i="4" s="1"/>
  <c r="D4896" i="4" l="1"/>
  <c r="C4897" i="4"/>
  <c r="E4897" i="4" s="1"/>
  <c r="D4897" i="4" l="1"/>
  <c r="C4898" i="4"/>
  <c r="E4898" i="4" s="1"/>
  <c r="D4898" i="4" l="1"/>
  <c r="C4899" i="4"/>
  <c r="E4899" i="4" s="1"/>
  <c r="D4899" i="4" l="1"/>
  <c r="C4900" i="4"/>
  <c r="E4900" i="4" s="1"/>
  <c r="D4900" i="4" l="1"/>
  <c r="C4901" i="4"/>
  <c r="E4901" i="4" s="1"/>
  <c r="D4901" i="4" l="1"/>
  <c r="C4902" i="4"/>
  <c r="E4902" i="4" s="1"/>
  <c r="D4902" i="4" l="1"/>
  <c r="C4903" i="4"/>
  <c r="E4903" i="4" s="1"/>
  <c r="D4903" i="4" l="1"/>
  <c r="C4904" i="4"/>
  <c r="E4904" i="4" s="1"/>
  <c r="D4904" i="4" l="1"/>
  <c r="C4905" i="4"/>
  <c r="E4905" i="4" s="1"/>
  <c r="D4905" i="4" l="1"/>
  <c r="C4906" i="4"/>
  <c r="E4906" i="4" s="1"/>
  <c r="D4906" i="4" l="1"/>
  <c r="C4907" i="4"/>
  <c r="E4907" i="4" s="1"/>
  <c r="D4907" i="4" l="1"/>
  <c r="C4908" i="4"/>
  <c r="E4908" i="4" s="1"/>
  <c r="D4908" i="4" l="1"/>
  <c r="C4909" i="4"/>
  <c r="E4909" i="4" s="1"/>
  <c r="D4909" i="4" l="1"/>
  <c r="C4910" i="4"/>
  <c r="E4910" i="4" s="1"/>
  <c r="D4910" i="4" l="1"/>
  <c r="C4911" i="4"/>
  <c r="E4911" i="4" s="1"/>
  <c r="D4911" i="4" l="1"/>
  <c r="C4912" i="4"/>
  <c r="E4912" i="4" s="1"/>
  <c r="D4912" i="4" l="1"/>
  <c r="C4913" i="4"/>
  <c r="E4913" i="4" s="1"/>
  <c r="D4913" i="4" l="1"/>
  <c r="C4914" i="4"/>
  <c r="E4914" i="4" s="1"/>
  <c r="D4914" i="4" l="1"/>
  <c r="C4915" i="4"/>
  <c r="E4915" i="4" s="1"/>
  <c r="D4915" i="4" l="1"/>
  <c r="C4916" i="4"/>
  <c r="E4916" i="4" s="1"/>
  <c r="D4916" i="4" l="1"/>
  <c r="C4917" i="4"/>
  <c r="E4917" i="4" s="1"/>
  <c r="D4917" i="4" l="1"/>
  <c r="C4918" i="4"/>
  <c r="E4918" i="4" s="1"/>
  <c r="D4918" i="4" l="1"/>
  <c r="C4919" i="4"/>
  <c r="E4919" i="4" s="1"/>
  <c r="D4919" i="4" l="1"/>
  <c r="C4920" i="4"/>
  <c r="E4920" i="4" s="1"/>
  <c r="D4920" i="4" l="1"/>
  <c r="C4921" i="4"/>
  <c r="E4921" i="4" s="1"/>
  <c r="D4921" i="4" l="1"/>
  <c r="C4922" i="4"/>
  <c r="E4922" i="4" s="1"/>
  <c r="D4922" i="4" l="1"/>
  <c r="C4923" i="4"/>
  <c r="E4923" i="4" s="1"/>
  <c r="D4923" i="4" l="1"/>
  <c r="C4924" i="4"/>
  <c r="E4924" i="4" s="1"/>
  <c r="D4924" i="4" l="1"/>
  <c r="C4925" i="4"/>
  <c r="E4925" i="4" s="1"/>
  <c r="D4925" i="4" l="1"/>
  <c r="C4926" i="4"/>
  <c r="E4926" i="4" s="1"/>
  <c r="D4926" i="4" l="1"/>
  <c r="C4927" i="4"/>
  <c r="E4927" i="4" s="1"/>
  <c r="D4927" i="4" l="1"/>
  <c r="C4928" i="4"/>
  <c r="E4928" i="4" s="1"/>
  <c r="D4928" i="4" l="1"/>
  <c r="C4929" i="4"/>
  <c r="E4929" i="4" s="1"/>
  <c r="D4929" i="4" l="1"/>
  <c r="C4930" i="4"/>
  <c r="E4930" i="4" s="1"/>
  <c r="D4930" i="4" l="1"/>
  <c r="C4931" i="4"/>
  <c r="E4931" i="4" s="1"/>
  <c r="D4931" i="4" l="1"/>
  <c r="C4932" i="4"/>
  <c r="E4932" i="4" s="1"/>
  <c r="D4932" i="4" l="1"/>
  <c r="C4933" i="4"/>
  <c r="E4933" i="4" s="1"/>
  <c r="D4933" i="4" l="1"/>
  <c r="C4934" i="4"/>
  <c r="E4934" i="4" s="1"/>
  <c r="D4934" i="4" l="1"/>
  <c r="C4935" i="4"/>
  <c r="E4935" i="4" s="1"/>
  <c r="D4935" i="4" l="1"/>
  <c r="C4936" i="4"/>
  <c r="E4936" i="4" s="1"/>
  <c r="D4936" i="4" l="1"/>
  <c r="C4937" i="4"/>
  <c r="E4937" i="4" s="1"/>
  <c r="D4937" i="4" l="1"/>
  <c r="C4938" i="4"/>
  <c r="E4938" i="4" s="1"/>
  <c r="D4938" i="4" l="1"/>
  <c r="C4939" i="4"/>
  <c r="E4939" i="4" s="1"/>
  <c r="D4939" i="4" l="1"/>
  <c r="C4940" i="4"/>
  <c r="E4940" i="4" s="1"/>
  <c r="D4940" i="4" l="1"/>
  <c r="C4941" i="4"/>
  <c r="E4941" i="4" s="1"/>
  <c r="D4941" i="4" l="1"/>
  <c r="C4942" i="4"/>
  <c r="E4942" i="4" s="1"/>
  <c r="D4942" i="4" l="1"/>
  <c r="C4943" i="4"/>
  <c r="E4943" i="4" s="1"/>
  <c r="D4943" i="4" l="1"/>
  <c r="C4944" i="4"/>
  <c r="E4944" i="4" s="1"/>
  <c r="D4944" i="4" l="1"/>
  <c r="C4945" i="4"/>
  <c r="E4945" i="4" s="1"/>
  <c r="D4945" i="4" l="1"/>
  <c r="C4946" i="4"/>
  <c r="E4946" i="4" s="1"/>
  <c r="D4946" i="4" l="1"/>
  <c r="C4947" i="4"/>
  <c r="E4947" i="4" s="1"/>
  <c r="D4947" i="4" l="1"/>
  <c r="C4948" i="4"/>
  <c r="E4948" i="4" s="1"/>
  <c r="D4948" i="4" l="1"/>
  <c r="C4949" i="4"/>
  <c r="E4949" i="4" s="1"/>
  <c r="D4949" i="4" l="1"/>
  <c r="C4950" i="4"/>
  <c r="E4950" i="4" s="1"/>
  <c r="D4950" i="4" l="1"/>
  <c r="C4951" i="4"/>
  <c r="E4951" i="4" s="1"/>
  <c r="D4951" i="4" l="1"/>
  <c r="C4952" i="4"/>
  <c r="E4952" i="4" s="1"/>
  <c r="D4952" i="4" l="1"/>
  <c r="C4953" i="4"/>
  <c r="E4953" i="4" s="1"/>
  <c r="D4953" i="4" l="1"/>
  <c r="C4954" i="4"/>
  <c r="E4954" i="4" s="1"/>
  <c r="D4954" i="4" l="1"/>
  <c r="C4955" i="4"/>
  <c r="E4955" i="4" s="1"/>
  <c r="D4955" i="4" l="1"/>
  <c r="C4956" i="4"/>
  <c r="E4956" i="4" s="1"/>
  <c r="D4956" i="4" l="1"/>
  <c r="C4957" i="4"/>
  <c r="E4957" i="4" s="1"/>
  <c r="D4957" i="4" l="1"/>
  <c r="C4958" i="4"/>
  <c r="E4958" i="4" s="1"/>
  <c r="D4958" i="4" l="1"/>
  <c r="C4959" i="4"/>
  <c r="E4959" i="4" s="1"/>
  <c r="D4959" i="4" l="1"/>
  <c r="C4960" i="4"/>
  <c r="E4960" i="4" s="1"/>
  <c r="D4960" i="4" l="1"/>
  <c r="C4961" i="4"/>
  <c r="E4961" i="4" s="1"/>
  <c r="D4961" i="4" l="1"/>
  <c r="C4962" i="4"/>
  <c r="E4962" i="4" s="1"/>
  <c r="D4962" i="4" l="1"/>
  <c r="C4963" i="4"/>
  <c r="E4963" i="4" s="1"/>
  <c r="D4963" i="4" l="1"/>
  <c r="C4964" i="4"/>
  <c r="E4964" i="4" s="1"/>
  <c r="D4964" i="4" l="1"/>
  <c r="C4965" i="4"/>
  <c r="E4965" i="4" s="1"/>
  <c r="D4965" i="4" l="1"/>
  <c r="C4966" i="4"/>
  <c r="E4966" i="4" s="1"/>
  <c r="D4966" i="4" l="1"/>
  <c r="C4967" i="4"/>
  <c r="E4967" i="4" s="1"/>
  <c r="D4967" i="4" l="1"/>
  <c r="C4968" i="4"/>
  <c r="E4968" i="4" s="1"/>
  <c r="D4968" i="4" l="1"/>
  <c r="C4969" i="4"/>
  <c r="E4969" i="4" s="1"/>
  <c r="D4969" i="4" l="1"/>
  <c r="C4970" i="4"/>
  <c r="E4970" i="4" s="1"/>
  <c r="D4970" i="4" l="1"/>
  <c r="C4971" i="4"/>
  <c r="E4971" i="4" s="1"/>
  <c r="D4971" i="4" l="1"/>
  <c r="C4972" i="4"/>
  <c r="E4972" i="4" s="1"/>
  <c r="D4972" i="4" l="1"/>
  <c r="C4973" i="4"/>
  <c r="E4973" i="4" s="1"/>
  <c r="D4973" i="4" l="1"/>
  <c r="C4974" i="4"/>
  <c r="E4974" i="4" s="1"/>
  <c r="D4974" i="4" l="1"/>
  <c r="C4975" i="4"/>
  <c r="E4975" i="4" s="1"/>
  <c r="D4975" i="4" l="1"/>
  <c r="C4976" i="4"/>
  <c r="E4976" i="4" s="1"/>
  <c r="D4976" i="4" l="1"/>
  <c r="C4977" i="4"/>
  <c r="E4977" i="4" s="1"/>
  <c r="D4977" i="4" l="1"/>
  <c r="C4978" i="4"/>
  <c r="E4978" i="4" s="1"/>
  <c r="D4978" i="4" l="1"/>
  <c r="C4979" i="4"/>
  <c r="E4979" i="4" s="1"/>
  <c r="D4979" i="4" l="1"/>
  <c r="C4980" i="4"/>
  <c r="E4980" i="4" s="1"/>
  <c r="D4980" i="4" l="1"/>
  <c r="C4981" i="4"/>
  <c r="E4981" i="4" s="1"/>
  <c r="D4981" i="4" l="1"/>
  <c r="C4982" i="4"/>
  <c r="E4982" i="4" s="1"/>
  <c r="D4982" i="4" l="1"/>
  <c r="C4983" i="4"/>
  <c r="E4983" i="4" s="1"/>
  <c r="D4983" i="4" l="1"/>
  <c r="C4984" i="4"/>
  <c r="E4984" i="4" s="1"/>
  <c r="D4984" i="4" l="1"/>
  <c r="C4985" i="4"/>
  <c r="E4985" i="4" s="1"/>
  <c r="D4985" i="4" l="1"/>
  <c r="C4986" i="4"/>
  <c r="E4986" i="4" s="1"/>
  <c r="D4986" i="4" l="1"/>
  <c r="C4987" i="4"/>
  <c r="E4987" i="4" s="1"/>
  <c r="D4987" i="4" l="1"/>
  <c r="C4988" i="4"/>
  <c r="E4988" i="4" s="1"/>
  <c r="D4988" i="4" l="1"/>
  <c r="C4989" i="4"/>
  <c r="E4989" i="4" s="1"/>
  <c r="D4989" i="4" l="1"/>
  <c r="C4990" i="4"/>
  <c r="E4990" i="4" s="1"/>
  <c r="D4990" i="4" l="1"/>
  <c r="C4991" i="4"/>
  <c r="E4991" i="4" s="1"/>
  <c r="D4991" i="4" l="1"/>
  <c r="C4992" i="4"/>
  <c r="E4992" i="4" s="1"/>
  <c r="D4992" i="4" l="1"/>
  <c r="C4993" i="4"/>
  <c r="E4993" i="4" s="1"/>
  <c r="D4993" i="4" l="1"/>
  <c r="C4994" i="4"/>
  <c r="E4994" i="4" s="1"/>
  <c r="D4994" i="4" l="1"/>
  <c r="C4995" i="4"/>
  <c r="E4995" i="4" s="1"/>
  <c r="D4995" i="4" l="1"/>
  <c r="C4996" i="4"/>
  <c r="E4996" i="4" s="1"/>
  <c r="D4996" i="4" l="1"/>
  <c r="C4997" i="4"/>
  <c r="E4997" i="4" s="1"/>
  <c r="D4997" i="4" l="1"/>
  <c r="C4998" i="4"/>
  <c r="E4998" i="4" s="1"/>
  <c r="D4998" i="4" l="1"/>
  <c r="C4999" i="4"/>
  <c r="E4999" i="4" s="1"/>
  <c r="D4999" i="4" l="1"/>
  <c r="C5000" i="4"/>
  <c r="E5000" i="4" s="1"/>
  <c r="D5000" i="4" l="1"/>
  <c r="C5001" i="4"/>
  <c r="E5001" i="4" s="1"/>
  <c r="D5001" i="4" l="1"/>
  <c r="C5002" i="4"/>
  <c r="E5002" i="4" s="1"/>
  <c r="D5002" i="4" l="1"/>
  <c r="C5003" i="4"/>
  <c r="E5003" i="4" s="1"/>
  <c r="D5003" i="4" l="1"/>
  <c r="C5004" i="4"/>
  <c r="E5004" i="4" s="1"/>
  <c r="D5004" i="4" l="1"/>
  <c r="C5005" i="4"/>
  <c r="E5005" i="4" s="1"/>
  <c r="D5005" i="4" l="1"/>
  <c r="C5006" i="4"/>
  <c r="E5006" i="4" s="1"/>
  <c r="D5006" i="4" l="1"/>
  <c r="C5007" i="4"/>
  <c r="E5007" i="4" s="1"/>
  <c r="D5007" i="4" l="1"/>
  <c r="C5008" i="4"/>
  <c r="E5008" i="4" s="1"/>
  <c r="D5008" i="4" l="1"/>
  <c r="C5009" i="4"/>
  <c r="E5009" i="4" s="1"/>
  <c r="D5009" i="4" l="1"/>
  <c r="C5010" i="4"/>
  <c r="E5010" i="4" s="1"/>
  <c r="D5010" i="4" l="1"/>
  <c r="C5011" i="4"/>
  <c r="E5011" i="4" s="1"/>
  <c r="D5011" i="4" l="1"/>
  <c r="C5012" i="4"/>
  <c r="E5012" i="4" s="1"/>
  <c r="D5012" i="4" l="1"/>
  <c r="C5013" i="4"/>
  <c r="E5013" i="4" s="1"/>
  <c r="D5013" i="4" l="1"/>
  <c r="C5014" i="4"/>
  <c r="E5014" i="4" s="1"/>
  <c r="D5014" i="4" l="1"/>
  <c r="C5015" i="4"/>
  <c r="E5015" i="4" s="1"/>
  <c r="D5015" i="4" l="1"/>
  <c r="C5016" i="4"/>
  <c r="E5016" i="4" s="1"/>
  <c r="D5016" i="4" l="1"/>
  <c r="C5017" i="4"/>
  <c r="E5017" i="4" s="1"/>
  <c r="D5017" i="4" l="1"/>
  <c r="C5018" i="4"/>
  <c r="E5018" i="4" s="1"/>
  <c r="D5018" i="4" l="1"/>
  <c r="C5019" i="4"/>
  <c r="E5019" i="4" s="1"/>
  <c r="D5019" i="4" l="1"/>
  <c r="C5020" i="4"/>
  <c r="E5020" i="4" s="1"/>
  <c r="D5020" i="4" l="1"/>
  <c r="C5021" i="4"/>
  <c r="E5021" i="4" s="1"/>
  <c r="D5021" i="4" l="1"/>
  <c r="C5022" i="4"/>
  <c r="E5022" i="4" s="1"/>
  <c r="D5022" i="4" l="1"/>
  <c r="C5023" i="4"/>
  <c r="E5023" i="4" s="1"/>
  <c r="D5023" i="4" l="1"/>
  <c r="C5024" i="4"/>
  <c r="E5024" i="4" s="1"/>
  <c r="D5024" i="4" l="1"/>
  <c r="C5025" i="4"/>
  <c r="E5025" i="4" s="1"/>
  <c r="D5025" i="4" l="1"/>
  <c r="C5026" i="4"/>
  <c r="E5026" i="4" s="1"/>
  <c r="D5026" i="4" l="1"/>
  <c r="C5027" i="4"/>
  <c r="E5027" i="4" s="1"/>
  <c r="D5027" i="4" l="1"/>
  <c r="C5028" i="4"/>
  <c r="E5028" i="4" s="1"/>
  <c r="D5028" i="4" l="1"/>
  <c r="C5029" i="4"/>
  <c r="E5029" i="4" s="1"/>
  <c r="D5029" i="4" l="1"/>
  <c r="C5030" i="4"/>
  <c r="E5030" i="4" s="1"/>
  <c r="D5030" i="4" l="1"/>
  <c r="C5031" i="4"/>
  <c r="E5031" i="4" s="1"/>
  <c r="D5031" i="4" l="1"/>
  <c r="C5032" i="4"/>
  <c r="E5032" i="4" s="1"/>
  <c r="D5032" i="4" l="1"/>
  <c r="C5033" i="4"/>
  <c r="E5033" i="4" s="1"/>
  <c r="D5033" i="4" l="1"/>
  <c r="C5034" i="4"/>
  <c r="E5034" i="4" s="1"/>
  <c r="D5034" i="4" l="1"/>
  <c r="C5035" i="4"/>
  <c r="E5035" i="4" s="1"/>
  <c r="D5035" i="4" l="1"/>
  <c r="C5036" i="4"/>
  <c r="E5036" i="4" s="1"/>
  <c r="D5036" i="4" l="1"/>
  <c r="C5037" i="4"/>
  <c r="E5037" i="4" s="1"/>
  <c r="D5037" i="4" l="1"/>
  <c r="C5038" i="4"/>
  <c r="E5038" i="4" s="1"/>
  <c r="D5038" i="4" l="1"/>
  <c r="C5039" i="4"/>
  <c r="E5039" i="4" s="1"/>
  <c r="D5039" i="4" l="1"/>
  <c r="C5040" i="4"/>
  <c r="E5040" i="4" s="1"/>
  <c r="D5040" i="4" l="1"/>
  <c r="C5041" i="4"/>
  <c r="E5041" i="4" s="1"/>
  <c r="D5041" i="4" l="1"/>
  <c r="C5042" i="4"/>
  <c r="E5042" i="4" s="1"/>
  <c r="D5042" i="4" l="1"/>
  <c r="C5043" i="4"/>
  <c r="E5043" i="4" s="1"/>
  <c r="D5043" i="4" l="1"/>
  <c r="C5044" i="4"/>
  <c r="E5044" i="4" s="1"/>
  <c r="D5044" i="4" l="1"/>
  <c r="C5045" i="4"/>
  <c r="E5045" i="4" s="1"/>
  <c r="D5045" i="4" l="1"/>
  <c r="C5046" i="4"/>
  <c r="E5046" i="4" s="1"/>
  <c r="D5046" i="4" l="1"/>
  <c r="C5047" i="4"/>
  <c r="E5047" i="4" s="1"/>
  <c r="D5047" i="4" l="1"/>
  <c r="C5048" i="4"/>
  <c r="E5048" i="4" s="1"/>
  <c r="D5048" i="4" l="1"/>
  <c r="C5049" i="4"/>
  <c r="E5049" i="4" s="1"/>
  <c r="D5049" i="4" l="1"/>
  <c r="C5050" i="4"/>
  <c r="E5050" i="4" s="1"/>
  <c r="D5050" i="4" l="1"/>
  <c r="C5051" i="4"/>
  <c r="E5051" i="4" s="1"/>
  <c r="D5051" i="4" l="1"/>
  <c r="C5052" i="4"/>
  <c r="E5052" i="4" s="1"/>
  <c r="D5052" i="4" l="1"/>
  <c r="C5053" i="4"/>
  <c r="E5053" i="4" s="1"/>
  <c r="D5053" i="4" l="1"/>
  <c r="C5054" i="4"/>
  <c r="E5054" i="4" s="1"/>
  <c r="D5054" i="4" l="1"/>
  <c r="C5055" i="4"/>
  <c r="E5055" i="4" s="1"/>
  <c r="D5055" i="4" l="1"/>
  <c r="C5056" i="4"/>
  <c r="E5056" i="4" s="1"/>
  <c r="D5056" i="4" l="1"/>
  <c r="C5057" i="4"/>
  <c r="E5057" i="4" s="1"/>
  <c r="D5057" i="4" l="1"/>
  <c r="C5058" i="4"/>
  <c r="E5058" i="4" s="1"/>
  <c r="D5058" i="4" l="1"/>
  <c r="C5059" i="4"/>
  <c r="E5059" i="4" s="1"/>
  <c r="D5059" i="4" l="1"/>
  <c r="C5060" i="4"/>
  <c r="E5060" i="4" s="1"/>
  <c r="D5060" i="4" l="1"/>
  <c r="C5061" i="4"/>
  <c r="E5061" i="4" s="1"/>
  <c r="D5061" i="4" l="1"/>
  <c r="C5062" i="4"/>
  <c r="E5062" i="4" s="1"/>
  <c r="D5062" i="4" l="1"/>
  <c r="C5063" i="4"/>
  <c r="E5063" i="4" s="1"/>
  <c r="D5063" i="4" l="1"/>
  <c r="C5064" i="4"/>
  <c r="E5064" i="4" s="1"/>
  <c r="D5064" i="4" l="1"/>
  <c r="C5065" i="4"/>
  <c r="E5065" i="4" s="1"/>
  <c r="D5065" i="4" l="1"/>
  <c r="C5066" i="4"/>
  <c r="E5066" i="4" s="1"/>
  <c r="D5066" i="4" l="1"/>
  <c r="C5067" i="4"/>
  <c r="E5067" i="4" s="1"/>
  <c r="D5067" i="4" l="1"/>
  <c r="C5068" i="4"/>
  <c r="E5068" i="4" s="1"/>
  <c r="D5068" i="4" l="1"/>
  <c r="C5069" i="4"/>
  <c r="E5069" i="4" s="1"/>
  <c r="D5069" i="4" l="1"/>
  <c r="C5070" i="4"/>
  <c r="E5070" i="4" s="1"/>
  <c r="D5070" i="4" l="1"/>
  <c r="C5071" i="4"/>
  <c r="E5071" i="4" s="1"/>
  <c r="D5071" i="4" l="1"/>
  <c r="C5072" i="4"/>
  <c r="E5072" i="4" s="1"/>
  <c r="D5072" i="4" l="1"/>
  <c r="C5073" i="4"/>
  <c r="E5073" i="4" s="1"/>
  <c r="D5073" i="4" l="1"/>
  <c r="C5074" i="4"/>
  <c r="E5074" i="4" s="1"/>
  <c r="D5074" i="4" l="1"/>
  <c r="C5075" i="4"/>
  <c r="E5075" i="4" s="1"/>
  <c r="D5075" i="4" l="1"/>
  <c r="C5076" i="4"/>
  <c r="E5076" i="4" s="1"/>
  <c r="D5076" i="4" l="1"/>
  <c r="C5077" i="4"/>
  <c r="E5077" i="4" s="1"/>
  <c r="D5077" i="4" l="1"/>
  <c r="C5078" i="4"/>
  <c r="E5078" i="4" s="1"/>
  <c r="D5078" i="4" l="1"/>
  <c r="C5079" i="4"/>
  <c r="E5079" i="4" s="1"/>
  <c r="D5079" i="4" l="1"/>
  <c r="C5080" i="4"/>
  <c r="E5080" i="4" s="1"/>
  <c r="D5080" i="4" l="1"/>
  <c r="C5081" i="4"/>
  <c r="E5081" i="4" s="1"/>
  <c r="D5081" i="4" l="1"/>
  <c r="C5082" i="4"/>
  <c r="E5082" i="4" s="1"/>
  <c r="D5082" i="4" l="1"/>
  <c r="C5083" i="4"/>
  <c r="E5083" i="4" s="1"/>
  <c r="D5083" i="4" l="1"/>
  <c r="C5084" i="4"/>
  <c r="E5084" i="4" s="1"/>
  <c r="D5084" i="4" l="1"/>
  <c r="C5085" i="4"/>
  <c r="E5085" i="4" s="1"/>
  <c r="D5085" i="4" l="1"/>
  <c r="C5086" i="4"/>
  <c r="E5086" i="4" s="1"/>
  <c r="D5086" i="4" l="1"/>
  <c r="C5087" i="4"/>
  <c r="E5087" i="4" s="1"/>
  <c r="D5087" i="4" l="1"/>
  <c r="C5088" i="4"/>
  <c r="E5088" i="4" s="1"/>
  <c r="D5088" i="4" l="1"/>
  <c r="C5089" i="4"/>
  <c r="E5089" i="4" s="1"/>
  <c r="D5089" i="4" l="1"/>
  <c r="C5090" i="4"/>
  <c r="E5090" i="4" s="1"/>
  <c r="D5090" i="4" l="1"/>
  <c r="C5091" i="4"/>
  <c r="E5091" i="4" s="1"/>
  <c r="D5091" i="4" l="1"/>
  <c r="C5092" i="4"/>
  <c r="E5092" i="4" s="1"/>
  <c r="D5092" i="4" l="1"/>
  <c r="C5093" i="4"/>
  <c r="E5093" i="4" s="1"/>
  <c r="D5093" i="4" l="1"/>
  <c r="C5094" i="4"/>
  <c r="E5094" i="4" s="1"/>
  <c r="D5094" i="4" l="1"/>
  <c r="C5095" i="4"/>
  <c r="E5095" i="4" s="1"/>
  <c r="D5095" i="4" l="1"/>
  <c r="C5096" i="4"/>
  <c r="E5096" i="4" s="1"/>
  <c r="D5096" i="4" l="1"/>
  <c r="C5097" i="4"/>
  <c r="E5097" i="4" s="1"/>
  <c r="D5097" i="4" l="1"/>
  <c r="C5098" i="4"/>
  <c r="E5098" i="4" s="1"/>
  <c r="D5098" i="4" l="1"/>
  <c r="C5099" i="4"/>
  <c r="E5099" i="4" s="1"/>
  <c r="D5099" i="4" l="1"/>
  <c r="C5100" i="4"/>
  <c r="E5100" i="4" s="1"/>
  <c r="D5100" i="4" l="1"/>
  <c r="C5101" i="4"/>
  <c r="E5101" i="4" s="1"/>
  <c r="D5101" i="4" l="1"/>
  <c r="C5102" i="4"/>
  <c r="E5102" i="4" s="1"/>
  <c r="D5102" i="4" l="1"/>
  <c r="C5103" i="4"/>
  <c r="E5103" i="4" s="1"/>
  <c r="D5103" i="4" l="1"/>
  <c r="C5104" i="4"/>
  <c r="E5104" i="4" s="1"/>
  <c r="D5104" i="4" l="1"/>
  <c r="C5105" i="4"/>
  <c r="E5105" i="4" s="1"/>
  <c r="D5105" i="4" l="1"/>
  <c r="C5106" i="4"/>
  <c r="E5106" i="4" s="1"/>
  <c r="D5106" i="4" l="1"/>
  <c r="C5107" i="4"/>
  <c r="E5107" i="4" s="1"/>
  <c r="D5107" i="4" l="1"/>
  <c r="C5108" i="4"/>
  <c r="E5108" i="4" s="1"/>
  <c r="D5108" i="4" l="1"/>
  <c r="C5109" i="4"/>
  <c r="E5109" i="4" s="1"/>
  <c r="D5109" i="4" l="1"/>
  <c r="C5110" i="4"/>
  <c r="E5110" i="4" s="1"/>
  <c r="D5110" i="4" l="1"/>
  <c r="C5111" i="4"/>
  <c r="E5111" i="4" s="1"/>
  <c r="D5111" i="4" l="1"/>
  <c r="C5112" i="4"/>
  <c r="E5112" i="4" s="1"/>
  <c r="D5112" i="4" l="1"/>
  <c r="C5113" i="4"/>
  <c r="E5113" i="4" s="1"/>
  <c r="D5113" i="4" l="1"/>
  <c r="C5114" i="4"/>
  <c r="E5114" i="4" s="1"/>
  <c r="D5114" i="4" l="1"/>
  <c r="C5115" i="4"/>
  <c r="E5115" i="4" s="1"/>
  <c r="D5115" i="4" l="1"/>
  <c r="C5116" i="4"/>
  <c r="E5116" i="4" s="1"/>
  <c r="D5116" i="4" l="1"/>
  <c r="C5117" i="4"/>
  <c r="E5117" i="4" s="1"/>
  <c r="D5117" i="4" l="1"/>
  <c r="C5118" i="4"/>
  <c r="E5118" i="4" s="1"/>
  <c r="D5118" i="4" l="1"/>
  <c r="C5119" i="4"/>
  <c r="E5119" i="4" s="1"/>
  <c r="D5119" i="4" l="1"/>
  <c r="C5120" i="4"/>
  <c r="E5120" i="4" s="1"/>
  <c r="D5120" i="4" l="1"/>
  <c r="C5121" i="4"/>
  <c r="E5121" i="4" s="1"/>
  <c r="D5121" i="4" l="1"/>
  <c r="C5122" i="4"/>
  <c r="E5122" i="4" s="1"/>
  <c r="D5122" i="4" l="1"/>
  <c r="C5123" i="4"/>
  <c r="E5123" i="4" s="1"/>
  <c r="D5123" i="4" l="1"/>
  <c r="C5124" i="4"/>
  <c r="E5124" i="4" s="1"/>
  <c r="D5124" i="4" l="1"/>
  <c r="C5125" i="4"/>
  <c r="E5125" i="4" s="1"/>
  <c r="D5125" i="4" l="1"/>
  <c r="C5126" i="4"/>
  <c r="E5126" i="4" s="1"/>
  <c r="D5126" i="4" l="1"/>
  <c r="C5127" i="4"/>
  <c r="E5127" i="4" s="1"/>
  <c r="D5127" i="4" l="1"/>
  <c r="C5128" i="4"/>
  <c r="E5128" i="4" s="1"/>
  <c r="D5128" i="4" l="1"/>
  <c r="C5129" i="4"/>
  <c r="E5129" i="4" s="1"/>
  <c r="D5129" i="4" l="1"/>
  <c r="C5130" i="4"/>
  <c r="E5130" i="4" s="1"/>
  <c r="D5130" i="4" l="1"/>
  <c r="C5131" i="4"/>
  <c r="E5131" i="4" s="1"/>
  <c r="D5131" i="4" l="1"/>
  <c r="C5132" i="4"/>
  <c r="E5132" i="4" s="1"/>
  <c r="D5132" i="4" l="1"/>
  <c r="C5133" i="4"/>
  <c r="E5133" i="4" s="1"/>
  <c r="D5133" i="4" l="1"/>
  <c r="C5134" i="4"/>
  <c r="E5134" i="4" s="1"/>
  <c r="D5134" i="4" l="1"/>
  <c r="C5135" i="4"/>
  <c r="E5135" i="4" s="1"/>
  <c r="D5135" i="4" l="1"/>
  <c r="C5136" i="4"/>
  <c r="E5136" i="4" s="1"/>
  <c r="D5136" i="4" l="1"/>
  <c r="C5137" i="4"/>
  <c r="E5137" i="4" s="1"/>
  <c r="D5137" i="4" l="1"/>
  <c r="C5138" i="4"/>
  <c r="E5138" i="4" s="1"/>
  <c r="D5138" i="4" l="1"/>
  <c r="C5139" i="4"/>
  <c r="E5139" i="4" s="1"/>
  <c r="D5139" i="4" l="1"/>
  <c r="C5140" i="4"/>
  <c r="E5140" i="4" s="1"/>
  <c r="D5140" i="4" l="1"/>
  <c r="C5141" i="4"/>
  <c r="E5141" i="4" s="1"/>
  <c r="D5141" i="4" l="1"/>
  <c r="C5142" i="4"/>
  <c r="E5142" i="4" s="1"/>
  <c r="D5142" i="4" l="1"/>
  <c r="C5143" i="4"/>
  <c r="E5143" i="4" s="1"/>
  <c r="D5143" i="4" l="1"/>
  <c r="C5144" i="4"/>
  <c r="E5144" i="4" s="1"/>
  <c r="D5144" i="4" l="1"/>
  <c r="C5145" i="4"/>
  <c r="E5145" i="4" s="1"/>
  <c r="D5145" i="4" l="1"/>
  <c r="C5146" i="4"/>
  <c r="E5146" i="4" s="1"/>
  <c r="D5146" i="4" l="1"/>
  <c r="C5147" i="4"/>
  <c r="E5147" i="4" s="1"/>
  <c r="D5147" i="4" l="1"/>
  <c r="C5148" i="4"/>
  <c r="E5148" i="4" s="1"/>
  <c r="D5148" i="4" l="1"/>
  <c r="C5149" i="4"/>
  <c r="E5149" i="4" s="1"/>
  <c r="D5149" i="4" l="1"/>
  <c r="C5150" i="4"/>
  <c r="E5150" i="4" s="1"/>
  <c r="D5150" i="4" l="1"/>
  <c r="C5151" i="4"/>
  <c r="E5151" i="4" s="1"/>
  <c r="D5151" i="4" l="1"/>
  <c r="C5152" i="4"/>
  <c r="E5152" i="4" s="1"/>
  <c r="D5152" i="4" l="1"/>
  <c r="C5153" i="4"/>
  <c r="E5153" i="4" s="1"/>
  <c r="D5153" i="4" l="1"/>
  <c r="C5154" i="4"/>
  <c r="E5154" i="4" s="1"/>
  <c r="D5154" i="4" l="1"/>
  <c r="C5155" i="4"/>
  <c r="E5155" i="4" s="1"/>
  <c r="D5155" i="4" l="1"/>
  <c r="C5156" i="4"/>
  <c r="E5156" i="4" s="1"/>
  <c r="D5156" i="4" l="1"/>
  <c r="C5157" i="4"/>
  <c r="E5157" i="4" s="1"/>
  <c r="D5157" i="4" l="1"/>
  <c r="C5158" i="4"/>
  <c r="E5158" i="4" s="1"/>
  <c r="D5158" i="4" l="1"/>
  <c r="C5159" i="4"/>
  <c r="E5159" i="4" s="1"/>
  <c r="D5159" i="4" l="1"/>
  <c r="C5160" i="4"/>
  <c r="E5160" i="4" s="1"/>
  <c r="D5160" i="4" l="1"/>
  <c r="C5161" i="4"/>
  <c r="E5161" i="4" s="1"/>
  <c r="D5161" i="4" l="1"/>
  <c r="C5162" i="4"/>
  <c r="E5162" i="4" s="1"/>
  <c r="D5162" i="4" l="1"/>
  <c r="C5163" i="4"/>
  <c r="E5163" i="4" s="1"/>
  <c r="D5163" i="4" l="1"/>
  <c r="C5164" i="4"/>
  <c r="E5164" i="4" s="1"/>
  <c r="D5164" i="4" l="1"/>
  <c r="C5165" i="4"/>
  <c r="E5165" i="4" s="1"/>
  <c r="D5165" i="4" l="1"/>
  <c r="C5166" i="4"/>
  <c r="E5166" i="4" s="1"/>
  <c r="D5166" i="4" l="1"/>
  <c r="C5167" i="4"/>
  <c r="E5167" i="4" s="1"/>
  <c r="D5167" i="4" l="1"/>
  <c r="C5168" i="4"/>
  <c r="E5168" i="4" s="1"/>
  <c r="D5168" i="4" l="1"/>
  <c r="C5169" i="4"/>
  <c r="E5169" i="4" s="1"/>
  <c r="D5169" i="4" l="1"/>
  <c r="C5170" i="4"/>
  <c r="E5170" i="4" s="1"/>
  <c r="D5170" i="4" l="1"/>
  <c r="C5171" i="4"/>
  <c r="E5171" i="4" s="1"/>
  <c r="D5171" i="4" l="1"/>
  <c r="C5172" i="4"/>
  <c r="E5172" i="4" s="1"/>
  <c r="D5172" i="4" l="1"/>
  <c r="C5173" i="4"/>
  <c r="E5173" i="4" s="1"/>
  <c r="D5173" i="4" l="1"/>
  <c r="C5174" i="4"/>
  <c r="E5174" i="4" s="1"/>
  <c r="D5174" i="4" l="1"/>
  <c r="C5175" i="4"/>
  <c r="E5175" i="4" s="1"/>
  <c r="D5175" i="4" l="1"/>
  <c r="C5176" i="4"/>
  <c r="E5176" i="4" s="1"/>
  <c r="D5176" i="4" l="1"/>
  <c r="C5177" i="4"/>
  <c r="E5177" i="4" s="1"/>
  <c r="D5177" i="4" l="1"/>
  <c r="C5178" i="4"/>
  <c r="E5178" i="4" s="1"/>
  <c r="D5178" i="4" l="1"/>
  <c r="C5179" i="4"/>
  <c r="E5179" i="4" s="1"/>
  <c r="D5179" i="4" l="1"/>
  <c r="C5180" i="4"/>
  <c r="E5180" i="4" s="1"/>
  <c r="D5180" i="4" l="1"/>
  <c r="C5181" i="4"/>
  <c r="E5181" i="4" s="1"/>
  <c r="D5181" i="4" l="1"/>
  <c r="C5182" i="4"/>
  <c r="E5182" i="4" s="1"/>
  <c r="D5182" i="4" l="1"/>
  <c r="C5183" i="4"/>
  <c r="E5183" i="4" s="1"/>
  <c r="D5183" i="4" l="1"/>
  <c r="C5184" i="4"/>
  <c r="E5184" i="4" s="1"/>
  <c r="D5184" i="4" l="1"/>
  <c r="C5185" i="4"/>
  <c r="E5185" i="4" s="1"/>
  <c r="D5185" i="4" l="1"/>
  <c r="C5186" i="4"/>
  <c r="E5186" i="4" s="1"/>
  <c r="D5186" i="4" l="1"/>
  <c r="C5187" i="4"/>
  <c r="E5187" i="4" s="1"/>
  <c r="D5187" i="4" l="1"/>
  <c r="C5188" i="4"/>
  <c r="E5188" i="4" s="1"/>
  <c r="D5188" i="4" l="1"/>
  <c r="C5189" i="4"/>
  <c r="E5189" i="4" s="1"/>
  <c r="D5189" i="4" l="1"/>
  <c r="C5190" i="4"/>
  <c r="E5190" i="4" s="1"/>
  <c r="D5190" i="4" l="1"/>
  <c r="C5191" i="4"/>
  <c r="E5191" i="4" s="1"/>
  <c r="D5191" i="4" l="1"/>
  <c r="C5192" i="4"/>
  <c r="E5192" i="4" s="1"/>
  <c r="D5192" i="4" l="1"/>
  <c r="C5193" i="4"/>
  <c r="E5193" i="4" s="1"/>
  <c r="D5193" i="4" l="1"/>
  <c r="C5194" i="4"/>
  <c r="E5194" i="4" s="1"/>
  <c r="D5194" i="4" l="1"/>
  <c r="C5195" i="4"/>
  <c r="E5195" i="4" s="1"/>
  <c r="D5195" i="4" l="1"/>
  <c r="C5196" i="4"/>
  <c r="E5196" i="4" s="1"/>
  <c r="D5196" i="4" l="1"/>
  <c r="C5197" i="4"/>
  <c r="E5197" i="4" s="1"/>
  <c r="D5197" i="4" l="1"/>
  <c r="C5198" i="4"/>
  <c r="E5198" i="4" s="1"/>
  <c r="D5198" i="4" l="1"/>
  <c r="C5199" i="4"/>
  <c r="E5199" i="4" s="1"/>
  <c r="D5199" i="4" l="1"/>
  <c r="C5200" i="4"/>
  <c r="E5200" i="4" s="1"/>
  <c r="D5200" i="4" l="1"/>
  <c r="C5201" i="4"/>
  <c r="E5201" i="4" s="1"/>
  <c r="D5201" i="4" l="1"/>
  <c r="C5202" i="4"/>
  <c r="E5202" i="4" s="1"/>
  <c r="D5202" i="4" l="1"/>
  <c r="C5203" i="4"/>
  <c r="E5203" i="4" s="1"/>
  <c r="D5203" i="4" l="1"/>
  <c r="C5204" i="4"/>
  <c r="E5204" i="4" s="1"/>
  <c r="D5204" i="4" l="1"/>
  <c r="C5205" i="4"/>
  <c r="E5205" i="4" s="1"/>
  <c r="D5205" i="4" l="1"/>
  <c r="C5206" i="4"/>
  <c r="E5206" i="4" s="1"/>
  <c r="D5206" i="4" l="1"/>
  <c r="C5207" i="4"/>
  <c r="E5207" i="4" s="1"/>
  <c r="D5207" i="4" l="1"/>
  <c r="C5208" i="4"/>
  <c r="E5208" i="4" s="1"/>
  <c r="D5208" i="4" l="1"/>
  <c r="C5209" i="4"/>
  <c r="E5209" i="4" s="1"/>
  <c r="D5209" i="4" l="1"/>
  <c r="C5210" i="4"/>
  <c r="E5210" i="4" s="1"/>
  <c r="D5210" i="4" l="1"/>
  <c r="C5211" i="4"/>
  <c r="E5211" i="4" s="1"/>
  <c r="D5211" i="4" l="1"/>
  <c r="C5212" i="4"/>
  <c r="E5212" i="4" s="1"/>
  <c r="D5212" i="4" l="1"/>
  <c r="C5213" i="4"/>
  <c r="E5213" i="4" s="1"/>
  <c r="D5213" i="4" l="1"/>
  <c r="C5214" i="4"/>
  <c r="E5214" i="4" s="1"/>
  <c r="D5214" i="4" l="1"/>
  <c r="C5215" i="4"/>
  <c r="E5215" i="4" s="1"/>
  <c r="D5215" i="4" l="1"/>
  <c r="C5216" i="4"/>
  <c r="E5216" i="4" s="1"/>
  <c r="D5216" i="4" l="1"/>
  <c r="C5217" i="4"/>
  <c r="E5217" i="4" s="1"/>
  <c r="D5217" i="4" l="1"/>
  <c r="C5218" i="4"/>
  <c r="E5218" i="4" s="1"/>
  <c r="D5218" i="4" l="1"/>
  <c r="C5219" i="4"/>
  <c r="E5219" i="4" s="1"/>
  <c r="D5219" i="4" l="1"/>
  <c r="C5220" i="4"/>
  <c r="E5220" i="4" s="1"/>
  <c r="D5220" i="4" l="1"/>
  <c r="C5221" i="4"/>
  <c r="E5221" i="4" s="1"/>
  <c r="D5221" i="4" l="1"/>
  <c r="C5222" i="4"/>
  <c r="E5222" i="4" s="1"/>
  <c r="D5222" i="4" l="1"/>
  <c r="C5223" i="4"/>
  <c r="E5223" i="4" s="1"/>
  <c r="D5223" i="4" l="1"/>
  <c r="C5224" i="4"/>
  <c r="E5224" i="4" s="1"/>
  <c r="D5224" i="4" l="1"/>
  <c r="C5225" i="4"/>
  <c r="E5225" i="4" s="1"/>
  <c r="D5225" i="4" l="1"/>
  <c r="C5226" i="4"/>
  <c r="E5226" i="4" s="1"/>
  <c r="D5226" i="4" l="1"/>
  <c r="C5227" i="4"/>
  <c r="E5227" i="4" s="1"/>
  <c r="D5227" i="4" l="1"/>
  <c r="C5228" i="4"/>
  <c r="E5228" i="4" s="1"/>
  <c r="D5228" i="4" l="1"/>
  <c r="C5229" i="4"/>
  <c r="E5229" i="4" s="1"/>
  <c r="D5229" i="4" l="1"/>
  <c r="C5230" i="4"/>
  <c r="E5230" i="4" s="1"/>
  <c r="D5230" i="4" l="1"/>
  <c r="C5231" i="4"/>
  <c r="E5231" i="4" s="1"/>
  <c r="D5231" i="4" l="1"/>
  <c r="C5232" i="4"/>
  <c r="E5232" i="4" s="1"/>
  <c r="D5232" i="4" l="1"/>
  <c r="C5233" i="4"/>
  <c r="E5233" i="4" s="1"/>
  <c r="D5233" i="4" l="1"/>
  <c r="C5234" i="4"/>
  <c r="E5234" i="4" s="1"/>
  <c r="D5234" i="4" l="1"/>
  <c r="C5235" i="4"/>
  <c r="E5235" i="4" s="1"/>
  <c r="D5235" i="4" l="1"/>
  <c r="C5236" i="4"/>
  <c r="E5236" i="4" s="1"/>
  <c r="D5236" i="4" l="1"/>
  <c r="C5237" i="4"/>
  <c r="E5237" i="4" s="1"/>
  <c r="D5237" i="4" l="1"/>
  <c r="C5238" i="4"/>
  <c r="E5238" i="4" s="1"/>
  <c r="D5238" i="4" l="1"/>
  <c r="C5239" i="4"/>
  <c r="E5239" i="4" s="1"/>
  <c r="D5239" i="4" l="1"/>
  <c r="C5240" i="4"/>
  <c r="E5240" i="4" s="1"/>
  <c r="D5240" i="4" l="1"/>
  <c r="C5241" i="4"/>
  <c r="E5241" i="4" s="1"/>
  <c r="D5241" i="4" l="1"/>
  <c r="C5242" i="4"/>
  <c r="E5242" i="4" s="1"/>
  <c r="D5242" i="4" l="1"/>
  <c r="C5243" i="4"/>
  <c r="E5243" i="4" s="1"/>
  <c r="D5243" i="4" l="1"/>
  <c r="C5244" i="4"/>
  <c r="E5244" i="4" s="1"/>
  <c r="D5244" i="4" l="1"/>
  <c r="C5245" i="4"/>
  <c r="E5245" i="4" s="1"/>
  <c r="D5245" i="4" l="1"/>
  <c r="C5246" i="4"/>
  <c r="E5246" i="4" s="1"/>
  <c r="D5246" i="4" l="1"/>
  <c r="C5247" i="4"/>
  <c r="E5247" i="4" s="1"/>
  <c r="D5247" i="4" l="1"/>
  <c r="C5248" i="4"/>
  <c r="E5248" i="4" s="1"/>
  <c r="D5248" i="4" l="1"/>
  <c r="C5249" i="4"/>
  <c r="E5249" i="4" s="1"/>
  <c r="D5249" i="4" l="1"/>
  <c r="C5250" i="4"/>
  <c r="E5250" i="4" s="1"/>
  <c r="D5250" i="4" l="1"/>
  <c r="C5251" i="4"/>
  <c r="E5251" i="4" s="1"/>
  <c r="D5251" i="4" l="1"/>
  <c r="C5252" i="4"/>
  <c r="E5252" i="4" s="1"/>
  <c r="D5252" i="4" l="1"/>
  <c r="C5253" i="4"/>
  <c r="E5253" i="4" s="1"/>
  <c r="D5253" i="4" l="1"/>
  <c r="C5254" i="4"/>
  <c r="E5254" i="4" s="1"/>
  <c r="D5254" i="4" l="1"/>
  <c r="C5255" i="4"/>
  <c r="E5255" i="4" s="1"/>
  <c r="D5255" i="4" l="1"/>
  <c r="C5256" i="4"/>
  <c r="E5256" i="4" s="1"/>
  <c r="D5256" i="4" l="1"/>
  <c r="C5257" i="4"/>
  <c r="E5257" i="4" s="1"/>
  <c r="D5257" i="4" l="1"/>
  <c r="C5258" i="4"/>
  <c r="E5258" i="4" s="1"/>
  <c r="D5258" i="4" l="1"/>
  <c r="C5259" i="4"/>
  <c r="E5259" i="4" s="1"/>
  <c r="D5259" i="4" l="1"/>
  <c r="C5260" i="4"/>
  <c r="E5260" i="4" s="1"/>
  <c r="D5260" i="4" l="1"/>
  <c r="C5261" i="4"/>
  <c r="E5261" i="4" s="1"/>
  <c r="D5261" i="4" l="1"/>
  <c r="C5262" i="4"/>
  <c r="E5262" i="4" s="1"/>
  <c r="D5262" i="4" l="1"/>
  <c r="C5263" i="4"/>
  <c r="E5263" i="4" s="1"/>
  <c r="D5263" i="4" l="1"/>
  <c r="C5264" i="4"/>
  <c r="E5264" i="4" s="1"/>
  <c r="D5264" i="4" l="1"/>
  <c r="C5265" i="4"/>
  <c r="E5265" i="4" s="1"/>
  <c r="D5265" i="4" l="1"/>
  <c r="C5266" i="4"/>
  <c r="E5266" i="4" s="1"/>
  <c r="D5266" i="4" l="1"/>
  <c r="C5267" i="4"/>
  <c r="E5267" i="4" s="1"/>
  <c r="D5267" i="4" l="1"/>
  <c r="C5268" i="4"/>
  <c r="E5268" i="4" s="1"/>
  <c r="D5268" i="4" l="1"/>
  <c r="C5269" i="4"/>
  <c r="E5269" i="4" s="1"/>
  <c r="D5269" i="4" l="1"/>
  <c r="C5270" i="4"/>
  <c r="E5270" i="4" s="1"/>
  <c r="D5270" i="4" l="1"/>
  <c r="C5271" i="4"/>
  <c r="E5271" i="4" s="1"/>
  <c r="D5271" i="4" l="1"/>
  <c r="C5272" i="4"/>
  <c r="E5272" i="4" s="1"/>
  <c r="D5272" i="4" l="1"/>
  <c r="C5273" i="4"/>
  <c r="E5273" i="4" s="1"/>
  <c r="D5273" i="4" l="1"/>
  <c r="C5274" i="4"/>
  <c r="E5274" i="4" s="1"/>
  <c r="D5274" i="4" l="1"/>
  <c r="C5275" i="4"/>
  <c r="E5275" i="4" s="1"/>
  <c r="D5275" i="4" l="1"/>
  <c r="C5276" i="4"/>
  <c r="E5276" i="4" s="1"/>
  <c r="D5276" i="4" l="1"/>
  <c r="C5277" i="4"/>
  <c r="E5277" i="4" s="1"/>
  <c r="D5277" i="4" l="1"/>
  <c r="C5278" i="4"/>
  <c r="E5278" i="4" s="1"/>
  <c r="D5278" i="4" l="1"/>
  <c r="C5279" i="4"/>
  <c r="E5279" i="4" s="1"/>
  <c r="D5279" i="4" l="1"/>
  <c r="C5280" i="4"/>
  <c r="E5280" i="4" s="1"/>
  <c r="D5280" i="4" l="1"/>
  <c r="C5281" i="4"/>
  <c r="E5281" i="4" s="1"/>
  <c r="D5281" i="4" l="1"/>
  <c r="C5282" i="4"/>
  <c r="E5282" i="4" s="1"/>
  <c r="D5282" i="4" l="1"/>
  <c r="C5283" i="4"/>
  <c r="E5283" i="4" s="1"/>
  <c r="D5283" i="4" l="1"/>
  <c r="C5284" i="4"/>
  <c r="E5284" i="4" s="1"/>
  <c r="D5284" i="4" l="1"/>
  <c r="C5285" i="4"/>
  <c r="E5285" i="4" s="1"/>
  <c r="D5285" i="4" l="1"/>
  <c r="C5286" i="4"/>
  <c r="E5286" i="4" s="1"/>
  <c r="D5286" i="4" l="1"/>
  <c r="C5287" i="4"/>
  <c r="E5287" i="4" s="1"/>
  <c r="D5287" i="4" l="1"/>
  <c r="C5288" i="4"/>
  <c r="D5288" i="4" l="1"/>
  <c r="E5288" i="4"/>
  <c r="C5289" i="4"/>
  <c r="E5289" i="4" l="1"/>
  <c r="D5289" i="4"/>
  <c r="C5290" i="4"/>
  <c r="E5290" i="4" s="1"/>
  <c r="D5290" i="4" l="1"/>
  <c r="C5291" i="4"/>
  <c r="E5291" i="4" s="1"/>
  <c r="D5291" i="4" l="1"/>
  <c r="C5292" i="4"/>
  <c r="E5292" i="4" s="1"/>
  <c r="D5292" i="4" l="1"/>
  <c r="C5293" i="4"/>
  <c r="E5293" i="4" s="1"/>
  <c r="D5293" i="4" l="1"/>
  <c r="C5294" i="4"/>
  <c r="E5294" i="4" s="1"/>
  <c r="D5294" i="4" l="1"/>
  <c r="C5295" i="4"/>
  <c r="E5295" i="4" s="1"/>
  <c r="D5295" i="4" l="1"/>
  <c r="C5296" i="4"/>
  <c r="E5296" i="4" s="1"/>
  <c r="D5296" i="4" l="1"/>
  <c r="C5297" i="4"/>
  <c r="E5297" i="4" s="1"/>
  <c r="D5297" i="4" l="1"/>
  <c r="C5298" i="4"/>
  <c r="E5298" i="4" s="1"/>
  <c r="D5298" i="4" l="1"/>
  <c r="C5299" i="4"/>
  <c r="E5299" i="4" s="1"/>
  <c r="D5299" i="4" l="1"/>
  <c r="C5300" i="4"/>
  <c r="E5300" i="4" s="1"/>
  <c r="D5300" i="4" l="1"/>
  <c r="C5301" i="4"/>
  <c r="E5301" i="4" s="1"/>
  <c r="D5301" i="4" l="1"/>
  <c r="C5302" i="4"/>
  <c r="E5302" i="4" s="1"/>
  <c r="D5302" i="4" l="1"/>
  <c r="C5303" i="4"/>
  <c r="E5303" i="4" s="1"/>
  <c r="D5303" i="4" l="1"/>
  <c r="C5304" i="4"/>
  <c r="E5304" i="4" s="1"/>
  <c r="D5304" i="4" l="1"/>
  <c r="C5305" i="4"/>
  <c r="E5305" i="4" s="1"/>
  <c r="D5305" i="4" l="1"/>
  <c r="C5306" i="4"/>
  <c r="E5306" i="4" s="1"/>
  <c r="D5306" i="4" l="1"/>
  <c r="C5307" i="4"/>
  <c r="E5307" i="4" s="1"/>
  <c r="D5307" i="4" l="1"/>
  <c r="C5308" i="4"/>
  <c r="E5308" i="4" s="1"/>
  <c r="D5308" i="4" l="1"/>
  <c r="C5309" i="4"/>
  <c r="E5309" i="4" s="1"/>
  <c r="D5309" i="4" l="1"/>
  <c r="C5310" i="4"/>
  <c r="E5310" i="4" s="1"/>
  <c r="D5310" i="4" l="1"/>
  <c r="C5311" i="4"/>
  <c r="E5311" i="4" s="1"/>
  <c r="D5311" i="4" l="1"/>
  <c r="C5312" i="4"/>
  <c r="E5312" i="4" s="1"/>
  <c r="D5312" i="4" l="1"/>
  <c r="C5313" i="4"/>
  <c r="E5313" i="4" s="1"/>
  <c r="D5313" i="4" l="1"/>
  <c r="C5314" i="4"/>
  <c r="E5314" i="4" s="1"/>
  <c r="D5314" i="4" l="1"/>
  <c r="C5315" i="4"/>
  <c r="E5315" i="4" s="1"/>
  <c r="D5315" i="4" l="1"/>
  <c r="C5316" i="4"/>
  <c r="E5316" i="4" s="1"/>
  <c r="D5316" i="4" l="1"/>
  <c r="C5317" i="4"/>
  <c r="E5317" i="4" s="1"/>
  <c r="D5317" i="4" l="1"/>
  <c r="C5318" i="4"/>
  <c r="E5318" i="4" s="1"/>
  <c r="D5318" i="4" l="1"/>
  <c r="C5319" i="4"/>
  <c r="E5319" i="4" s="1"/>
  <c r="D5319" i="4" l="1"/>
  <c r="C5320" i="4"/>
  <c r="E5320" i="4" s="1"/>
  <c r="D5320" i="4" l="1"/>
  <c r="C5321" i="4"/>
  <c r="E5321" i="4" s="1"/>
  <c r="D5321" i="4" l="1"/>
  <c r="C5322" i="4"/>
  <c r="E5322" i="4" s="1"/>
  <c r="D5322" i="4" l="1"/>
  <c r="C5323" i="4"/>
  <c r="E5323" i="4" s="1"/>
  <c r="D5323" i="4" l="1"/>
  <c r="C5324" i="4"/>
  <c r="E5324" i="4" s="1"/>
  <c r="D5324" i="4" l="1"/>
  <c r="C5325" i="4"/>
  <c r="E5325" i="4" s="1"/>
  <c r="D5325" i="4" l="1"/>
  <c r="C5326" i="4"/>
  <c r="E5326" i="4" s="1"/>
  <c r="D5326" i="4" l="1"/>
  <c r="C5327" i="4"/>
  <c r="E5327" i="4" s="1"/>
  <c r="D5327" i="4" l="1"/>
  <c r="C5328" i="4"/>
  <c r="E5328" i="4" s="1"/>
  <c r="D5328" i="4" l="1"/>
  <c r="C5329" i="4"/>
  <c r="E5329" i="4" s="1"/>
  <c r="D5329" i="4" l="1"/>
  <c r="C5330" i="4"/>
  <c r="E5330" i="4" s="1"/>
  <c r="D5330" i="4" l="1"/>
  <c r="C5331" i="4"/>
  <c r="E5331" i="4" s="1"/>
  <c r="D5331" i="4" l="1"/>
  <c r="C5332" i="4"/>
  <c r="E5332" i="4" s="1"/>
  <c r="D5332" i="4" l="1"/>
  <c r="C5333" i="4"/>
  <c r="E5333" i="4" s="1"/>
  <c r="D5333" i="4" l="1"/>
  <c r="C5334" i="4"/>
  <c r="E5334" i="4" s="1"/>
  <c r="D5334" i="4" l="1"/>
  <c r="C5335" i="4"/>
  <c r="E5335" i="4" s="1"/>
  <c r="D5335" i="4" l="1"/>
  <c r="C5336" i="4"/>
  <c r="E5336" i="4" s="1"/>
  <c r="D5336" i="4" l="1"/>
  <c r="C5337" i="4"/>
  <c r="E5337" i="4" s="1"/>
  <c r="D5337" i="4" l="1"/>
  <c r="C5338" i="4"/>
  <c r="E5338" i="4" s="1"/>
  <c r="D5338" i="4" l="1"/>
  <c r="C5339" i="4"/>
  <c r="E5339" i="4" s="1"/>
  <c r="D5339" i="4" l="1"/>
  <c r="C5340" i="4"/>
  <c r="E5340" i="4" s="1"/>
  <c r="D5340" i="4" l="1"/>
  <c r="C5341" i="4"/>
  <c r="E5341" i="4" s="1"/>
  <c r="D5341" i="4" l="1"/>
  <c r="C5342" i="4"/>
  <c r="E5342" i="4" s="1"/>
  <c r="D5342" i="4" l="1"/>
  <c r="C5343" i="4"/>
  <c r="E5343" i="4" s="1"/>
  <c r="D5343" i="4" l="1"/>
  <c r="C5344" i="4"/>
  <c r="E5344" i="4" s="1"/>
  <c r="D5344" i="4" l="1"/>
  <c r="C5345" i="4"/>
  <c r="E5345" i="4" s="1"/>
  <c r="D5345" i="4" l="1"/>
  <c r="C5346" i="4"/>
  <c r="E5346" i="4" s="1"/>
  <c r="D5346" i="4" l="1"/>
  <c r="C5347" i="4"/>
  <c r="E5347" i="4" s="1"/>
  <c r="D5347" i="4" l="1"/>
  <c r="C5348" i="4"/>
  <c r="E5348" i="4" s="1"/>
  <c r="D5348" i="4" l="1"/>
  <c r="C5349" i="4"/>
  <c r="E5349" i="4" s="1"/>
  <c r="D5349" i="4" l="1"/>
  <c r="C5350" i="4"/>
  <c r="E5350" i="4" s="1"/>
  <c r="D5350" i="4" l="1"/>
  <c r="C5351" i="4"/>
  <c r="E5351" i="4" s="1"/>
  <c r="D5351" i="4" l="1"/>
  <c r="C5352" i="4"/>
  <c r="E5352" i="4" s="1"/>
  <c r="D5352" i="4" l="1"/>
  <c r="C5353" i="4"/>
  <c r="E5353" i="4" s="1"/>
  <c r="D5353" i="4" l="1"/>
  <c r="C5354" i="4"/>
  <c r="E5354" i="4" s="1"/>
  <c r="D5354" i="4" l="1"/>
  <c r="C5355" i="4"/>
  <c r="E5355" i="4" s="1"/>
  <c r="D5355" i="4" l="1"/>
  <c r="C5356" i="4"/>
  <c r="E5356" i="4" s="1"/>
  <c r="D5356" i="4" l="1"/>
  <c r="C5357" i="4"/>
  <c r="E5357" i="4" s="1"/>
  <c r="D5357" i="4" l="1"/>
  <c r="C5358" i="4"/>
  <c r="E5358" i="4" s="1"/>
  <c r="D5358" i="4" l="1"/>
  <c r="C5359" i="4"/>
  <c r="E5359" i="4" s="1"/>
  <c r="D5359" i="4" l="1"/>
  <c r="C5360" i="4"/>
  <c r="E5360" i="4" s="1"/>
  <c r="D5360" i="4" l="1"/>
  <c r="C5361" i="4"/>
  <c r="E5361" i="4" s="1"/>
  <c r="D5361" i="4" l="1"/>
  <c r="C5362" i="4"/>
  <c r="E5362" i="4" s="1"/>
  <c r="D5362" i="4" l="1"/>
  <c r="C5363" i="4"/>
  <c r="E5363" i="4" s="1"/>
  <c r="D5363" i="4" l="1"/>
  <c r="C5364" i="4"/>
  <c r="E5364" i="4" s="1"/>
  <c r="D5364" i="4" l="1"/>
  <c r="C5365" i="4"/>
  <c r="E5365" i="4" s="1"/>
  <c r="D5365" i="4" l="1"/>
  <c r="C5366" i="4"/>
  <c r="E5366" i="4" s="1"/>
  <c r="D5366" i="4" l="1"/>
  <c r="C5367" i="4"/>
  <c r="E5367" i="4" s="1"/>
  <c r="D5367" i="4" l="1"/>
  <c r="C5368" i="4"/>
  <c r="E5368" i="4" s="1"/>
  <c r="D5368" i="4" l="1"/>
  <c r="C5369" i="4"/>
  <c r="E5369" i="4" s="1"/>
  <c r="D5369" i="4" l="1"/>
  <c r="C5370" i="4"/>
  <c r="E5370" i="4" s="1"/>
  <c r="D5370" i="4" l="1"/>
  <c r="C5371" i="4"/>
  <c r="E5371" i="4" s="1"/>
  <c r="D5371" i="4" l="1"/>
  <c r="C5372" i="4"/>
  <c r="E5372" i="4" s="1"/>
  <c r="D5372" i="4" l="1"/>
  <c r="C5373" i="4"/>
  <c r="E5373" i="4" s="1"/>
  <c r="D5373" i="4" l="1"/>
  <c r="C5374" i="4"/>
  <c r="E5374" i="4" s="1"/>
  <c r="D5374" i="4" l="1"/>
  <c r="C5375" i="4"/>
  <c r="E5375" i="4" s="1"/>
  <c r="D5375" i="4" l="1"/>
  <c r="C5376" i="4"/>
  <c r="E5376" i="4" s="1"/>
  <c r="D5376" i="4" l="1"/>
  <c r="C5377" i="4"/>
  <c r="E5377" i="4" s="1"/>
  <c r="D5377" i="4" l="1"/>
  <c r="C5378" i="4"/>
  <c r="E5378" i="4" s="1"/>
  <c r="D5378" i="4" l="1"/>
  <c r="C5379" i="4"/>
  <c r="E5379" i="4" s="1"/>
  <c r="D5379" i="4" l="1"/>
  <c r="C5380" i="4"/>
  <c r="E5380" i="4" s="1"/>
  <c r="D5380" i="4" l="1"/>
  <c r="C5381" i="4"/>
  <c r="E5381" i="4" s="1"/>
  <c r="D5381" i="4" l="1"/>
  <c r="C5382" i="4"/>
  <c r="E5382" i="4" s="1"/>
  <c r="D5382" i="4" l="1"/>
  <c r="C5383" i="4"/>
  <c r="E5383" i="4" s="1"/>
  <c r="D5383" i="4" l="1"/>
  <c r="C5384" i="4"/>
  <c r="E5384" i="4" s="1"/>
  <c r="D5384" i="4" l="1"/>
  <c r="C5385" i="4"/>
  <c r="E5385" i="4" s="1"/>
  <c r="D5385" i="4" l="1"/>
  <c r="C5386" i="4"/>
  <c r="E5386" i="4" s="1"/>
  <c r="D5386" i="4" l="1"/>
  <c r="C5387" i="4"/>
  <c r="E5387" i="4" s="1"/>
  <c r="D5387" i="4" l="1"/>
  <c r="C5388" i="4"/>
  <c r="E5388" i="4" s="1"/>
  <c r="D5388" i="4" l="1"/>
  <c r="C5389" i="4"/>
  <c r="E5389" i="4" s="1"/>
  <c r="D5389" i="4" l="1"/>
  <c r="C5390" i="4"/>
  <c r="E5390" i="4" s="1"/>
  <c r="D5390" i="4" l="1"/>
  <c r="C5391" i="4"/>
  <c r="E5391" i="4" s="1"/>
  <c r="D5391" i="4" l="1"/>
  <c r="C5392" i="4"/>
  <c r="E5392" i="4" s="1"/>
  <c r="D5392" i="4" l="1"/>
  <c r="C5393" i="4"/>
  <c r="E5393" i="4" s="1"/>
  <c r="D5393" i="4" l="1"/>
  <c r="C5394" i="4"/>
  <c r="E5394" i="4" s="1"/>
  <c r="D5394" i="4" l="1"/>
  <c r="C5395" i="4"/>
  <c r="E5395" i="4" s="1"/>
  <c r="D5395" i="4" l="1"/>
  <c r="C5396" i="4"/>
  <c r="E5396" i="4" s="1"/>
  <c r="D5396" i="4" l="1"/>
  <c r="C5397" i="4"/>
  <c r="E5397" i="4" s="1"/>
  <c r="D5397" i="4" l="1"/>
  <c r="C5398" i="4"/>
  <c r="E5398" i="4" s="1"/>
  <c r="D5398" i="4" l="1"/>
  <c r="C5399" i="4"/>
  <c r="E5399" i="4" s="1"/>
  <c r="D5399" i="4" l="1"/>
  <c r="C5400" i="4"/>
  <c r="E5400" i="4" s="1"/>
  <c r="D5400" i="4" l="1"/>
  <c r="C5401" i="4"/>
  <c r="E5401" i="4" s="1"/>
  <c r="D5401" i="4" l="1"/>
  <c r="C5402" i="4"/>
  <c r="E5402" i="4" s="1"/>
  <c r="D5402" i="4" l="1"/>
  <c r="C5403" i="4"/>
  <c r="E5403" i="4" s="1"/>
  <c r="D5403" i="4" l="1"/>
  <c r="C5404" i="4"/>
  <c r="E5404" i="4" s="1"/>
  <c r="D5404" i="4" l="1"/>
  <c r="C5405" i="4"/>
  <c r="E5405" i="4" s="1"/>
  <c r="D5405" i="4" l="1"/>
  <c r="C5406" i="4"/>
  <c r="E5406" i="4" s="1"/>
  <c r="D5406" i="4" l="1"/>
  <c r="C5407" i="4"/>
  <c r="E5407" i="4" s="1"/>
  <c r="D5407" i="4" l="1"/>
  <c r="C5408" i="4"/>
  <c r="E5408" i="4" s="1"/>
  <c r="D5408" i="4" l="1"/>
  <c r="C5409" i="4"/>
  <c r="E5409" i="4" s="1"/>
  <c r="D5409" i="4" l="1"/>
  <c r="C5410" i="4"/>
  <c r="E5410" i="4" s="1"/>
  <c r="D5410" i="4" l="1"/>
  <c r="C5411" i="4"/>
  <c r="E5411" i="4" s="1"/>
  <c r="D5411" i="4" l="1"/>
  <c r="C5412" i="4"/>
  <c r="E5412" i="4" s="1"/>
  <c r="D5412" i="4" l="1"/>
  <c r="C5413" i="4"/>
  <c r="E5413" i="4" s="1"/>
  <c r="D5413" i="4" l="1"/>
  <c r="C5414" i="4"/>
  <c r="E5414" i="4" s="1"/>
  <c r="D5414" i="4" l="1"/>
  <c r="C5415" i="4"/>
  <c r="E5415" i="4" s="1"/>
  <c r="D5415" i="4" l="1"/>
  <c r="C5416" i="4"/>
  <c r="E5416" i="4" s="1"/>
  <c r="D5416" i="4" l="1"/>
  <c r="C5417" i="4"/>
  <c r="E5417" i="4" s="1"/>
  <c r="D5417" i="4" l="1"/>
  <c r="C5418" i="4"/>
  <c r="E5418" i="4" s="1"/>
  <c r="D5418" i="4" l="1"/>
  <c r="C5419" i="4"/>
  <c r="E5419" i="4" s="1"/>
  <c r="D5419" i="4" l="1"/>
  <c r="C5420" i="4"/>
  <c r="E5420" i="4" s="1"/>
  <c r="D5420" i="4" l="1"/>
  <c r="C5421" i="4"/>
  <c r="E5421" i="4" s="1"/>
  <c r="D5421" i="4" l="1"/>
  <c r="C5422" i="4"/>
  <c r="E5422" i="4" s="1"/>
  <c r="D5422" i="4" l="1"/>
  <c r="C5423" i="4"/>
  <c r="E5423" i="4" s="1"/>
  <c r="D5423" i="4" l="1"/>
  <c r="C5424" i="4"/>
  <c r="E5424" i="4" s="1"/>
  <c r="D5424" i="4" l="1"/>
  <c r="C5425" i="4"/>
  <c r="E5425" i="4" s="1"/>
  <c r="D5425" i="4" l="1"/>
  <c r="C5426" i="4"/>
  <c r="E5426" i="4" s="1"/>
  <c r="D5426" i="4" l="1"/>
  <c r="C5427" i="4"/>
  <c r="E5427" i="4" l="1"/>
  <c r="D5427" i="4"/>
  <c r="C5428" i="4"/>
  <c r="D5428" i="4" l="1"/>
  <c r="E5428" i="4"/>
  <c r="C5429" i="4"/>
  <c r="D5429" i="4" s="1"/>
  <c r="E5429" i="4" l="1"/>
  <c r="C5430" i="4"/>
  <c r="D5430" i="4" s="1"/>
  <c r="E5430" i="4" l="1"/>
  <c r="C5431" i="4"/>
  <c r="D5431" i="4" s="1"/>
  <c r="E5431" i="4" l="1"/>
  <c r="C5432" i="4"/>
  <c r="D5432" i="4" s="1"/>
  <c r="E5432" i="4" l="1"/>
  <c r="C5433" i="4"/>
  <c r="D5433" i="4" s="1"/>
  <c r="E5433" i="4" l="1"/>
  <c r="C5434" i="4"/>
  <c r="D5434" i="4" s="1"/>
  <c r="E5434" i="4" l="1"/>
  <c r="C5435" i="4"/>
  <c r="D5435" i="4" s="1"/>
  <c r="E5435" i="4" l="1"/>
  <c r="C5436" i="4"/>
  <c r="D5436" i="4" s="1"/>
  <c r="E5436" i="4" l="1"/>
  <c r="C5437" i="4"/>
  <c r="D5437" i="4" s="1"/>
  <c r="E5437" i="4" l="1"/>
  <c r="C5438" i="4"/>
  <c r="D5438" i="4" s="1"/>
  <c r="E5438" i="4" l="1"/>
  <c r="C5439" i="4"/>
  <c r="D5439" i="4" s="1"/>
  <c r="E5439" i="4" l="1"/>
  <c r="C5440" i="4"/>
  <c r="D5440" i="4" s="1"/>
  <c r="E5440" i="4" l="1"/>
  <c r="C5441" i="4"/>
  <c r="D5441" i="4" s="1"/>
  <c r="E5441" i="4" l="1"/>
  <c r="C5442" i="4"/>
  <c r="D5442" i="4" s="1"/>
  <c r="E5442" i="4" l="1"/>
  <c r="C5443" i="4"/>
  <c r="D5443" i="4" s="1"/>
  <c r="E5443" i="4" l="1"/>
  <c r="C5444" i="4"/>
  <c r="D5444" i="4" s="1"/>
  <c r="E5444" i="4" l="1"/>
  <c r="C5445" i="4"/>
  <c r="D5445" i="4" s="1"/>
  <c r="E5445" i="4" l="1"/>
  <c r="C5446" i="4"/>
  <c r="D5446" i="4" s="1"/>
  <c r="E5446" i="4" l="1"/>
  <c r="C5447" i="4"/>
  <c r="D5447" i="4" s="1"/>
  <c r="E5447" i="4" l="1"/>
  <c r="C5448" i="4"/>
  <c r="D5448" i="4" s="1"/>
  <c r="E5448" i="4" l="1"/>
  <c r="C5449" i="4"/>
  <c r="D5449" i="4" s="1"/>
  <c r="E5449" i="4" l="1"/>
  <c r="C5450" i="4"/>
  <c r="D5450" i="4" s="1"/>
  <c r="E5450" i="4" l="1"/>
  <c r="C5451" i="4"/>
  <c r="D5451" i="4" s="1"/>
  <c r="E5451" i="4" l="1"/>
  <c r="C5452" i="4"/>
  <c r="D5452" i="4" s="1"/>
  <c r="E5452" i="4" l="1"/>
  <c r="C5453" i="4"/>
  <c r="D5453" i="4" s="1"/>
  <c r="E5453" i="4" l="1"/>
  <c r="C5454" i="4"/>
  <c r="D5454" i="4" s="1"/>
  <c r="E5454" i="4" l="1"/>
  <c r="C5455" i="4"/>
  <c r="D5455" i="4" s="1"/>
  <c r="E5455" i="4" l="1"/>
  <c r="C5456" i="4"/>
  <c r="D5456" i="4" s="1"/>
  <c r="E5456" i="4" l="1"/>
  <c r="C5457" i="4"/>
  <c r="D5457" i="4" s="1"/>
  <c r="E5457" i="4" l="1"/>
  <c r="C5458" i="4"/>
  <c r="D5458" i="4" s="1"/>
  <c r="E5458" i="4" l="1"/>
  <c r="C5459" i="4"/>
  <c r="D5459" i="4" s="1"/>
  <c r="E5459" i="4" l="1"/>
  <c r="C5460" i="4"/>
  <c r="D5460" i="4" s="1"/>
  <c r="E5460" i="4" l="1"/>
  <c r="C5461" i="4"/>
  <c r="D5461" i="4" s="1"/>
  <c r="E5461" i="4" l="1"/>
  <c r="C5462" i="4"/>
  <c r="D5462" i="4" s="1"/>
  <c r="E5462" i="4" l="1"/>
  <c r="C5463" i="4"/>
  <c r="D5463" i="4" s="1"/>
  <c r="E5463" i="4" l="1"/>
  <c r="C5464" i="4"/>
  <c r="D5464" i="4" s="1"/>
  <c r="E5464" i="4" l="1"/>
  <c r="C5465" i="4"/>
  <c r="D5465" i="4" s="1"/>
  <c r="E5465" i="4" l="1"/>
  <c r="C5466" i="4"/>
  <c r="D5466" i="4" s="1"/>
  <c r="E5466" i="4" l="1"/>
  <c r="C5467" i="4"/>
  <c r="D5467" i="4" s="1"/>
  <c r="E5467" i="4" l="1"/>
  <c r="C5468" i="4"/>
  <c r="D5468" i="4" s="1"/>
  <c r="E5468" i="4" l="1"/>
  <c r="C5469" i="4"/>
  <c r="D5469" i="4" s="1"/>
  <c r="E5469" i="4" l="1"/>
  <c r="C5470" i="4"/>
  <c r="D5470" i="4" s="1"/>
  <c r="E5470" i="4" l="1"/>
  <c r="C5471" i="4"/>
  <c r="D5471" i="4" s="1"/>
  <c r="E5471" i="4" l="1"/>
  <c r="C5472" i="4"/>
  <c r="D5472" i="4" s="1"/>
  <c r="E5472" i="4" l="1"/>
  <c r="C5473" i="4"/>
  <c r="D5473" i="4" s="1"/>
  <c r="E5473" i="4" l="1"/>
  <c r="C5474" i="4"/>
  <c r="D5474" i="4" s="1"/>
  <c r="E5474" i="4" l="1"/>
  <c r="C5475" i="4"/>
  <c r="D5475" i="4" s="1"/>
  <c r="E5475" i="4" l="1"/>
  <c r="C5476" i="4"/>
  <c r="D5476" i="4" s="1"/>
  <c r="E5476" i="4" l="1"/>
  <c r="C5477" i="4"/>
  <c r="D5477" i="4" s="1"/>
  <c r="E5477" i="4" l="1"/>
  <c r="C5478" i="4"/>
  <c r="D5478" i="4" s="1"/>
  <c r="E5478" i="4" l="1"/>
  <c r="C5479" i="4"/>
  <c r="D5479" i="4" s="1"/>
  <c r="E5479" i="4" l="1"/>
  <c r="C5480" i="4"/>
  <c r="D5480" i="4" s="1"/>
  <c r="E5480" i="4" l="1"/>
  <c r="C5481" i="4"/>
  <c r="D5481" i="4" s="1"/>
  <c r="E5481" i="4" l="1"/>
  <c r="C5482" i="4"/>
  <c r="D5482" i="4" s="1"/>
  <c r="E5482" i="4" l="1"/>
  <c r="C5483" i="4"/>
  <c r="D5483" i="4" s="1"/>
  <c r="E5483" i="4" l="1"/>
  <c r="C5484" i="4"/>
  <c r="D5484" i="4" s="1"/>
  <c r="E5484" i="4" l="1"/>
  <c r="C5485" i="4"/>
  <c r="D5485" i="4" s="1"/>
  <c r="E5485" i="4" l="1"/>
  <c r="C5486" i="4"/>
  <c r="D5486" i="4" s="1"/>
  <c r="E5486" i="4" l="1"/>
  <c r="C5487" i="4"/>
  <c r="D5487" i="4" s="1"/>
  <c r="E5487" i="4" l="1"/>
  <c r="C5488" i="4"/>
  <c r="D5488" i="4" s="1"/>
  <c r="E5488" i="4" l="1"/>
  <c r="C5489" i="4"/>
  <c r="D5489" i="4" s="1"/>
  <c r="E5489" i="4" l="1"/>
  <c r="C5490" i="4"/>
  <c r="D5490" i="4" s="1"/>
  <c r="E5490" i="4" l="1"/>
  <c r="C5491" i="4"/>
  <c r="D5491" i="4" s="1"/>
  <c r="E5491" i="4" l="1"/>
  <c r="C5492" i="4"/>
  <c r="D5492" i="4" s="1"/>
  <c r="E5492" i="4" l="1"/>
  <c r="C5493" i="4"/>
  <c r="D5493" i="4" s="1"/>
  <c r="E5493" i="4" l="1"/>
  <c r="C5494" i="4"/>
  <c r="D5494" i="4" s="1"/>
  <c r="E5494" i="4" l="1"/>
  <c r="C5495" i="4"/>
  <c r="D5495" i="4" s="1"/>
  <c r="E5495" i="4" l="1"/>
  <c r="C5496" i="4"/>
  <c r="D5496" i="4" s="1"/>
  <c r="E5496" i="4" l="1"/>
  <c r="C5497" i="4"/>
  <c r="D5497" i="4" s="1"/>
  <c r="E5497" i="4" l="1"/>
  <c r="C5498" i="4"/>
  <c r="D5498" i="4" s="1"/>
  <c r="E5498" i="4" l="1"/>
  <c r="C5499" i="4"/>
  <c r="D5499" i="4" s="1"/>
  <c r="E5499" i="4" l="1"/>
  <c r="C5500" i="4"/>
  <c r="D5500" i="4" s="1"/>
  <c r="E5500" i="4" l="1"/>
  <c r="C5501" i="4"/>
  <c r="D5501" i="4" s="1"/>
  <c r="E5501" i="4" l="1"/>
  <c r="C5502" i="4"/>
  <c r="D5502" i="4" s="1"/>
  <c r="E5502" i="4" l="1"/>
  <c r="C5503" i="4"/>
  <c r="D5503" i="4" s="1"/>
  <c r="E5503" i="4" l="1"/>
  <c r="C5504" i="4"/>
  <c r="D5504" i="4" s="1"/>
  <c r="E5504" i="4" l="1"/>
  <c r="C5505" i="4"/>
  <c r="D5505" i="4" s="1"/>
  <c r="E5505" i="4" l="1"/>
  <c r="C5506" i="4"/>
  <c r="D5506" i="4" s="1"/>
  <c r="E5506" i="4" l="1"/>
  <c r="C5507" i="4"/>
  <c r="D5507" i="4" s="1"/>
  <c r="E5507" i="4" l="1"/>
  <c r="C5508" i="4"/>
  <c r="D5508" i="4" s="1"/>
  <c r="E5508" i="4" l="1"/>
  <c r="C5509" i="4"/>
  <c r="C5510" i="4" s="1"/>
  <c r="C5511" i="4" s="1"/>
  <c r="C5512" i="4" s="1"/>
  <c r="C5513" i="4" s="1"/>
  <c r="C5514" i="4" s="1"/>
  <c r="C5515" i="4" s="1"/>
  <c r="C5516" i="4" s="1"/>
  <c r="C5517" i="4" s="1"/>
  <c r="C5518" i="4" s="1"/>
  <c r="C5519" i="4" s="1"/>
  <c r="C5520" i="4" s="1"/>
  <c r="C5521" i="4" s="1"/>
  <c r="C5522" i="4" s="1"/>
  <c r="C5523" i="4" s="1"/>
  <c r="C5524" i="4" s="1"/>
  <c r="C5525" i="4" s="1"/>
  <c r="C5526" i="4" s="1"/>
  <c r="C5527" i="4" s="1"/>
  <c r="C5528" i="4" s="1"/>
  <c r="C5529" i="4" s="1"/>
  <c r="C5530" i="4" s="1"/>
  <c r="C5531" i="4" s="1"/>
  <c r="C5532" i="4" s="1"/>
  <c r="C5533" i="4" s="1"/>
  <c r="C5534" i="4" s="1"/>
  <c r="C5535" i="4" s="1"/>
  <c r="C5536" i="4" s="1"/>
  <c r="C5537" i="4" s="1"/>
  <c r="C5538" i="4" s="1"/>
  <c r="C5539" i="4" s="1"/>
  <c r="C5540" i="4" s="1"/>
  <c r="C5541" i="4" s="1"/>
  <c r="C5542" i="4" s="1"/>
  <c r="C5543" i="4" s="1"/>
  <c r="C5544" i="4" s="1"/>
  <c r="C5545" i="4" s="1"/>
  <c r="C5546" i="4" s="1"/>
  <c r="C5547" i="4" s="1"/>
  <c r="C5548" i="4" s="1"/>
  <c r="C5549" i="4" s="1"/>
  <c r="C5550" i="4" s="1"/>
  <c r="C5551" i="4" s="1"/>
  <c r="C5552" i="4" s="1"/>
  <c r="C5553" i="4" s="1"/>
  <c r="C5554" i="4" s="1"/>
  <c r="C5555" i="4" s="1"/>
  <c r="C5556" i="4" s="1"/>
  <c r="C5557" i="4" s="1"/>
  <c r="C5558" i="4" s="1"/>
  <c r="C5559" i="4" s="1"/>
  <c r="C5560" i="4" s="1"/>
  <c r="C5561" i="4" s="1"/>
  <c r="C5562" i="4" s="1"/>
  <c r="C5563" i="4" s="1"/>
  <c r="C5564" i="4" s="1"/>
  <c r="C5565" i="4" s="1"/>
  <c r="C5566" i="4" s="1"/>
  <c r="C5567" i="4" s="1"/>
  <c r="C5568" i="4" s="1"/>
  <c r="C5569" i="4" s="1"/>
  <c r="C5570" i="4" s="1"/>
  <c r="C5571" i="4" s="1"/>
  <c r="C5572" i="4" s="1"/>
  <c r="C5573" i="4" s="1"/>
  <c r="C5574" i="4" s="1"/>
  <c r="C5575" i="4" s="1"/>
  <c r="C5576" i="4" s="1"/>
  <c r="C5577" i="4" s="1"/>
  <c r="C5578" i="4" s="1"/>
  <c r="C5579" i="4" s="1"/>
  <c r="C5580" i="4" s="1"/>
  <c r="C5581" i="4" s="1"/>
  <c r="C5582" i="4" s="1"/>
  <c r="C5583" i="4" s="1"/>
  <c r="C5584" i="4" s="1"/>
  <c r="C5585" i="4" s="1"/>
  <c r="C5586" i="4" s="1"/>
  <c r="C5587" i="4" s="1"/>
  <c r="C5588" i="4" s="1"/>
  <c r="C5589" i="4" s="1"/>
  <c r="C5590" i="4" s="1"/>
  <c r="C5591" i="4" s="1"/>
  <c r="C5592" i="4" s="1"/>
  <c r="C5593" i="4" s="1"/>
  <c r="C5594" i="4" s="1"/>
  <c r="C5595" i="4" s="1"/>
  <c r="C5596" i="4" s="1"/>
  <c r="C5597" i="4" s="1"/>
  <c r="C5598" i="4" s="1"/>
  <c r="C5599" i="4" s="1"/>
  <c r="C5600" i="4" s="1"/>
  <c r="C5601" i="4" s="1"/>
  <c r="C5602" i="4" s="1"/>
  <c r="C5603" i="4" s="1"/>
  <c r="C5604" i="4" s="1"/>
  <c r="C5605" i="4" s="1"/>
  <c r="C5606" i="4" s="1"/>
  <c r="C5607" i="4" s="1"/>
  <c r="C5608" i="4" s="1"/>
  <c r="C5609" i="4" s="1"/>
  <c r="C5610" i="4" s="1"/>
  <c r="C5611" i="4" s="1"/>
  <c r="C5612" i="4" s="1"/>
  <c r="C5613" i="4" s="1"/>
  <c r="C5614" i="4" s="1"/>
  <c r="C5615" i="4" s="1"/>
  <c r="C5616" i="4" s="1"/>
  <c r="C5617" i="4" s="1"/>
  <c r="C5618" i="4" s="1"/>
  <c r="C5619" i="4" s="1"/>
  <c r="C5620" i="4" s="1"/>
  <c r="C5621" i="4" s="1"/>
  <c r="C5622" i="4" s="1"/>
  <c r="C5623" i="4" s="1"/>
  <c r="C5624" i="4" s="1"/>
  <c r="C5625" i="4" s="1"/>
  <c r="C5626" i="4" s="1"/>
  <c r="C5627" i="4" s="1"/>
  <c r="C5628" i="4" s="1"/>
  <c r="C5629" i="4" s="1"/>
  <c r="C5630" i="4" s="1"/>
  <c r="C5631" i="4" s="1"/>
  <c r="C5632" i="4" s="1"/>
  <c r="C5633" i="4" s="1"/>
  <c r="C5634" i="4" s="1"/>
  <c r="C5635" i="4" s="1"/>
  <c r="C5636" i="4" s="1"/>
  <c r="C5637" i="4" s="1"/>
  <c r="C5638" i="4" s="1"/>
  <c r="C5639" i="4" s="1"/>
  <c r="C5640" i="4" s="1"/>
  <c r="C5641" i="4" s="1"/>
  <c r="C5642" i="4" s="1"/>
  <c r="C5643" i="4" s="1"/>
  <c r="C5644" i="4" s="1"/>
  <c r="C5645" i="4" s="1"/>
  <c r="C5646" i="4" s="1"/>
  <c r="C5647" i="4" s="1"/>
  <c r="C5648" i="4" s="1"/>
  <c r="C5649" i="4" s="1"/>
  <c r="C5650" i="4" l="1"/>
  <c r="E5509" i="4"/>
  <c r="E5510" i="4" s="1"/>
  <c r="E5511" i="4" s="1"/>
  <c r="E5512" i="4" s="1"/>
  <c r="E5513" i="4" s="1"/>
  <c r="E5514" i="4" s="1"/>
  <c r="E5515" i="4" s="1"/>
  <c r="E5516" i="4" s="1"/>
  <c r="E5517" i="4" s="1"/>
  <c r="E5518" i="4" s="1"/>
  <c r="E5519" i="4" s="1"/>
  <c r="E5520" i="4" s="1"/>
  <c r="E5521" i="4" s="1"/>
  <c r="E5522" i="4" s="1"/>
  <c r="E5523" i="4" s="1"/>
  <c r="E5524" i="4" s="1"/>
  <c r="E5525" i="4" s="1"/>
  <c r="E5526" i="4" s="1"/>
  <c r="E5527" i="4" s="1"/>
  <c r="E5528" i="4" s="1"/>
  <c r="E5529" i="4" s="1"/>
  <c r="E5530" i="4" s="1"/>
  <c r="E5531" i="4" s="1"/>
  <c r="E5532" i="4" s="1"/>
  <c r="E5533" i="4" s="1"/>
  <c r="E5534" i="4" s="1"/>
  <c r="E5535" i="4" s="1"/>
  <c r="E5536" i="4" s="1"/>
  <c r="E5537" i="4" s="1"/>
  <c r="E5538" i="4" s="1"/>
  <c r="E5539" i="4" s="1"/>
  <c r="E5540" i="4" s="1"/>
  <c r="E5541" i="4" s="1"/>
  <c r="E5542" i="4" s="1"/>
  <c r="E5543" i="4" s="1"/>
  <c r="E5544" i="4" s="1"/>
  <c r="E5545" i="4" s="1"/>
  <c r="E5546" i="4" s="1"/>
  <c r="E5547" i="4" s="1"/>
  <c r="E5548" i="4" s="1"/>
  <c r="E5549" i="4" s="1"/>
  <c r="E5550" i="4" s="1"/>
  <c r="E5551" i="4" s="1"/>
  <c r="E5552" i="4" s="1"/>
  <c r="E5553" i="4" s="1"/>
  <c r="E5554" i="4" s="1"/>
  <c r="E5555" i="4" s="1"/>
  <c r="E5556" i="4" s="1"/>
  <c r="E5557" i="4" s="1"/>
  <c r="E5558" i="4" s="1"/>
  <c r="E5559" i="4" s="1"/>
  <c r="E5560" i="4" s="1"/>
  <c r="E5561" i="4" s="1"/>
  <c r="E5562" i="4" s="1"/>
  <c r="E5563" i="4" s="1"/>
  <c r="E5564" i="4" s="1"/>
  <c r="E5565" i="4" s="1"/>
  <c r="E5566" i="4" s="1"/>
  <c r="E5567" i="4" s="1"/>
  <c r="E5568" i="4" s="1"/>
  <c r="E5569" i="4" s="1"/>
  <c r="E5570" i="4" s="1"/>
  <c r="E5571" i="4" s="1"/>
  <c r="E5572" i="4" s="1"/>
  <c r="E5573" i="4" s="1"/>
  <c r="E5574" i="4" s="1"/>
  <c r="E5575" i="4" s="1"/>
  <c r="E5576" i="4" s="1"/>
  <c r="E5577" i="4" s="1"/>
  <c r="E5578" i="4" s="1"/>
  <c r="E5579" i="4" s="1"/>
  <c r="E5580" i="4" s="1"/>
  <c r="E5581" i="4" s="1"/>
  <c r="E5582" i="4" s="1"/>
  <c r="E5583" i="4" s="1"/>
  <c r="E5584" i="4" s="1"/>
  <c r="E5585" i="4" s="1"/>
  <c r="E5586" i="4" s="1"/>
  <c r="E5587" i="4" s="1"/>
  <c r="E5588" i="4" s="1"/>
  <c r="E5589" i="4" s="1"/>
  <c r="E5590" i="4" s="1"/>
  <c r="E5591" i="4" s="1"/>
  <c r="E5592" i="4" s="1"/>
  <c r="E5593" i="4" s="1"/>
  <c r="E5594" i="4" s="1"/>
  <c r="E5595" i="4" s="1"/>
  <c r="E5596" i="4" s="1"/>
  <c r="E5597" i="4" s="1"/>
  <c r="E5598" i="4" s="1"/>
  <c r="E5599" i="4" s="1"/>
  <c r="E5600" i="4" s="1"/>
  <c r="E5601" i="4" s="1"/>
  <c r="E5602" i="4" s="1"/>
  <c r="E5603" i="4" s="1"/>
  <c r="E5604" i="4" s="1"/>
  <c r="E5605" i="4" s="1"/>
  <c r="E5606" i="4" s="1"/>
  <c r="E5607" i="4" s="1"/>
  <c r="E5608" i="4" s="1"/>
  <c r="E5609" i="4" s="1"/>
  <c r="E5610" i="4" s="1"/>
  <c r="E5611" i="4" s="1"/>
  <c r="E5612" i="4" s="1"/>
  <c r="E5613" i="4" s="1"/>
  <c r="E5614" i="4" s="1"/>
  <c r="E5615" i="4" s="1"/>
  <c r="E5616" i="4" s="1"/>
  <c r="E5617" i="4" s="1"/>
  <c r="E5618" i="4" s="1"/>
  <c r="E5619" i="4" s="1"/>
  <c r="E5620" i="4" s="1"/>
  <c r="E5621" i="4" s="1"/>
  <c r="E5622" i="4" s="1"/>
  <c r="E5623" i="4" s="1"/>
  <c r="E5624" i="4" s="1"/>
  <c r="E5625" i="4" s="1"/>
  <c r="E5626" i="4" s="1"/>
  <c r="E5627" i="4" s="1"/>
  <c r="E5628" i="4" s="1"/>
  <c r="E5629" i="4" s="1"/>
  <c r="E5630" i="4" s="1"/>
  <c r="E5631" i="4" s="1"/>
  <c r="E5632" i="4" s="1"/>
  <c r="E5633" i="4" s="1"/>
  <c r="E5634" i="4" s="1"/>
  <c r="E5635" i="4" s="1"/>
  <c r="E5636" i="4" s="1"/>
  <c r="E5637" i="4" s="1"/>
  <c r="E5638" i="4" s="1"/>
  <c r="E5639" i="4" s="1"/>
  <c r="E5640" i="4" s="1"/>
  <c r="E5641" i="4" s="1"/>
  <c r="E5642" i="4" s="1"/>
  <c r="E5643" i="4" s="1"/>
  <c r="E5644" i="4" s="1"/>
  <c r="E5645" i="4" s="1"/>
  <c r="E5646" i="4" s="1"/>
  <c r="E5647" i="4" s="1"/>
  <c r="E5648" i="4" s="1"/>
  <c r="D5509" i="4"/>
  <c r="D5510" i="4" s="1"/>
  <c r="D5511" i="4" s="1"/>
  <c r="D5512" i="4" s="1"/>
  <c r="D5513" i="4" s="1"/>
  <c r="D5514" i="4" s="1"/>
  <c r="D5515" i="4" s="1"/>
  <c r="D5516" i="4" s="1"/>
  <c r="D5517" i="4" s="1"/>
  <c r="D5518" i="4" s="1"/>
  <c r="D5519" i="4" s="1"/>
  <c r="D5520" i="4" s="1"/>
  <c r="D5521" i="4" s="1"/>
  <c r="D5522" i="4" s="1"/>
  <c r="D5523" i="4" s="1"/>
  <c r="D5524" i="4" s="1"/>
  <c r="D5525" i="4" s="1"/>
  <c r="D5526" i="4" s="1"/>
  <c r="D5527" i="4" s="1"/>
  <c r="D5528" i="4" s="1"/>
  <c r="D5529" i="4" s="1"/>
  <c r="D5530" i="4" s="1"/>
  <c r="D5531" i="4" s="1"/>
  <c r="D5532" i="4" s="1"/>
  <c r="D5533" i="4" s="1"/>
  <c r="D5534" i="4" s="1"/>
  <c r="D5535" i="4" s="1"/>
  <c r="D5536" i="4" s="1"/>
  <c r="D5537" i="4" s="1"/>
  <c r="D5538" i="4" s="1"/>
  <c r="D5539" i="4" s="1"/>
  <c r="D5540" i="4" s="1"/>
  <c r="D5541" i="4" s="1"/>
  <c r="D5542" i="4" s="1"/>
  <c r="D5543" i="4" s="1"/>
  <c r="D5544" i="4" s="1"/>
  <c r="D5545" i="4" s="1"/>
  <c r="D5546" i="4" s="1"/>
  <c r="D5547" i="4" s="1"/>
  <c r="D5548" i="4" s="1"/>
  <c r="D5549" i="4" s="1"/>
  <c r="D5550" i="4" s="1"/>
  <c r="D5551" i="4" s="1"/>
  <c r="D5552" i="4" s="1"/>
  <c r="D5553" i="4" s="1"/>
  <c r="D5554" i="4" s="1"/>
  <c r="D5555" i="4" s="1"/>
  <c r="D5556" i="4" s="1"/>
  <c r="D5557" i="4" s="1"/>
  <c r="D5558" i="4" s="1"/>
  <c r="D5559" i="4" s="1"/>
  <c r="D5560" i="4" s="1"/>
  <c r="D5561" i="4" s="1"/>
  <c r="D5562" i="4" s="1"/>
  <c r="D5563" i="4" s="1"/>
  <c r="D5564" i="4" s="1"/>
  <c r="D5565" i="4" s="1"/>
  <c r="D5566" i="4" s="1"/>
  <c r="D5567" i="4" s="1"/>
  <c r="D5568" i="4" s="1"/>
  <c r="D5569" i="4" s="1"/>
  <c r="D5570" i="4" s="1"/>
  <c r="D5571" i="4" s="1"/>
  <c r="D5572" i="4" s="1"/>
  <c r="D5573" i="4" s="1"/>
  <c r="D5574" i="4" s="1"/>
  <c r="D5575" i="4" s="1"/>
  <c r="D5576" i="4" s="1"/>
  <c r="D5577" i="4" s="1"/>
  <c r="D5578" i="4" s="1"/>
  <c r="D5579" i="4" s="1"/>
  <c r="D5580" i="4" s="1"/>
  <c r="D5581" i="4" s="1"/>
  <c r="D5582" i="4" s="1"/>
  <c r="D5583" i="4" s="1"/>
  <c r="D5584" i="4" s="1"/>
  <c r="D5585" i="4" s="1"/>
  <c r="D5586" i="4" s="1"/>
  <c r="D5587" i="4" s="1"/>
  <c r="D5588" i="4" s="1"/>
  <c r="D5589" i="4" s="1"/>
  <c r="D5590" i="4" s="1"/>
  <c r="D5591" i="4" s="1"/>
  <c r="D5592" i="4" s="1"/>
  <c r="D5593" i="4" s="1"/>
  <c r="D5594" i="4" s="1"/>
  <c r="D5595" i="4" s="1"/>
  <c r="D5596" i="4" s="1"/>
  <c r="D5597" i="4" s="1"/>
  <c r="D5598" i="4" s="1"/>
  <c r="D5599" i="4" s="1"/>
  <c r="D5600" i="4" s="1"/>
  <c r="D5601" i="4" s="1"/>
  <c r="D5602" i="4" s="1"/>
  <c r="D5603" i="4" s="1"/>
  <c r="D5604" i="4" s="1"/>
  <c r="D5605" i="4" s="1"/>
  <c r="D5606" i="4" s="1"/>
  <c r="D5607" i="4" s="1"/>
  <c r="D5608" i="4" s="1"/>
  <c r="D5609" i="4" s="1"/>
  <c r="D5610" i="4" s="1"/>
  <c r="D5611" i="4" s="1"/>
  <c r="D5612" i="4" s="1"/>
  <c r="D5613" i="4" s="1"/>
  <c r="D5614" i="4" s="1"/>
  <c r="D5615" i="4" s="1"/>
  <c r="D5616" i="4" s="1"/>
  <c r="D5617" i="4" s="1"/>
  <c r="D5618" i="4" s="1"/>
  <c r="D5619" i="4" s="1"/>
  <c r="D5620" i="4" s="1"/>
  <c r="D5621" i="4" s="1"/>
  <c r="D5622" i="4" s="1"/>
  <c r="D5623" i="4" s="1"/>
  <c r="D5624" i="4" s="1"/>
  <c r="D5625" i="4" s="1"/>
  <c r="D5626" i="4" s="1"/>
  <c r="D5627" i="4" s="1"/>
  <c r="D5628" i="4" s="1"/>
  <c r="D5629" i="4" s="1"/>
  <c r="D5630" i="4" s="1"/>
  <c r="D5631" i="4" s="1"/>
  <c r="D5632" i="4" s="1"/>
  <c r="D5633" i="4" s="1"/>
  <c r="D5634" i="4" s="1"/>
  <c r="D5635" i="4" s="1"/>
  <c r="D5636" i="4" s="1"/>
  <c r="D5637" i="4" s="1"/>
  <c r="D5638" i="4" s="1"/>
  <c r="D5639" i="4" s="1"/>
  <c r="D5640" i="4" s="1"/>
  <c r="D5641" i="4" s="1"/>
  <c r="D5642" i="4" s="1"/>
  <c r="D5643" i="4" s="1"/>
  <c r="D5644" i="4" s="1"/>
  <c r="D5645" i="4" s="1"/>
  <c r="D5646" i="4" s="1"/>
  <c r="D5647" i="4" s="1"/>
  <c r="D5648" i="4" s="1"/>
  <c r="D5649" i="4" s="1"/>
  <c r="D5650" i="4" l="1"/>
  <c r="C5651" i="4"/>
  <c r="E5649" i="4"/>
  <c r="E5650" i="4" s="1"/>
  <c r="E5651" i="4" l="1"/>
  <c r="D5651" i="4"/>
  <c r="C5652" i="4"/>
  <c r="D5652" i="4" l="1"/>
  <c r="C5653" i="4"/>
  <c r="E5652" i="4"/>
  <c r="D5653" i="4" l="1"/>
  <c r="C5654" i="4"/>
  <c r="E5653" i="4"/>
  <c r="E5654" i="4" l="1"/>
  <c r="D5654" i="4"/>
  <c r="C5655" i="4"/>
  <c r="D5655" i="4" l="1"/>
  <c r="C5656" i="4"/>
  <c r="E5655" i="4"/>
  <c r="E5656" i="4" s="1"/>
  <c r="D5656" i="4" l="1"/>
  <c r="C5657" i="4"/>
  <c r="D5657" i="4" l="1"/>
  <c r="C5658" i="4"/>
  <c r="E5657" i="4"/>
  <c r="E5658" i="4" s="1"/>
  <c r="D5658" i="4" l="1"/>
  <c r="C5659" i="4"/>
  <c r="C5660" i="4" l="1"/>
  <c r="D5659" i="4"/>
  <c r="E5659" i="4"/>
  <c r="E5660" i="4" s="1"/>
  <c r="D5660" i="4" l="1"/>
  <c r="C5661" i="4"/>
  <c r="D5661" i="4" l="1"/>
  <c r="C5662" i="4"/>
  <c r="E5661" i="4"/>
  <c r="E5662" i="4" s="1"/>
  <c r="D5662" i="4" l="1"/>
  <c r="C5663" i="4"/>
  <c r="D5663" i="4" l="1"/>
  <c r="C5664" i="4"/>
  <c r="E5663" i="4"/>
  <c r="D5664" i="4" l="1"/>
  <c r="C5665" i="4"/>
  <c r="E5664" i="4"/>
  <c r="E5665" i="4" l="1"/>
  <c r="C5666" i="4"/>
  <c r="D5665" i="4"/>
  <c r="D5666" i="4" l="1"/>
  <c r="C5667" i="4"/>
  <c r="E5666" i="4"/>
  <c r="E5667" i="4" l="1"/>
  <c r="D5667" i="4"/>
  <c r="C5668" i="4"/>
  <c r="D5668" i="4" l="1"/>
  <c r="C5669" i="4"/>
  <c r="E5668" i="4"/>
  <c r="E5669" i="4" l="1"/>
  <c r="D5669" i="4"/>
  <c r="C5670" i="4"/>
  <c r="D5670" i="4" l="1"/>
  <c r="C5671" i="4"/>
  <c r="E5670" i="4"/>
  <c r="E5671" i="4" s="1"/>
  <c r="C5672" i="4" l="1"/>
  <c r="D5671" i="4"/>
  <c r="D5672" i="4" l="1"/>
  <c r="C5673" i="4"/>
  <c r="E5672" i="4"/>
  <c r="D5673" i="4" l="1"/>
  <c r="C5674" i="4"/>
  <c r="E5673" i="4"/>
  <c r="E5674" i="4" s="1"/>
  <c r="D5674" i="4" l="1"/>
  <c r="C5675" i="4"/>
  <c r="D5675" i="4" l="1"/>
  <c r="C5676" i="4"/>
  <c r="E5675" i="4"/>
  <c r="E5676" i="4" s="1"/>
  <c r="C5677" i="4" l="1"/>
  <c r="D5676" i="4"/>
  <c r="D5677" i="4" l="1"/>
  <c r="C5678" i="4"/>
  <c r="E5677" i="4"/>
  <c r="E5678" i="4" l="1"/>
  <c r="C5679" i="4"/>
  <c r="D5678" i="4"/>
  <c r="C5680" i="4" l="1"/>
  <c r="D5679" i="4"/>
  <c r="E5679" i="4"/>
  <c r="E5680" i="4" s="1"/>
  <c r="C5681" i="4" l="1"/>
  <c r="D5680" i="4"/>
  <c r="D5681" i="4" l="1"/>
  <c r="C5682" i="4"/>
  <c r="E5681" i="4"/>
  <c r="E5682" i="4" s="1"/>
  <c r="C5683" i="4" l="1"/>
  <c r="D5682" i="4"/>
  <c r="D5683" i="4" l="1"/>
  <c r="C5684" i="4"/>
  <c r="E5683" i="4"/>
  <c r="E5684" i="4" l="1"/>
  <c r="C5685" i="4"/>
  <c r="D5684" i="4"/>
  <c r="D5685" i="4" l="1"/>
  <c r="C5686" i="4"/>
  <c r="E5685" i="4"/>
  <c r="E5686" i="4" s="1"/>
  <c r="D5686" i="4" l="1"/>
  <c r="C5687" i="4"/>
  <c r="D5687" i="4" l="1"/>
  <c r="C5688" i="4"/>
  <c r="E5687" i="4"/>
  <c r="E5688" i="4" s="1"/>
  <c r="C5689" i="4" l="1"/>
  <c r="D5688" i="4"/>
  <c r="C5690" i="4" l="1"/>
  <c r="D5689" i="4"/>
  <c r="E5689" i="4"/>
  <c r="E5690" i="4" s="1"/>
  <c r="D5690" i="4" l="1"/>
  <c r="C5691" i="4"/>
  <c r="D5691" i="4" l="1"/>
  <c r="C5692" i="4"/>
  <c r="E5691" i="4"/>
  <c r="E5692" i="4" s="1"/>
  <c r="C5693" i="4" l="1"/>
  <c r="D5692" i="4"/>
  <c r="D5693" i="4" l="1"/>
  <c r="C5694" i="4"/>
  <c r="E5693" i="4"/>
  <c r="C5695" i="4" l="1"/>
  <c r="D5694" i="4"/>
  <c r="E5694" i="4"/>
  <c r="E5695" i="4" s="1"/>
  <c r="D5695" i="4" l="1"/>
  <c r="C5696" i="4"/>
  <c r="C5697" i="4" l="1"/>
  <c r="D5696" i="4"/>
  <c r="E5696" i="4"/>
  <c r="E5697" i="4" s="1"/>
  <c r="D5697" i="4" l="1"/>
  <c r="C5698" i="4"/>
  <c r="D5698" i="4" l="1"/>
  <c r="C5699" i="4"/>
  <c r="E5698" i="4"/>
  <c r="E5699" i="4" s="1"/>
  <c r="D5699" i="4" l="1"/>
  <c r="C5700" i="4"/>
  <c r="C5701" i="4" l="1"/>
  <c r="D5700" i="4"/>
  <c r="E5700" i="4"/>
  <c r="E5701" i="4" s="1"/>
  <c r="D5701" i="4" l="1"/>
  <c r="C5702" i="4"/>
  <c r="C5703" i="4" l="1"/>
  <c r="D5702" i="4"/>
  <c r="E5702" i="4"/>
  <c r="E5703" i="4" s="1"/>
  <c r="D5703" i="4" l="1"/>
  <c r="C5704" i="4"/>
  <c r="C5705" i="4" l="1"/>
  <c r="D5704" i="4"/>
  <c r="E5704" i="4"/>
  <c r="E5705" i="4" s="1"/>
  <c r="D5705" i="4" l="1"/>
  <c r="C5706" i="4"/>
  <c r="C5707" i="4" l="1"/>
  <c r="D5706" i="4"/>
  <c r="E5706" i="4"/>
  <c r="E5707" i="4" s="1"/>
  <c r="D5707" i="4" l="1"/>
  <c r="C5708" i="4"/>
  <c r="C5709" i="4" l="1"/>
  <c r="D5708" i="4"/>
  <c r="E5708" i="4"/>
  <c r="E5709" i="4" s="1"/>
  <c r="D5709" i="4" l="1"/>
  <c r="C5710" i="4"/>
  <c r="C5711" i="4" l="1"/>
  <c r="D5710" i="4"/>
  <c r="E5710" i="4"/>
  <c r="E5711" i="4" s="1"/>
  <c r="D5711" i="4" l="1"/>
  <c r="C5712" i="4"/>
  <c r="C5713" i="4" l="1"/>
  <c r="D5712" i="4"/>
  <c r="E5712" i="4"/>
  <c r="E5713" i="4" s="1"/>
  <c r="D5713" i="4" l="1"/>
  <c r="C5714" i="4"/>
  <c r="D5714" i="4" l="1"/>
  <c r="C5715" i="4"/>
  <c r="E5714" i="4"/>
  <c r="E5715" i="4" l="1"/>
  <c r="D5715" i="4"/>
  <c r="C5716" i="4"/>
  <c r="D5716" i="4" l="1"/>
  <c r="C5717" i="4"/>
  <c r="E5716" i="4"/>
  <c r="E5717" i="4" l="1"/>
  <c r="D5717" i="4"/>
  <c r="C5718" i="4"/>
  <c r="C5719" i="4" l="1"/>
  <c r="D5718" i="4"/>
  <c r="E5718" i="4"/>
  <c r="E5719" i="4" s="1"/>
  <c r="C5720" i="4" l="1"/>
  <c r="D5719" i="4"/>
  <c r="D5720" i="4" l="1"/>
  <c r="C5721" i="4"/>
  <c r="E5720" i="4"/>
  <c r="E5721" i="4" s="1"/>
  <c r="C5722" i="4" l="1"/>
  <c r="D5721" i="4"/>
  <c r="D5722" i="4" l="1"/>
  <c r="C5723" i="4"/>
  <c r="E5722" i="4"/>
  <c r="E5723" i="4" l="1"/>
  <c r="D5723" i="4"/>
  <c r="C5724" i="4"/>
  <c r="D5724" i="4" l="1"/>
  <c r="C5725" i="4"/>
  <c r="E5724" i="4"/>
  <c r="E5725" i="4" s="1"/>
  <c r="C5726" i="4" l="1"/>
  <c r="E5726" i="4" s="1"/>
  <c r="D5725" i="4"/>
  <c r="D5726" i="4" l="1"/>
  <c r="C5727" i="4"/>
  <c r="C5728" i="4" l="1"/>
  <c r="D5727" i="4"/>
  <c r="E5727" i="4"/>
  <c r="E5728" i="4" s="1"/>
  <c r="C5729" i="4" l="1"/>
  <c r="D5728" i="4"/>
  <c r="D5729" i="4" l="1"/>
  <c r="C5730" i="4"/>
  <c r="E5729" i="4"/>
  <c r="E5730" i="4" l="1"/>
  <c r="D5730" i="4"/>
  <c r="C5731" i="4"/>
  <c r="C5732" i="4" l="1"/>
  <c r="D5731" i="4"/>
  <c r="E5731" i="4"/>
  <c r="E5732" i="4" s="1"/>
  <c r="D5732" i="4" l="1"/>
  <c r="C5733" i="4"/>
  <c r="D5733" i="4" l="1"/>
  <c r="C5734" i="4"/>
  <c r="E5733" i="4"/>
  <c r="E5734" i="4" s="1"/>
  <c r="C5735" i="4" l="1"/>
  <c r="D5734" i="4"/>
  <c r="C5736" i="4" l="1"/>
  <c r="D5735" i="4"/>
  <c r="E5735" i="4"/>
  <c r="E5736" i="4" s="1"/>
  <c r="C5737" i="4" l="1"/>
  <c r="D5736" i="4"/>
  <c r="C5738" i="4" l="1"/>
  <c r="C5739" i="4" s="1"/>
  <c r="D5737" i="4"/>
  <c r="E5737" i="4"/>
  <c r="E5738" i="4" s="1"/>
  <c r="E5739" i="4" l="1"/>
  <c r="C5740" i="4"/>
  <c r="D5738" i="4"/>
  <c r="E5740" i="4" l="1"/>
  <c r="C5741" i="4"/>
  <c r="D5739" i="4"/>
  <c r="D5740" i="4" s="1"/>
  <c r="D5741" i="4" s="1"/>
  <c r="E5741" i="4" l="1"/>
  <c r="C5742" i="4"/>
  <c r="E5742" i="4" l="1"/>
  <c r="C5743" i="4"/>
  <c r="D5742" i="4"/>
  <c r="E5743" i="4" l="1"/>
  <c r="C5744" i="4"/>
  <c r="D5743" i="4"/>
  <c r="D5744" i="4" s="1"/>
  <c r="E5744" i="4" l="1"/>
  <c r="C5745" i="4"/>
  <c r="E5745" i="4" l="1"/>
  <c r="C5746" i="4"/>
  <c r="D5745" i="4"/>
  <c r="D5746" i="4" s="1"/>
  <c r="E5746" i="4" l="1"/>
  <c r="C5747" i="4"/>
  <c r="C5748" i="4" l="1"/>
  <c r="E5747" i="4"/>
  <c r="D5747" i="4"/>
  <c r="D5748" i="4" s="1"/>
  <c r="E5748" i="4" l="1"/>
  <c r="C5749" i="4"/>
  <c r="C5750" i="4" l="1"/>
  <c r="E5749" i="4"/>
  <c r="D5749" i="4"/>
  <c r="D5750" i="4" s="1"/>
  <c r="E5750" i="4" l="1"/>
  <c r="C5751" i="4"/>
  <c r="E5751" i="4" l="1"/>
  <c r="C5752" i="4"/>
  <c r="D5751" i="4"/>
  <c r="D5752" i="4" s="1"/>
  <c r="E5752" i="4" l="1"/>
  <c r="C5753" i="4"/>
  <c r="E5753" i="4" l="1"/>
  <c r="C5754" i="4"/>
  <c r="D5753" i="4"/>
  <c r="D5754" i="4" s="1"/>
  <c r="E5754" i="4" l="1"/>
  <c r="C5755" i="4"/>
  <c r="C5756" i="4" l="1"/>
  <c r="E5755" i="4"/>
  <c r="D5755" i="4"/>
  <c r="D5756" i="4" s="1"/>
  <c r="E5756" i="4" l="1"/>
  <c r="C5757" i="4"/>
  <c r="C5758" i="4" l="1"/>
  <c r="E5757" i="4"/>
  <c r="D5757" i="4"/>
  <c r="D5758" i="4" s="1"/>
  <c r="E5758" i="4" l="1"/>
  <c r="C5759" i="4"/>
  <c r="C5760" i="4" l="1"/>
  <c r="E5759" i="4"/>
  <c r="D5759" i="4"/>
  <c r="D5760" i="4" s="1"/>
  <c r="E5760" i="4" l="1"/>
  <c r="C5761" i="4"/>
  <c r="E5761" i="4" l="1"/>
  <c r="C5762" i="4"/>
  <c r="D5761" i="4"/>
  <c r="D5762" i="4" s="1"/>
  <c r="E5762" i="4" l="1"/>
  <c r="C5763" i="4"/>
  <c r="C5764" i="4" l="1"/>
  <c r="E5763" i="4"/>
  <c r="D5763" i="4"/>
  <c r="D5764" i="4" l="1"/>
  <c r="E5764" i="4"/>
  <c r="C5765" i="4"/>
  <c r="E5765" i="4" l="1"/>
  <c r="C5766" i="4"/>
  <c r="D5765" i="4"/>
  <c r="D5766" i="4" s="1"/>
  <c r="E5766" i="4" l="1"/>
  <c r="C5767" i="4"/>
  <c r="E5767" i="4" l="1"/>
  <c r="C5768" i="4"/>
  <c r="D5767" i="4"/>
  <c r="D5768" i="4" s="1"/>
  <c r="E5768" i="4" l="1"/>
  <c r="C5769" i="4"/>
  <c r="C5770" i="4" l="1"/>
  <c r="E5769" i="4"/>
  <c r="D5769" i="4"/>
  <c r="D5770" i="4" s="1"/>
  <c r="E5770" i="4" l="1"/>
  <c r="C5771" i="4"/>
  <c r="C5772" i="4" l="1"/>
  <c r="E5771" i="4"/>
  <c r="D5771" i="4"/>
  <c r="D5772" i="4" s="1"/>
  <c r="E5772" i="4" l="1"/>
  <c r="C5773" i="4"/>
  <c r="E5773" i="4" l="1"/>
  <c r="C5774" i="4"/>
  <c r="D5773" i="4"/>
  <c r="D5774" i="4" s="1"/>
  <c r="E5774" i="4" l="1"/>
  <c r="C5775" i="4"/>
  <c r="E5775" i="4" l="1"/>
  <c r="C5776" i="4"/>
  <c r="D5775" i="4"/>
  <c r="D5776" i="4" s="1"/>
  <c r="E5776" i="4" l="1"/>
  <c r="C5777" i="4"/>
  <c r="E5777" i="4" l="1"/>
  <c r="C5778" i="4"/>
  <c r="D5777" i="4"/>
  <c r="D5778" i="4" s="1"/>
  <c r="E5778" i="4" l="1"/>
  <c r="C5779" i="4"/>
  <c r="C5780" i="4" l="1"/>
  <c r="E5779" i="4"/>
  <c r="D5779" i="4"/>
  <c r="D5780" i="4" s="1"/>
  <c r="E5780" i="4" l="1"/>
  <c r="C5781" i="4"/>
  <c r="C5782" i="4" l="1"/>
  <c r="E5781" i="4"/>
  <c r="D5781" i="4"/>
  <c r="D5782" i="4" s="1"/>
  <c r="E5782" i="4" l="1"/>
  <c r="C5783" i="4"/>
  <c r="E5783" i="4" l="1"/>
  <c r="C5784" i="4"/>
  <c r="D5783" i="4"/>
  <c r="D5784" i="4" s="1"/>
  <c r="E5784" i="4" l="1"/>
  <c r="C5785" i="4"/>
  <c r="D5785" i="4"/>
  <c r="E5785" i="4" l="1"/>
  <c r="C5786" i="4"/>
  <c r="E5786" i="4" l="1"/>
  <c r="C5787" i="4"/>
  <c r="D5786" i="4"/>
  <c r="D5787" i="4" s="1"/>
  <c r="E5787" i="4" l="1"/>
  <c r="C5788" i="4"/>
  <c r="E5788" i="4" l="1"/>
  <c r="C5789" i="4"/>
  <c r="D5788" i="4"/>
  <c r="D5789" i="4" l="1"/>
  <c r="E5789" i="4"/>
  <c r="C5790" i="4"/>
  <c r="E5790" i="4" l="1"/>
  <c r="C5791" i="4"/>
  <c r="D5790" i="4"/>
  <c r="E5791" i="4" l="1"/>
  <c r="C5792" i="4"/>
  <c r="D5791" i="4"/>
  <c r="D5792" i="4" s="1"/>
  <c r="E5792" i="4" l="1"/>
  <c r="C5793" i="4"/>
  <c r="C5794" i="4" l="1"/>
  <c r="E5793" i="4"/>
  <c r="D5793" i="4"/>
  <c r="D5794" i="4" s="1"/>
  <c r="E5794" i="4" l="1"/>
  <c r="C5795" i="4"/>
  <c r="C5796" i="4" l="1"/>
  <c r="E5795" i="4"/>
  <c r="D5795" i="4"/>
  <c r="D5796" i="4" s="1"/>
  <c r="E5796" i="4" l="1"/>
  <c r="C5797" i="4"/>
  <c r="E5797" i="4" l="1"/>
  <c r="C5798" i="4"/>
  <c r="D5797" i="4"/>
  <c r="E5798" i="4" l="1"/>
  <c r="C5799" i="4"/>
  <c r="D5798" i="4"/>
  <c r="D5799" i="4" s="1"/>
  <c r="E5799" i="4" l="1"/>
  <c r="C5800" i="4"/>
  <c r="D5800" i="4"/>
  <c r="E5800" i="4" l="1"/>
  <c r="C5801" i="4"/>
  <c r="E5801" i="4" l="1"/>
  <c r="C5802" i="4"/>
  <c r="D5801" i="4"/>
  <c r="D5802" i="4" s="1"/>
  <c r="E5802" i="4" l="1"/>
  <c r="C5803" i="4"/>
  <c r="E5803" i="4" l="1"/>
  <c r="C5804" i="4"/>
  <c r="D5803" i="4"/>
  <c r="D5804" i="4" s="1"/>
  <c r="E5804" i="4" l="1"/>
  <c r="C5805" i="4"/>
  <c r="C5806" i="4" l="1"/>
  <c r="E5805" i="4"/>
  <c r="D5805" i="4"/>
  <c r="D5806" i="4" s="1"/>
  <c r="E5806" i="4" l="1"/>
  <c r="C5807" i="4"/>
  <c r="C5808" i="4" l="1"/>
  <c r="E5807" i="4"/>
  <c r="D5807" i="4"/>
  <c r="D5808" i="4" s="1"/>
  <c r="E5808" i="4" l="1"/>
  <c r="C5809" i="4"/>
  <c r="E5809" i="4" l="1"/>
  <c r="C5810" i="4"/>
  <c r="D5809" i="4"/>
  <c r="D5810" i="4" s="1"/>
  <c r="E5810" i="4" l="1"/>
  <c r="C5811" i="4"/>
  <c r="E5811" i="4" l="1"/>
  <c r="C5812" i="4"/>
  <c r="D5811" i="4"/>
  <c r="E5812" i="4" l="1"/>
  <c r="C5813" i="4"/>
  <c r="D5812" i="4"/>
  <c r="D5813" i="4" s="1"/>
  <c r="E5813" i="4" l="1"/>
  <c r="C5814" i="4"/>
  <c r="D5814" i="4"/>
  <c r="C5815" i="4" l="1"/>
  <c r="E5814" i="4"/>
  <c r="C5816" i="4" l="1"/>
  <c r="E5815" i="4"/>
  <c r="D5815" i="4"/>
  <c r="D5816" i="4" s="1"/>
  <c r="C5817" i="4" l="1"/>
  <c r="E5816" i="4"/>
  <c r="E5817" i="4" l="1"/>
  <c r="C5818" i="4"/>
  <c r="D5817" i="4"/>
  <c r="D5818" i="4" s="1"/>
  <c r="E5818" i="4" l="1"/>
  <c r="C5819" i="4"/>
  <c r="C5820" i="4" l="1"/>
  <c r="E5819" i="4"/>
  <c r="D5819" i="4"/>
  <c r="D5820" i="4" s="1"/>
  <c r="E5820" i="4" l="1"/>
  <c r="C5821" i="4"/>
  <c r="C5822" i="4" l="1"/>
  <c r="E5821" i="4"/>
  <c r="D5821" i="4"/>
  <c r="D5822" i="4" s="1"/>
  <c r="C5823" i="4" l="1"/>
  <c r="E5822" i="4"/>
  <c r="E5823" i="4" l="1"/>
  <c r="C5824" i="4"/>
  <c r="D5823" i="4"/>
  <c r="D5824" i="4" s="1"/>
  <c r="E5824" i="4" l="1"/>
  <c r="C5825" i="4"/>
  <c r="E5825" i="4" l="1"/>
  <c r="C5826" i="4"/>
  <c r="D5825" i="4"/>
  <c r="D5826" i="4" s="1"/>
  <c r="E5826" i="4" l="1"/>
  <c r="C5827" i="4"/>
  <c r="E5827" i="4" l="1"/>
  <c r="C5828" i="4"/>
  <c r="D5827" i="4"/>
  <c r="D5828" i="4" s="1"/>
  <c r="E5828" i="4" l="1"/>
  <c r="C5829" i="4"/>
  <c r="C5830" i="4" l="1"/>
  <c r="E5829" i="4"/>
  <c r="D5829" i="4"/>
  <c r="D5830" i="4" s="1"/>
  <c r="E5830" i="4" l="1"/>
  <c r="C5831" i="4"/>
  <c r="E5831" i="4" l="1"/>
  <c r="C5832" i="4"/>
  <c r="D5831" i="4"/>
  <c r="D5832" i="4" s="1"/>
  <c r="E5832" i="4" l="1"/>
  <c r="C5833" i="4"/>
  <c r="E5833" i="4" l="1"/>
  <c r="C5834" i="4"/>
  <c r="D5833" i="4"/>
  <c r="D5834" i="4" s="1"/>
  <c r="C5835" i="4" l="1"/>
  <c r="E5834" i="4"/>
  <c r="E5835" i="4" l="1"/>
  <c r="C5836" i="4"/>
  <c r="D5835" i="4"/>
  <c r="D5836" i="4" s="1"/>
  <c r="E5836" i="4" l="1"/>
  <c r="C5837" i="4"/>
  <c r="E5837" i="4" l="1"/>
  <c r="C5838" i="4"/>
  <c r="D5837" i="4"/>
  <c r="E5838" i="4" l="1"/>
  <c r="C5839" i="4"/>
  <c r="D5838" i="4"/>
  <c r="D5839" i="4" l="1"/>
  <c r="E5839" i="4"/>
  <c r="C5840" i="4"/>
  <c r="E5840" i="4" l="1"/>
  <c r="C5841" i="4"/>
  <c r="D5840" i="4"/>
  <c r="D5841" i="4" l="1"/>
  <c r="C5842" i="4"/>
  <c r="E5841" i="4"/>
  <c r="E5842" i="4" l="1"/>
  <c r="C5843" i="4"/>
  <c r="D5842" i="4"/>
  <c r="D5843" i="4" l="1"/>
  <c r="C5844" i="4"/>
  <c r="E5843" i="4"/>
  <c r="E5844" i="4" l="1"/>
  <c r="C5845" i="4"/>
  <c r="D5844" i="4"/>
  <c r="D5845" i="4" s="1"/>
  <c r="E5845" i="4" l="1"/>
  <c r="C5846" i="4"/>
  <c r="E5846" i="4" l="1"/>
  <c r="C5847" i="4"/>
  <c r="D5846" i="4"/>
  <c r="D5847" i="4" l="1"/>
  <c r="E5847" i="4"/>
  <c r="C5848" i="4"/>
  <c r="E5848" i="4" l="1"/>
  <c r="C5849" i="4"/>
  <c r="D5848" i="4"/>
  <c r="D5849" i="4" s="1"/>
  <c r="C5850" i="4" l="1"/>
  <c r="E5849" i="4"/>
  <c r="E5850" i="4" l="1"/>
  <c r="C5851" i="4"/>
  <c r="D5850" i="4"/>
  <c r="D5851" i="4" l="1"/>
  <c r="E5851" i="4"/>
  <c r="C5852" i="4"/>
  <c r="E5852" i="4" l="1"/>
  <c r="C5853" i="4"/>
  <c r="D5852" i="4"/>
  <c r="D5853" i="4" s="1"/>
  <c r="C5854" i="4" l="1"/>
  <c r="E5853" i="4"/>
  <c r="C5855" i="4" l="1"/>
  <c r="E5854" i="4"/>
  <c r="D5854" i="4"/>
  <c r="D5855" i="4" s="1"/>
  <c r="C5856" i="4" l="1"/>
  <c r="E5855" i="4"/>
  <c r="E5856" i="4" l="1"/>
  <c r="C5857" i="4"/>
  <c r="D5856" i="4"/>
  <c r="D5857" i="4" l="1"/>
  <c r="E5857" i="4"/>
  <c r="C5858" i="4"/>
  <c r="E5858" i="4" l="1"/>
  <c r="C5859" i="4"/>
  <c r="D5858" i="4"/>
  <c r="D5859" i="4" s="1"/>
  <c r="E5859" i="4" l="1"/>
  <c r="C5860" i="4"/>
  <c r="E5860" i="4" l="1"/>
  <c r="C5861" i="4"/>
  <c r="D5860" i="4"/>
  <c r="D5861" i="4" s="1"/>
  <c r="E5861" i="4" l="1"/>
  <c r="C5862" i="4"/>
  <c r="E5862" i="4" l="1"/>
  <c r="C5863" i="4"/>
  <c r="D5862" i="4"/>
  <c r="D5863" i="4" s="1"/>
  <c r="E5863" i="4" l="1"/>
  <c r="C5864" i="4"/>
  <c r="E5864" i="4" l="1"/>
  <c r="C5865" i="4"/>
  <c r="D5864" i="4"/>
  <c r="D5865" i="4" s="1"/>
  <c r="C5866" i="4" l="1"/>
  <c r="E5865" i="4"/>
  <c r="E5866" i="4" l="1"/>
  <c r="C5867" i="4"/>
  <c r="D5866" i="4"/>
  <c r="D5867" i="4" s="1"/>
  <c r="C5868" i="4" l="1"/>
  <c r="E5867" i="4"/>
  <c r="C5869" i="4" l="1"/>
  <c r="E5868" i="4"/>
  <c r="D5868" i="4"/>
  <c r="D5869" i="4" s="1"/>
  <c r="E5869" i="4" l="1"/>
  <c r="C5870" i="4"/>
  <c r="E5870" i="4" l="1"/>
  <c r="C5871" i="4"/>
  <c r="D5870" i="4"/>
  <c r="D5871" i="4" s="1"/>
  <c r="E5871" i="4" l="1"/>
  <c r="C5872" i="4"/>
  <c r="E5872" i="4" l="1"/>
  <c r="C5873" i="4"/>
  <c r="D5872" i="4"/>
  <c r="D5873" i="4" l="1"/>
  <c r="C5874" i="4"/>
  <c r="E5873" i="4"/>
  <c r="E5874" i="4" l="1"/>
  <c r="C5875" i="4"/>
  <c r="D5874" i="4"/>
  <c r="D5875" i="4" s="1"/>
  <c r="E5875" i="4" l="1"/>
  <c r="C5876" i="4"/>
  <c r="E5876" i="4" l="1"/>
  <c r="C5877" i="4"/>
  <c r="D5876" i="4"/>
  <c r="D5877" i="4" s="1"/>
  <c r="C5878" i="4" l="1"/>
  <c r="E5877" i="4"/>
  <c r="E5878" i="4" l="1"/>
  <c r="C5879" i="4"/>
  <c r="D5878" i="4"/>
  <c r="D5879" i="4" s="1"/>
  <c r="E5879" i="4" l="1"/>
  <c r="C5880" i="4"/>
  <c r="E5880" i="4" l="1"/>
  <c r="C5881" i="4"/>
  <c r="D5880" i="4"/>
  <c r="D5881" i="4" s="1"/>
  <c r="C5882" i="4" l="1"/>
  <c r="E5881" i="4"/>
  <c r="E5882" i="4" l="1"/>
  <c r="C5883" i="4"/>
  <c r="D5882" i="4"/>
  <c r="D5883" i="4" s="1"/>
  <c r="E5883" i="4" l="1"/>
  <c r="C5884" i="4"/>
  <c r="E5884" i="4" l="1"/>
  <c r="C5885" i="4"/>
  <c r="D5884" i="4"/>
  <c r="D5885" i="4" s="1"/>
  <c r="C5886" i="4" l="1"/>
  <c r="E5885" i="4"/>
  <c r="E5886" i="4" l="1"/>
  <c r="C5887" i="4"/>
  <c r="D5886" i="4"/>
  <c r="D5887" i="4" s="1"/>
  <c r="E5887" i="4" l="1"/>
  <c r="C5888" i="4"/>
  <c r="E5888" i="4" l="1"/>
  <c r="C5889" i="4"/>
  <c r="D5888" i="4"/>
  <c r="D5889" i="4" s="1"/>
  <c r="C5890" i="4" l="1"/>
  <c r="E5889" i="4"/>
  <c r="E5890" i="4" l="1"/>
  <c r="C5891" i="4"/>
  <c r="D5890" i="4"/>
  <c r="D5891" i="4" s="1"/>
  <c r="C5892" i="4" l="1"/>
  <c r="E5891" i="4"/>
  <c r="E5892" i="4" l="1"/>
  <c r="C5893" i="4"/>
  <c r="D5892" i="4"/>
  <c r="D5893" i="4" s="1"/>
  <c r="C5894" i="4" l="1"/>
  <c r="E5893" i="4"/>
  <c r="E5894" i="4" l="1"/>
  <c r="C5895" i="4"/>
  <c r="D5894" i="4"/>
  <c r="D5895" i="4" l="1"/>
  <c r="E5895" i="4"/>
  <c r="C5896" i="4"/>
  <c r="E5896" i="4" l="1"/>
  <c r="C5897" i="4"/>
  <c r="D5896" i="4"/>
  <c r="D5897" i="4" s="1"/>
  <c r="E5897" i="4" l="1"/>
  <c r="C5898" i="4"/>
  <c r="E5898" i="4" l="1"/>
  <c r="C5899" i="4"/>
  <c r="D5898" i="4"/>
  <c r="D5899" i="4" l="1"/>
  <c r="E5899" i="4"/>
  <c r="C5900" i="4"/>
  <c r="E5900" i="4" l="1"/>
  <c r="C5901" i="4"/>
  <c r="D5900" i="4"/>
  <c r="D5901" i="4" l="1"/>
  <c r="C5902" i="4"/>
  <c r="E5901" i="4"/>
  <c r="E5902" i="4" l="1"/>
  <c r="C5903" i="4"/>
  <c r="D5902" i="4"/>
  <c r="D5903" i="4" s="1"/>
  <c r="C5904" i="4" l="1"/>
  <c r="E5903" i="4"/>
  <c r="E5904" i="4" l="1"/>
  <c r="C5905" i="4"/>
  <c r="D5904" i="4"/>
  <c r="D5905" i="4" s="1"/>
  <c r="E5905" i="4" l="1"/>
  <c r="C5906" i="4"/>
  <c r="E5906" i="4" l="1"/>
  <c r="C5907" i="4"/>
  <c r="D5906" i="4"/>
  <c r="D5907" i="4" s="1"/>
  <c r="E5907" i="4" l="1"/>
  <c r="C5908" i="4"/>
  <c r="E5908" i="4" l="1"/>
  <c r="C5909" i="4"/>
  <c r="D5908" i="4"/>
  <c r="D5909" i="4" s="1"/>
  <c r="E5909" i="4" l="1"/>
  <c r="C5910" i="4"/>
  <c r="C5911" i="4" l="1"/>
  <c r="E5910" i="4"/>
  <c r="D5910" i="4"/>
  <c r="D5911" i="4" s="1"/>
  <c r="C5912" i="4" l="1"/>
  <c r="E5911" i="4"/>
  <c r="C5913" i="4" l="1"/>
  <c r="E5912" i="4"/>
  <c r="D5912" i="4"/>
  <c r="D5913" i="4" s="1"/>
  <c r="E5913" i="4" l="1"/>
  <c r="C5914" i="4"/>
  <c r="E5914" i="4" l="1"/>
  <c r="C5915" i="4"/>
  <c r="D5914" i="4"/>
  <c r="E5915" i="4" l="1"/>
  <c r="C5916" i="4"/>
  <c r="D5915" i="4"/>
  <c r="D5916" i="4" s="1"/>
  <c r="C5917" i="4" l="1"/>
  <c r="E5916" i="4"/>
  <c r="C5918" i="4" l="1"/>
  <c r="E5917" i="4"/>
  <c r="D5917" i="4"/>
  <c r="D5918" i="4" s="1"/>
  <c r="C5919" i="4" l="1"/>
  <c r="E5918" i="4"/>
  <c r="C5920" i="4" l="1"/>
  <c r="E5919" i="4"/>
  <c r="D5919" i="4"/>
  <c r="D5920" i="4" s="1"/>
  <c r="E5920" i="4" l="1"/>
  <c r="C5921" i="4"/>
  <c r="E5921" i="4" l="1"/>
  <c r="C5922" i="4"/>
  <c r="D5921" i="4"/>
  <c r="D5922" i="4" s="1"/>
  <c r="E5922" i="4" l="1"/>
  <c r="C5923" i="4"/>
  <c r="C5924" i="4" l="1"/>
  <c r="E5923" i="4"/>
  <c r="D5923" i="4"/>
  <c r="D5924" i="4" s="1"/>
  <c r="C5925" i="4" l="1"/>
  <c r="E5924" i="4"/>
  <c r="C5926" i="4" l="1"/>
  <c r="E5925" i="4"/>
  <c r="D5925" i="4"/>
  <c r="D5926" i="4" s="1"/>
  <c r="E5926" i="4" l="1"/>
  <c r="C5927" i="4"/>
  <c r="E5927" i="4" l="1"/>
  <c r="C5928" i="4"/>
  <c r="D5927" i="4"/>
  <c r="D5928" i="4" s="1"/>
  <c r="C5929" i="4" l="1"/>
  <c r="E5928" i="4"/>
  <c r="E5929" i="4" l="1"/>
  <c r="C5930" i="4"/>
  <c r="D5929" i="4"/>
  <c r="D5930" i="4" s="1"/>
  <c r="C5931" i="4" l="1"/>
  <c r="E5930" i="4"/>
  <c r="C5932" i="4" l="1"/>
  <c r="E5931" i="4"/>
  <c r="D5931" i="4"/>
  <c r="D5932" i="4" s="1"/>
  <c r="E5932" i="4" l="1"/>
  <c r="C5933" i="4"/>
  <c r="E5933" i="4" l="1"/>
  <c r="C5934" i="4"/>
  <c r="D5933" i="4"/>
  <c r="D5934" i="4" s="1"/>
  <c r="E5934" i="4" l="1"/>
  <c r="C5935" i="4"/>
  <c r="C5936" i="4" l="1"/>
  <c r="E5935" i="4"/>
  <c r="D5935" i="4"/>
  <c r="D5936" i="4" s="1"/>
  <c r="C5937" i="4" l="1"/>
  <c r="E5936" i="4"/>
  <c r="E5937" i="4" l="1"/>
  <c r="C5938" i="4"/>
  <c r="D5937" i="4"/>
  <c r="E5938" i="4" l="1"/>
  <c r="C5939" i="4"/>
  <c r="D5938" i="4"/>
  <c r="D5939" i="4" l="1"/>
  <c r="E5939" i="4"/>
  <c r="C5940" i="4"/>
  <c r="C5941" i="4" l="1"/>
  <c r="E5940" i="4"/>
  <c r="D5940" i="4"/>
  <c r="D5941" i="4" s="1"/>
  <c r="E5941" i="4" l="1"/>
  <c r="C5942" i="4"/>
  <c r="E5942" i="4" l="1"/>
  <c r="C5943" i="4"/>
  <c r="D5942" i="4"/>
  <c r="D5943" i="4" s="1"/>
  <c r="E5943" i="4" l="1"/>
  <c r="C5944" i="4"/>
  <c r="C5945" i="4" l="1"/>
  <c r="E5944" i="4"/>
  <c r="D5944" i="4"/>
  <c r="D5945" i="4" s="1"/>
  <c r="C5946" i="4" l="1"/>
  <c r="E5945" i="4"/>
  <c r="E5946" i="4" l="1"/>
  <c r="C5947" i="4"/>
  <c r="D5946" i="4"/>
  <c r="D5947" i="4" s="1"/>
  <c r="E5947" i="4" l="1"/>
  <c r="C5948" i="4"/>
  <c r="E5948" i="4" l="1"/>
  <c r="C5949" i="4"/>
  <c r="D5948" i="4"/>
  <c r="D5949" i="4" s="1"/>
  <c r="E5949" i="4" l="1"/>
  <c r="C5950" i="4"/>
  <c r="E5950" i="4" l="1"/>
  <c r="C5951" i="4"/>
  <c r="D5950" i="4"/>
  <c r="D5951" i="4" s="1"/>
  <c r="E5951" i="4" l="1"/>
  <c r="C5952" i="4"/>
  <c r="E5952" i="4" l="1"/>
  <c r="C5953" i="4"/>
  <c r="D5952" i="4"/>
  <c r="D5953" i="4" s="1"/>
  <c r="E5953" i="4" l="1"/>
  <c r="C5954" i="4"/>
  <c r="C5955" i="4" l="1"/>
  <c r="E5954" i="4"/>
  <c r="D5954" i="4"/>
  <c r="D5955" i="4" s="1"/>
  <c r="E5955" i="4" l="1"/>
  <c r="C5956" i="4"/>
  <c r="E5956" i="4" l="1"/>
  <c r="C5957" i="4"/>
  <c r="D5956" i="4"/>
  <c r="D5957" i="4" s="1"/>
  <c r="C5958" i="4" l="1"/>
  <c r="E5957" i="4"/>
  <c r="E5958" i="4" l="1"/>
  <c r="C5959" i="4"/>
  <c r="D5958" i="4"/>
  <c r="D5959" i="4" s="1"/>
  <c r="E5959" i="4" l="1"/>
  <c r="C5960" i="4"/>
  <c r="E5960" i="4" l="1"/>
  <c r="C5961" i="4"/>
  <c r="D5960" i="4"/>
  <c r="D5961" i="4" s="1"/>
  <c r="C5962" i="4" l="1"/>
  <c r="E5961" i="4"/>
  <c r="E5962" i="4" l="1"/>
  <c r="C5963" i="4"/>
  <c r="D5962" i="4"/>
  <c r="D5963" i="4" s="1"/>
  <c r="C5964" i="4" l="1"/>
  <c r="E5963" i="4"/>
  <c r="E5964" i="4" l="1"/>
  <c r="C5965" i="4"/>
  <c r="D5964" i="4"/>
  <c r="D5965" i="4" s="1"/>
  <c r="E5965" i="4" l="1"/>
  <c r="C5966" i="4"/>
  <c r="C5967" i="4" l="1"/>
  <c r="E5966" i="4"/>
  <c r="D5966" i="4"/>
  <c r="D5967" i="4" s="1"/>
  <c r="E5967" i="4" l="1"/>
  <c r="C5968" i="4"/>
  <c r="E5968" i="4" l="1"/>
  <c r="C5969" i="4"/>
  <c r="D5968" i="4"/>
  <c r="D5969" i="4" s="1"/>
  <c r="E5969" i="4" l="1"/>
  <c r="C5970" i="4"/>
  <c r="C5971" i="4" l="1"/>
  <c r="E5970" i="4"/>
  <c r="D5970" i="4"/>
  <c r="D5971" i="4" s="1"/>
  <c r="E5971" i="4" l="1"/>
  <c r="C5972" i="4"/>
  <c r="E5972" i="4" l="1"/>
  <c r="C5973" i="4"/>
  <c r="D5972" i="4"/>
  <c r="D5973" i="4" s="1"/>
  <c r="E5973" i="4" l="1"/>
  <c r="C5974" i="4"/>
  <c r="E5974" i="4" l="1"/>
  <c r="C5975" i="4"/>
  <c r="D5974" i="4"/>
  <c r="D5975" i="4" s="1"/>
  <c r="E5975" i="4" l="1"/>
  <c r="C5976" i="4"/>
  <c r="C5977" i="4" l="1"/>
  <c r="E5976" i="4"/>
  <c r="D5976" i="4"/>
  <c r="D5977" i="4" s="1"/>
  <c r="E5977" i="4" l="1"/>
  <c r="C5978" i="4"/>
  <c r="E5978" i="4" l="1"/>
  <c r="C5979" i="4"/>
  <c r="D5978" i="4"/>
  <c r="D5979" i="4" s="1"/>
  <c r="E5979" i="4" l="1"/>
  <c r="C5980" i="4"/>
  <c r="E5980" i="4" l="1"/>
  <c r="C5981" i="4"/>
  <c r="D5980" i="4"/>
  <c r="D5981" i="4" s="1"/>
  <c r="E5981" i="4" l="1"/>
  <c r="C5982" i="4"/>
  <c r="C5983" i="4" l="1"/>
  <c r="E5982" i="4"/>
  <c r="D5982" i="4"/>
  <c r="D5983" i="4" s="1"/>
  <c r="E5983" i="4" l="1"/>
  <c r="C5984" i="4"/>
  <c r="E5984" i="4" l="1"/>
  <c r="C5985" i="4"/>
  <c r="D5984" i="4"/>
  <c r="D5985" i="4" s="1"/>
  <c r="E5985" i="4" l="1"/>
  <c r="C5986" i="4"/>
  <c r="E5986" i="4" l="1"/>
  <c r="C5987" i="4"/>
  <c r="D5986" i="4"/>
  <c r="D5987" i="4" s="1"/>
  <c r="E5987" i="4" l="1"/>
  <c r="C5988" i="4"/>
  <c r="C5989" i="4" l="1"/>
  <c r="E5988" i="4"/>
  <c r="D5988" i="4"/>
  <c r="D5989" i="4" s="1"/>
  <c r="E5989" i="4" l="1"/>
  <c r="C5990" i="4"/>
  <c r="E5990" i="4" l="1"/>
  <c r="C5991" i="4"/>
  <c r="D5990" i="4"/>
  <c r="D5991" i="4" s="1"/>
  <c r="E5991" i="4" l="1"/>
  <c r="C5992" i="4"/>
  <c r="C5993" i="4" l="1"/>
  <c r="E5992" i="4"/>
  <c r="D5992" i="4"/>
  <c r="D5993" i="4" s="1"/>
  <c r="E5993" i="4" l="1"/>
  <c r="C5994" i="4"/>
  <c r="C5995" i="4" l="1"/>
  <c r="E5994" i="4"/>
  <c r="D5994" i="4"/>
  <c r="D5995" i="4" s="1"/>
  <c r="C5996" i="4" l="1"/>
  <c r="E5995" i="4"/>
  <c r="E5996" i="4" l="1"/>
  <c r="C5997" i="4"/>
  <c r="E5997" i="4" s="1"/>
  <c r="E5998" i="4" s="1"/>
  <c r="E5999" i="4" s="1"/>
  <c r="E6000" i="4" s="1"/>
  <c r="E6001" i="4" s="1"/>
  <c r="E6002" i="4" s="1"/>
  <c r="E6003" i="4" s="1"/>
  <c r="E6004" i="4" s="1"/>
  <c r="E6005" i="4" s="1"/>
  <c r="E6006" i="4" s="1"/>
  <c r="E6007" i="4" s="1"/>
  <c r="E6008" i="4" s="1"/>
  <c r="E6009" i="4" s="1"/>
  <c r="E6010" i="4" s="1"/>
  <c r="E6011" i="4" s="1"/>
  <c r="E6012" i="4" s="1"/>
  <c r="E6013" i="4" s="1"/>
  <c r="E6014" i="4" s="1"/>
  <c r="E6015" i="4" s="1"/>
  <c r="E6016" i="4" s="1"/>
  <c r="E6017" i="4" s="1"/>
  <c r="E6018" i="4" s="1"/>
  <c r="E6019" i="4" s="1"/>
  <c r="E6020" i="4" s="1"/>
  <c r="E6021" i="4" s="1"/>
  <c r="E6022" i="4" s="1"/>
  <c r="E6023" i="4" s="1"/>
  <c r="E6024" i="4" s="1"/>
  <c r="E6025" i="4" s="1"/>
  <c r="E6026" i="4" s="1"/>
  <c r="E6027" i="4" s="1"/>
  <c r="E6028" i="4" s="1"/>
  <c r="E6029" i="4" s="1"/>
  <c r="E6030" i="4" s="1"/>
  <c r="E6031" i="4" s="1"/>
  <c r="E6032" i="4" s="1"/>
  <c r="E6033" i="4" s="1"/>
  <c r="E6034" i="4" s="1"/>
  <c r="E6035" i="4" s="1"/>
  <c r="E6036" i="4" s="1"/>
  <c r="E6037" i="4" s="1"/>
  <c r="E6038" i="4" s="1"/>
  <c r="E6039" i="4" s="1"/>
  <c r="E6040" i="4" s="1"/>
  <c r="E6041" i="4" s="1"/>
  <c r="E6042" i="4" s="1"/>
  <c r="E6043" i="4" s="1"/>
  <c r="E6044" i="4" s="1"/>
  <c r="E6045" i="4" s="1"/>
  <c r="E6046" i="4" s="1"/>
  <c r="E6047" i="4" s="1"/>
  <c r="E6048" i="4" s="1"/>
  <c r="E6049" i="4" s="1"/>
  <c r="E6050" i="4" s="1"/>
  <c r="E6051" i="4" s="1"/>
  <c r="E6052" i="4" s="1"/>
  <c r="E6053" i="4" s="1"/>
  <c r="E6054" i="4" s="1"/>
  <c r="E6055" i="4" s="1"/>
  <c r="E6056" i="4" s="1"/>
  <c r="E6057" i="4" s="1"/>
  <c r="E6058" i="4" s="1"/>
  <c r="E6059" i="4" s="1"/>
  <c r="E6060" i="4" s="1"/>
  <c r="E6061" i="4" s="1"/>
  <c r="E6062" i="4" s="1"/>
  <c r="E6063" i="4" s="1"/>
  <c r="E6064" i="4" s="1"/>
  <c r="E6065" i="4" s="1"/>
  <c r="E6066" i="4" s="1"/>
  <c r="E6067" i="4" s="1"/>
  <c r="E6068" i="4" s="1"/>
  <c r="E6069" i="4" s="1"/>
  <c r="E6070" i="4" s="1"/>
  <c r="E6071" i="4" s="1"/>
  <c r="E6072" i="4" s="1"/>
  <c r="E6073" i="4" s="1"/>
  <c r="E6074" i="4" s="1"/>
  <c r="E6075" i="4" s="1"/>
  <c r="E6076" i="4" s="1"/>
  <c r="E6077" i="4" s="1"/>
  <c r="E6078" i="4" s="1"/>
  <c r="E6079" i="4" s="1"/>
  <c r="E6080" i="4" s="1"/>
  <c r="E6081" i="4" s="1"/>
  <c r="E6082" i="4" s="1"/>
  <c r="E6083" i="4" s="1"/>
  <c r="E6084" i="4" s="1"/>
  <c r="E6085" i="4" s="1"/>
  <c r="E6086" i="4" s="1"/>
  <c r="E6087" i="4" s="1"/>
  <c r="E6088" i="4" s="1"/>
  <c r="E6089" i="4" s="1"/>
  <c r="E6090" i="4" s="1"/>
  <c r="E6091" i="4" s="1"/>
  <c r="E6092" i="4" s="1"/>
  <c r="E6093" i="4" s="1"/>
  <c r="E6094" i="4" s="1"/>
  <c r="E6095" i="4" s="1"/>
  <c r="E6096" i="4" s="1"/>
  <c r="E6097" i="4" s="1"/>
  <c r="E6098" i="4" s="1"/>
  <c r="E6099" i="4" s="1"/>
  <c r="E6100" i="4" s="1"/>
  <c r="E6101" i="4" s="1"/>
  <c r="E6102" i="4" s="1"/>
  <c r="E6103" i="4" s="1"/>
  <c r="E6104" i="4" s="1"/>
  <c r="E6105" i="4" s="1"/>
  <c r="E6106" i="4" s="1"/>
  <c r="E6107" i="4" s="1"/>
  <c r="E6108" i="4" s="1"/>
  <c r="E6109" i="4" s="1"/>
  <c r="E6110" i="4" s="1"/>
  <c r="E6111" i="4" s="1"/>
  <c r="E6112" i="4" s="1"/>
  <c r="E6113" i="4" s="1"/>
  <c r="E6114" i="4" s="1"/>
  <c r="E6115" i="4" s="1"/>
  <c r="E6116" i="4" s="1"/>
  <c r="E6117" i="4" s="1"/>
  <c r="E6118" i="4" s="1"/>
  <c r="E6119" i="4" s="1"/>
  <c r="E6120" i="4" s="1"/>
  <c r="E6121" i="4" s="1"/>
  <c r="E6122" i="4" s="1"/>
  <c r="E6123" i="4" s="1"/>
  <c r="E6124" i="4" s="1"/>
  <c r="E6125" i="4" s="1"/>
  <c r="E6126" i="4" s="1"/>
  <c r="E6127" i="4" s="1"/>
  <c r="E6128" i="4" s="1"/>
  <c r="E6129" i="4" s="1"/>
  <c r="E6130" i="4" s="1"/>
  <c r="E6131" i="4" s="1"/>
  <c r="E6132" i="4" s="1"/>
  <c r="E6133" i="4" s="1"/>
  <c r="E6134" i="4" s="1"/>
  <c r="E6135" i="4" s="1"/>
  <c r="E6136" i="4" s="1"/>
  <c r="E6137" i="4" s="1"/>
  <c r="E6138" i="4" s="1"/>
  <c r="E6139" i="4" s="1"/>
  <c r="E6140" i="4" s="1"/>
  <c r="E6141" i="4" s="1"/>
  <c r="E6142" i="4" s="1"/>
  <c r="E6143" i="4" s="1"/>
  <c r="E6144" i="4" s="1"/>
  <c r="E6145" i="4" s="1"/>
  <c r="E6146" i="4" s="1"/>
  <c r="E6147" i="4" s="1"/>
  <c r="E6148" i="4" s="1"/>
  <c r="E6149" i="4" s="1"/>
  <c r="E6150" i="4" s="1"/>
  <c r="E6151" i="4" s="1"/>
  <c r="E6152" i="4" s="1"/>
  <c r="E6153" i="4" s="1"/>
  <c r="E6154" i="4" s="1"/>
  <c r="E6155" i="4" s="1"/>
  <c r="E6156" i="4" s="1"/>
  <c r="E6157" i="4" s="1"/>
  <c r="E6158" i="4" s="1"/>
  <c r="E6159" i="4" s="1"/>
  <c r="E6160" i="4" s="1"/>
  <c r="E6161" i="4" s="1"/>
  <c r="E6162" i="4" s="1"/>
  <c r="E6163" i="4" s="1"/>
  <c r="E6164" i="4" s="1"/>
  <c r="E6165" i="4" s="1"/>
  <c r="E6166" i="4" s="1"/>
  <c r="E6167" i="4" s="1"/>
  <c r="E6168" i="4" s="1"/>
  <c r="E6169" i="4" s="1"/>
  <c r="E6170" i="4" s="1"/>
  <c r="E6171" i="4" s="1"/>
  <c r="E6172" i="4" s="1"/>
  <c r="E6173" i="4" s="1"/>
  <c r="E6174" i="4" s="1"/>
  <c r="E6175" i="4" s="1"/>
  <c r="E6176" i="4" s="1"/>
  <c r="E6177" i="4" s="1"/>
  <c r="E6178" i="4" s="1"/>
  <c r="E6179" i="4" s="1"/>
  <c r="E6180" i="4" s="1"/>
  <c r="E6181" i="4" s="1"/>
  <c r="E6182" i="4" s="1"/>
  <c r="E6183" i="4" s="1"/>
  <c r="E6184" i="4" s="1"/>
  <c r="E6185" i="4" s="1"/>
  <c r="E6186" i="4" s="1"/>
  <c r="E6187" i="4" s="1"/>
  <c r="E6188" i="4" s="1"/>
  <c r="E6189" i="4" s="1"/>
  <c r="E6190" i="4" s="1"/>
  <c r="E6191" i="4" s="1"/>
  <c r="E6192" i="4" s="1"/>
  <c r="E6193" i="4" s="1"/>
  <c r="E6194" i="4" s="1"/>
  <c r="E6195" i="4" s="1"/>
  <c r="E6196" i="4" s="1"/>
  <c r="E6197" i="4" s="1"/>
  <c r="E6198" i="4" s="1"/>
  <c r="E6199" i="4" s="1"/>
  <c r="E6200" i="4" s="1"/>
  <c r="E6201" i="4" s="1"/>
  <c r="E6202" i="4" s="1"/>
  <c r="E6203" i="4" s="1"/>
  <c r="E6204" i="4" s="1"/>
  <c r="E6205" i="4" s="1"/>
  <c r="E6206" i="4" s="1"/>
  <c r="E6207" i="4" s="1"/>
  <c r="E6208" i="4" s="1"/>
  <c r="E6209" i="4" s="1"/>
  <c r="E6210" i="4" s="1"/>
  <c r="E6211" i="4" s="1"/>
  <c r="E6212" i="4" s="1"/>
  <c r="E6213" i="4" s="1"/>
  <c r="E6214" i="4" s="1"/>
  <c r="E6215" i="4" s="1"/>
  <c r="E6216" i="4" s="1"/>
  <c r="E6217" i="4" s="1"/>
  <c r="E6218" i="4" s="1"/>
  <c r="E6219" i="4" s="1"/>
  <c r="E6220" i="4" s="1"/>
  <c r="E6221" i="4" s="1"/>
  <c r="E6222" i="4" s="1"/>
  <c r="E6223" i="4" s="1"/>
  <c r="E6224" i="4" s="1"/>
  <c r="E6225" i="4" s="1"/>
  <c r="E6226" i="4" s="1"/>
  <c r="E6227" i="4" s="1"/>
  <c r="E6228" i="4" s="1"/>
  <c r="E6229" i="4" s="1"/>
  <c r="E6230" i="4" s="1"/>
  <c r="E6231" i="4" s="1"/>
  <c r="E6232" i="4" s="1"/>
  <c r="E6233" i="4" s="1"/>
  <c r="E6234" i="4" s="1"/>
  <c r="E6235" i="4" s="1"/>
  <c r="E6236" i="4" s="1"/>
  <c r="E6237" i="4" s="1"/>
  <c r="E6238" i="4" s="1"/>
  <c r="E6239" i="4" s="1"/>
  <c r="E6240" i="4" s="1"/>
  <c r="E6241" i="4" s="1"/>
  <c r="E6242" i="4" s="1"/>
  <c r="E6243" i="4" s="1"/>
  <c r="E6244" i="4" s="1"/>
  <c r="E6245" i="4" s="1"/>
  <c r="E6246" i="4" s="1"/>
  <c r="E6247" i="4" s="1"/>
  <c r="E6248" i="4" s="1"/>
  <c r="E6249" i="4" s="1"/>
  <c r="E6250" i="4" s="1"/>
  <c r="E6251" i="4" s="1"/>
  <c r="E6252" i="4" s="1"/>
  <c r="E6253" i="4" s="1"/>
  <c r="E6254" i="4" s="1"/>
  <c r="E6255" i="4" s="1"/>
  <c r="E6256" i="4" s="1"/>
  <c r="E6257" i="4" s="1"/>
  <c r="E6258" i="4" s="1"/>
  <c r="E6259" i="4" s="1"/>
  <c r="E6260" i="4" s="1"/>
  <c r="E6261" i="4" s="1"/>
  <c r="E6262" i="4" s="1"/>
  <c r="E6263" i="4" s="1"/>
  <c r="E6264" i="4" s="1"/>
  <c r="E6265" i="4" s="1"/>
  <c r="E6266" i="4" s="1"/>
  <c r="E6267" i="4" s="1"/>
  <c r="E6268" i="4" s="1"/>
  <c r="E6269" i="4" s="1"/>
  <c r="E6270" i="4" s="1"/>
  <c r="E6271" i="4" s="1"/>
  <c r="E6272" i="4" s="1"/>
  <c r="E6273" i="4" s="1"/>
  <c r="E6274" i="4" s="1"/>
  <c r="E6275" i="4" s="1"/>
  <c r="E6276" i="4" s="1"/>
  <c r="E6277" i="4" s="1"/>
  <c r="E6278" i="4" s="1"/>
  <c r="E6279" i="4" s="1"/>
  <c r="E6280" i="4" s="1"/>
  <c r="E6281" i="4" s="1"/>
  <c r="E6282" i="4" s="1"/>
  <c r="E6283" i="4" s="1"/>
  <c r="E6284" i="4" s="1"/>
  <c r="E6285" i="4" s="1"/>
  <c r="E6286" i="4" s="1"/>
  <c r="E6287" i="4" s="1"/>
  <c r="E6288" i="4" s="1"/>
  <c r="E6289" i="4" s="1"/>
  <c r="E6290" i="4" s="1"/>
  <c r="E6291" i="4" s="1"/>
  <c r="E6292" i="4" s="1"/>
  <c r="E6293" i="4" s="1"/>
  <c r="E6294" i="4" s="1"/>
  <c r="E6295" i="4" s="1"/>
  <c r="E6296" i="4" s="1"/>
  <c r="E6297" i="4" s="1"/>
  <c r="E6298" i="4" s="1"/>
  <c r="E6299" i="4" s="1"/>
  <c r="E6300" i="4" s="1"/>
  <c r="E6301" i="4" s="1"/>
  <c r="E6302" i="4" s="1"/>
  <c r="E6303" i="4" s="1"/>
  <c r="E6304" i="4" s="1"/>
  <c r="E6305" i="4" s="1"/>
  <c r="E6306" i="4" s="1"/>
  <c r="E6307" i="4" s="1"/>
  <c r="E6308" i="4" s="1"/>
  <c r="E6309" i="4" s="1"/>
  <c r="E6310" i="4" s="1"/>
  <c r="E6311" i="4" s="1"/>
  <c r="E6312" i="4" s="1"/>
  <c r="E6313" i="4" s="1"/>
  <c r="E6314" i="4" s="1"/>
  <c r="E6315" i="4" s="1"/>
  <c r="E6316" i="4" s="1"/>
  <c r="E6317" i="4" s="1"/>
  <c r="E6318" i="4" s="1"/>
  <c r="E6319" i="4" s="1"/>
  <c r="E6320" i="4" s="1"/>
  <c r="E6321" i="4" s="1"/>
  <c r="E6322" i="4" s="1"/>
  <c r="D5996" i="4"/>
  <c r="D5997" i="4" s="1"/>
  <c r="D5998" i="4" s="1"/>
  <c r="D5999" i="4" s="1"/>
  <c r="D6000" i="4" s="1"/>
  <c r="D6001" i="4" s="1"/>
  <c r="D6002" i="4" s="1"/>
  <c r="D6003" i="4" s="1"/>
  <c r="D6004" i="4" s="1"/>
  <c r="D6005" i="4" s="1"/>
  <c r="D6006" i="4" s="1"/>
  <c r="D6007" i="4" s="1"/>
  <c r="D6008" i="4" s="1"/>
  <c r="D6009" i="4" s="1"/>
  <c r="D6010" i="4" s="1"/>
  <c r="D6011" i="4" s="1"/>
  <c r="D6012" i="4" s="1"/>
  <c r="D6013" i="4" s="1"/>
  <c r="D6014" i="4" s="1"/>
  <c r="D6015" i="4" s="1"/>
  <c r="D6016" i="4" s="1"/>
  <c r="D6017" i="4" s="1"/>
  <c r="D6018" i="4" s="1"/>
  <c r="D6019" i="4" s="1"/>
  <c r="D6020" i="4" s="1"/>
  <c r="D6021" i="4" s="1"/>
  <c r="D6022" i="4" s="1"/>
  <c r="D6023" i="4" s="1"/>
  <c r="D6024" i="4" s="1"/>
  <c r="D6025" i="4" s="1"/>
  <c r="D6026" i="4" s="1"/>
  <c r="D6027" i="4" s="1"/>
  <c r="D6028" i="4" s="1"/>
  <c r="D6029" i="4" s="1"/>
  <c r="D6030" i="4" s="1"/>
  <c r="D6031" i="4" s="1"/>
  <c r="D6032" i="4" s="1"/>
  <c r="D6033" i="4" s="1"/>
  <c r="D6034" i="4" s="1"/>
  <c r="D6035" i="4" s="1"/>
  <c r="D6036" i="4" s="1"/>
  <c r="D6037" i="4" s="1"/>
  <c r="D6038" i="4" s="1"/>
  <c r="D6039" i="4" s="1"/>
  <c r="D6040" i="4" s="1"/>
  <c r="D6041" i="4" s="1"/>
  <c r="D6042" i="4" s="1"/>
  <c r="D6043" i="4" s="1"/>
  <c r="D6044" i="4" s="1"/>
  <c r="D6045" i="4" s="1"/>
  <c r="D6046" i="4" s="1"/>
  <c r="D6047" i="4" s="1"/>
  <c r="D6048" i="4" s="1"/>
  <c r="D6049" i="4" s="1"/>
  <c r="D6050" i="4" s="1"/>
  <c r="D6051" i="4" s="1"/>
  <c r="D6052" i="4" s="1"/>
  <c r="D6053" i="4" s="1"/>
  <c r="D6054" i="4" s="1"/>
  <c r="D6055" i="4" s="1"/>
  <c r="D6056" i="4" s="1"/>
  <c r="D6057" i="4" s="1"/>
  <c r="D6058" i="4" s="1"/>
  <c r="D6059" i="4" s="1"/>
  <c r="D6060" i="4" s="1"/>
  <c r="D6061" i="4" s="1"/>
  <c r="D6062" i="4" s="1"/>
  <c r="D6063" i="4" s="1"/>
  <c r="D6064" i="4" s="1"/>
  <c r="D6065" i="4" s="1"/>
  <c r="D6066" i="4" s="1"/>
  <c r="D6067" i="4" s="1"/>
  <c r="D6068" i="4" s="1"/>
  <c r="D6069" i="4" s="1"/>
  <c r="D6070" i="4" s="1"/>
  <c r="D6071" i="4" s="1"/>
  <c r="D6072" i="4" s="1"/>
  <c r="D6073" i="4" s="1"/>
  <c r="D6074" i="4" s="1"/>
  <c r="D6075" i="4" s="1"/>
  <c r="D6076" i="4" s="1"/>
  <c r="D6077" i="4" s="1"/>
  <c r="D6078" i="4" s="1"/>
  <c r="D6079" i="4" s="1"/>
  <c r="D6080" i="4" s="1"/>
  <c r="D6081" i="4" s="1"/>
  <c r="D6082" i="4" s="1"/>
  <c r="D6083" i="4" s="1"/>
  <c r="D6084" i="4" s="1"/>
  <c r="D6085" i="4" s="1"/>
  <c r="D6086" i="4" s="1"/>
  <c r="D6087" i="4" s="1"/>
  <c r="D6088" i="4" s="1"/>
  <c r="D6089" i="4" s="1"/>
  <c r="D6090" i="4" s="1"/>
  <c r="D6091" i="4" s="1"/>
  <c r="D6092" i="4" s="1"/>
  <c r="D6093" i="4" s="1"/>
  <c r="D6094" i="4" s="1"/>
  <c r="D6095" i="4" s="1"/>
  <c r="D6096" i="4" s="1"/>
  <c r="D6097" i="4" s="1"/>
  <c r="D6098" i="4" s="1"/>
  <c r="D6099" i="4" s="1"/>
  <c r="D6100" i="4" s="1"/>
  <c r="D6101" i="4" s="1"/>
  <c r="D6102" i="4" s="1"/>
  <c r="D6103" i="4" s="1"/>
  <c r="D6104" i="4" s="1"/>
  <c r="D6105" i="4" s="1"/>
  <c r="D6106" i="4" s="1"/>
  <c r="D6107" i="4" s="1"/>
  <c r="D6108" i="4" s="1"/>
  <c r="D6109" i="4" s="1"/>
  <c r="D6110" i="4" s="1"/>
  <c r="D6111" i="4" s="1"/>
  <c r="D6112" i="4" s="1"/>
  <c r="D6113" i="4" s="1"/>
  <c r="D6114" i="4" s="1"/>
  <c r="D6115" i="4" s="1"/>
  <c r="D6116" i="4" s="1"/>
  <c r="D6117" i="4" s="1"/>
  <c r="D6118" i="4" s="1"/>
  <c r="D6119" i="4" s="1"/>
  <c r="D6120" i="4" s="1"/>
  <c r="D6121" i="4" s="1"/>
  <c r="D6122" i="4" s="1"/>
  <c r="D6123" i="4" s="1"/>
  <c r="D6124" i="4" s="1"/>
  <c r="D6125" i="4" s="1"/>
  <c r="D6126" i="4" s="1"/>
  <c r="D6127" i="4" s="1"/>
  <c r="D6128" i="4" s="1"/>
  <c r="D6129" i="4" s="1"/>
  <c r="D6130" i="4" s="1"/>
  <c r="D6131" i="4" s="1"/>
  <c r="D6132" i="4" s="1"/>
  <c r="D6133" i="4" s="1"/>
  <c r="D6134" i="4" s="1"/>
  <c r="D6135" i="4" s="1"/>
  <c r="D6136" i="4" s="1"/>
  <c r="D6137" i="4" s="1"/>
  <c r="D6138" i="4" s="1"/>
  <c r="D6139" i="4" s="1"/>
  <c r="D6140" i="4" s="1"/>
  <c r="D6141" i="4" s="1"/>
  <c r="D6142" i="4" s="1"/>
  <c r="D6143" i="4" s="1"/>
  <c r="D6144" i="4" s="1"/>
  <c r="D6145" i="4" s="1"/>
  <c r="D6146" i="4" s="1"/>
  <c r="D6147" i="4" s="1"/>
  <c r="D6148" i="4" s="1"/>
  <c r="D6149" i="4" s="1"/>
  <c r="D6150" i="4" s="1"/>
  <c r="D6151" i="4" s="1"/>
  <c r="D6152" i="4" s="1"/>
  <c r="D6153" i="4" s="1"/>
  <c r="D6154" i="4" s="1"/>
  <c r="D6155" i="4" s="1"/>
  <c r="D6156" i="4" s="1"/>
  <c r="D6157" i="4" s="1"/>
  <c r="D6158" i="4" s="1"/>
  <c r="D6159" i="4" s="1"/>
  <c r="D6160" i="4" s="1"/>
  <c r="D6161" i="4" s="1"/>
  <c r="D6162" i="4" s="1"/>
  <c r="D6163" i="4" s="1"/>
  <c r="D6164" i="4" s="1"/>
  <c r="D6165" i="4" s="1"/>
  <c r="D6166" i="4" s="1"/>
  <c r="D6167" i="4" s="1"/>
  <c r="D6168" i="4" s="1"/>
  <c r="D6169" i="4" s="1"/>
  <c r="D6170" i="4" s="1"/>
  <c r="D6171" i="4" s="1"/>
  <c r="D6172" i="4" s="1"/>
  <c r="D6173" i="4" s="1"/>
  <c r="D6174" i="4" s="1"/>
  <c r="D6175" i="4" s="1"/>
  <c r="D6176" i="4" s="1"/>
  <c r="D6177" i="4" s="1"/>
  <c r="D6178" i="4" s="1"/>
  <c r="D6179" i="4" s="1"/>
  <c r="D6180" i="4" s="1"/>
  <c r="D6181" i="4" s="1"/>
  <c r="D6182" i="4" s="1"/>
  <c r="D6183" i="4" s="1"/>
  <c r="D6184" i="4" s="1"/>
  <c r="D6185" i="4" s="1"/>
  <c r="D6186" i="4" s="1"/>
  <c r="D6187" i="4" s="1"/>
  <c r="D6188" i="4" s="1"/>
  <c r="D6189" i="4" s="1"/>
  <c r="D6190" i="4" s="1"/>
  <c r="D6191" i="4" s="1"/>
  <c r="D6192" i="4" s="1"/>
  <c r="D6193" i="4" s="1"/>
  <c r="D6194" i="4" s="1"/>
  <c r="D6195" i="4" s="1"/>
  <c r="D6196" i="4" s="1"/>
  <c r="D6197" i="4" s="1"/>
  <c r="D6198" i="4" s="1"/>
  <c r="D6199" i="4" s="1"/>
  <c r="D6200" i="4" s="1"/>
  <c r="D6201" i="4" s="1"/>
  <c r="D6202" i="4" s="1"/>
  <c r="D6203" i="4" s="1"/>
  <c r="D6204" i="4" s="1"/>
  <c r="D6205" i="4" s="1"/>
  <c r="D6206" i="4" s="1"/>
  <c r="D6207" i="4" s="1"/>
  <c r="D6208" i="4" s="1"/>
  <c r="D6209" i="4" s="1"/>
  <c r="D6210" i="4" s="1"/>
  <c r="D6211" i="4" s="1"/>
  <c r="D6212" i="4" s="1"/>
  <c r="D6213" i="4" s="1"/>
  <c r="D6214" i="4" s="1"/>
  <c r="D6215" i="4" s="1"/>
  <c r="D6216" i="4" s="1"/>
  <c r="D6217" i="4" s="1"/>
  <c r="D6218" i="4" s="1"/>
  <c r="D6219" i="4" s="1"/>
  <c r="D6220" i="4" s="1"/>
  <c r="D6221" i="4" s="1"/>
  <c r="D6222" i="4" s="1"/>
  <c r="D6223" i="4" s="1"/>
  <c r="D6224" i="4" s="1"/>
  <c r="D6225" i="4" s="1"/>
  <c r="D6226" i="4" s="1"/>
  <c r="D6227" i="4" s="1"/>
  <c r="D6228" i="4" s="1"/>
  <c r="D6229" i="4" s="1"/>
  <c r="D6230" i="4" s="1"/>
  <c r="D6231" i="4" s="1"/>
  <c r="D6232" i="4" s="1"/>
  <c r="D6233" i="4" s="1"/>
  <c r="D6234" i="4" s="1"/>
  <c r="D6235" i="4" s="1"/>
  <c r="D6236" i="4" s="1"/>
  <c r="D6237" i="4" s="1"/>
  <c r="D6238" i="4" s="1"/>
  <c r="D6239" i="4" s="1"/>
  <c r="D6240" i="4" s="1"/>
  <c r="D6241" i="4" s="1"/>
  <c r="D6242" i="4" s="1"/>
  <c r="D6243" i="4" s="1"/>
  <c r="D6244" i="4" s="1"/>
  <c r="D6245" i="4" s="1"/>
  <c r="D6246" i="4" s="1"/>
  <c r="D6247" i="4" s="1"/>
  <c r="D6248" i="4" s="1"/>
  <c r="D6249" i="4" s="1"/>
  <c r="D6250" i="4" s="1"/>
  <c r="D6251" i="4" s="1"/>
  <c r="D6252" i="4" s="1"/>
  <c r="D6253" i="4" s="1"/>
  <c r="D6254" i="4" s="1"/>
  <c r="D6255" i="4" s="1"/>
  <c r="D6256" i="4" s="1"/>
  <c r="D6257" i="4" s="1"/>
  <c r="D6258" i="4" s="1"/>
  <c r="D6259" i="4" s="1"/>
  <c r="D6260" i="4" s="1"/>
  <c r="D6261" i="4" s="1"/>
  <c r="D6262" i="4" s="1"/>
  <c r="D6263" i="4" s="1"/>
  <c r="D6264" i="4" s="1"/>
  <c r="D6265" i="4" s="1"/>
  <c r="D6266" i="4" s="1"/>
  <c r="D6267" i="4" s="1"/>
  <c r="D6268" i="4" s="1"/>
  <c r="D6269" i="4" s="1"/>
  <c r="D6270" i="4" s="1"/>
  <c r="D6271" i="4" s="1"/>
  <c r="D6272" i="4" s="1"/>
  <c r="D6273" i="4" s="1"/>
  <c r="D6274" i="4" s="1"/>
  <c r="D6275" i="4" s="1"/>
  <c r="D6276" i="4" s="1"/>
  <c r="D6277" i="4" s="1"/>
  <c r="D6278" i="4" s="1"/>
  <c r="D6279" i="4" s="1"/>
  <c r="D6280" i="4" s="1"/>
  <c r="D6281" i="4" s="1"/>
  <c r="D6282" i="4" s="1"/>
  <c r="D6283" i="4" s="1"/>
  <c r="D6284" i="4" s="1"/>
  <c r="D6285" i="4" s="1"/>
  <c r="D6286" i="4" s="1"/>
  <c r="D6287" i="4" s="1"/>
  <c r="D6288" i="4" s="1"/>
  <c r="D6289" i="4" s="1"/>
  <c r="D6290" i="4" s="1"/>
  <c r="D6291" i="4" s="1"/>
  <c r="D6292" i="4" s="1"/>
  <c r="D6293" i="4" s="1"/>
  <c r="D6294" i="4" s="1"/>
  <c r="D6295" i="4" s="1"/>
  <c r="D6296" i="4" s="1"/>
  <c r="D6297" i="4" s="1"/>
  <c r="D6298" i="4" s="1"/>
  <c r="D6299" i="4" s="1"/>
  <c r="D6300" i="4" s="1"/>
  <c r="D6301" i="4" s="1"/>
  <c r="D6302" i="4" s="1"/>
  <c r="D6303" i="4" s="1"/>
  <c r="D6304" i="4" s="1"/>
  <c r="D6305" i="4" s="1"/>
  <c r="D6306" i="4" s="1"/>
  <c r="D6307" i="4" s="1"/>
  <c r="D6308" i="4" s="1"/>
  <c r="D6309" i="4" s="1"/>
  <c r="D6310" i="4" s="1"/>
  <c r="D6311" i="4" s="1"/>
  <c r="D6312" i="4" s="1"/>
  <c r="D6313" i="4" s="1"/>
  <c r="D6314" i="4" s="1"/>
  <c r="D6315" i="4" s="1"/>
  <c r="D6316" i="4" s="1"/>
  <c r="D6317" i="4" s="1"/>
  <c r="D6318" i="4" s="1"/>
  <c r="D6319" i="4" s="1"/>
  <c r="D6320" i="4" s="1"/>
  <c r="D6321" i="4" s="1"/>
  <c r="D6322" i="4" s="1"/>
  <c r="B12" i="5" l="1"/>
  <c r="B13" i="5" s="1"/>
  <c r="D6323" i="4"/>
  <c r="D6324" i="4" s="1"/>
  <c r="D6325" i="4" s="1"/>
  <c r="D6326" i="4" s="1"/>
  <c r="D6327" i="4" s="1"/>
  <c r="E12" i="5"/>
  <c r="E6323" i="4"/>
  <c r="E6324" i="4" s="1"/>
  <c r="E6325" i="4" s="1"/>
  <c r="E6326" i="4" s="1"/>
  <c r="G6326" i="4" s="1"/>
  <c r="H6326" i="4" s="1"/>
  <c r="E14" i="5" l="1"/>
  <c r="B14" i="5"/>
  <c r="E13" i="5"/>
  <c r="B19" i="5"/>
  <c r="B25" i="5"/>
  <c r="E25" i="5" l="1"/>
  <c r="E19" i="5"/>
  <c r="E24" i="5" s="1"/>
  <c r="B24" i="5"/>
  <c r="B27" i="5" s="1"/>
  <c r="B28" i="5"/>
  <c r="B29" i="5" l="1"/>
  <c r="E27" i="5"/>
  <c r="E29" i="5"/>
  <c r="E28" i="5"/>
</calcChain>
</file>

<file path=xl/sharedStrings.xml><?xml version="1.0" encoding="utf-8"?>
<sst xmlns="http://schemas.openxmlformats.org/spreadsheetml/2006/main" count="3654" uniqueCount="55">
  <si>
    <t>Data do Cálculo →</t>
  </si>
  <si>
    <t>Data de Emissão</t>
  </si>
  <si>
    <t>Vencimento</t>
  </si>
  <si>
    <t>Dias úteis ocorridos</t>
  </si>
  <si>
    <t>Dias úteis até o Vencimento</t>
  </si>
  <si>
    <t>Dias úteis Emissão ao Vencimento</t>
  </si>
  <si>
    <t>Preço de Emissão →</t>
  </si>
  <si>
    <t>Taxa de Emissão [% a.a.] →</t>
  </si>
  <si>
    <t>Rentabilidade Bruta Perríodo</t>
  </si>
  <si>
    <t>Retorno ao ano</t>
  </si>
  <si>
    <t>Preço atualizado</t>
  </si>
  <si>
    <t>Preço no Vencimento</t>
  </si>
  <si>
    <t>Taxa do Cálculo →</t>
  </si>
  <si>
    <t>Preço Atual Calculado</t>
  </si>
  <si>
    <t>Diferença Preços Tx Cálculo / Emissão</t>
  </si>
  <si>
    <t>Conferência</t>
  </si>
  <si>
    <t>DATA</t>
  </si>
  <si>
    <t>INDICE</t>
  </si>
  <si>
    <t>Taxa de Emissão [%CDI] →</t>
  </si>
  <si>
    <t>Rentabilidade Bruta</t>
  </si>
  <si>
    <t>Taxa Futura [ETTJ] →</t>
  </si>
  <si>
    <t>Rentorno ao ano até Vencimento</t>
  </si>
  <si>
    <t>Código Selic</t>
  </si>
  <si>
    <t>Data Ref</t>
  </si>
  <si>
    <t>VNA</t>
  </si>
  <si>
    <t>IPCA</t>
  </si>
  <si>
    <t>P/F</t>
  </si>
  <si>
    <t>Válido a partir de</t>
  </si>
  <si>
    <t>F</t>
  </si>
  <si>
    <t>P</t>
  </si>
  <si>
    <t>Dias Corridos</t>
  </si>
  <si>
    <t>DI x pré</t>
  </si>
  <si>
    <t>(1) Taxa efetiva para 360 dias corridos.</t>
  </si>
  <si>
    <t>(2) Taxa efetiva para 252 dias úteis.</t>
  </si>
  <si>
    <t>(3) Taxa linear para 360 dias corridos.</t>
  </si>
  <si>
    <t>(5) Os valores divulgados são obtidos com base em expectativa, não em arbitragem.</t>
  </si>
  <si>
    <t>(6) Ajuste cupom - Curva gerada a partir da interpolação dos preços de ajuste do contrato futuro de cupom cambial.</t>
  </si>
  <si>
    <t>De:</t>
  </si>
  <si>
    <t>Até:</t>
  </si>
  <si>
    <t>Taxa de Referência</t>
  </si>
  <si>
    <t>https://www.b3.com.br/pt_br/market-data-e-indices/servicos-de-dados/market-data/consultas/mercado-de-derivativos/precos-referenciais/taxas-referenciais-bm-fbovespa/</t>
  </si>
  <si>
    <t>Retorno até o Vencimento ETTJ</t>
  </si>
  <si>
    <t>Taxa de Emissão [CDI+] →</t>
  </si>
  <si>
    <t>Data</t>
  </si>
  <si>
    <t>DU</t>
  </si>
  <si>
    <t>Juros</t>
  </si>
  <si>
    <t>JR</t>
  </si>
  <si>
    <t>Capital</t>
  </si>
  <si>
    <t>Amortizações</t>
  </si>
  <si>
    <t>252(2)(4)</t>
  </si>
  <si>
    <t>360(1)</t>
  </si>
  <si>
    <t>(4) Taxa utilizada na apuração do risco de crédito das operações de swap, de que tratam a Resolução 2399/97 e a Circular 2771/97, do Bacen.</t>
  </si>
  <si>
    <t>Atualizado em: 01/09/2025</t>
  </si>
  <si>
    <t>(4) Taxa utilizada na apuração do risco de crédito das operações de swap, de que tratam a Resolução 2399/97 e a Circular 2771/97, do Bacen.</t>
  </si>
  <si>
    <t>(7) Ajuste pré - Curva gerada a partir da interpolação dos preços de ajuste do contrato futuro de 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</si>
</sst>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000000"/>
    <numFmt numFmtId="167" formatCode="&quot;R$&quot;#,##0.00000"/>
    <numFmt numFmtId="168" formatCode="#,##0.00_ ;[Red]\-#,##0.00\ "/>
    <numFmt numFmtId="169" formatCode="0.0%"/>
    <numFmt numFmtId="170" formatCode="_(* #,##0.0000000000_);_(* \(#,##0.0000000000\);_(* &quot;-&quot;??_);_(@_)"/>
    <numFmt numFmtId="171" formatCode="#,##0.000000"/>
    <numFmt numFmtId="172" formatCode="#,##0.0000"/>
    <numFmt numFmtId="173" formatCode="0.00000%"/>
    <numFmt numFmtId="174" formatCode="0.0000%"/>
    <numFmt numFmtId="175" formatCode="0.000%"/>
    <numFmt numFmtId="176" formatCode="_-* #,##0.0000000000_-;\-* #,##0.0000000000_-;_-* &quot;-&quot;??????????_-;_-@_-"/>
    <numFmt numFmtId="177" formatCode="_-* #,##0.00000_-;\-* #,##0.00000_-;_-* &quot;-&quot;??_-;_-@_-"/>
    <numFmt numFmtId="179" formatCode="&quot;R$&quot;\ #,##0.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 Rounded MT Bold"/>
      <family val="2"/>
    </font>
    <font>
      <b/>
      <sz val="10"/>
      <color theme="8" tint="-0.499984740745262"/>
      <name val="Arial Rounded MT Bold"/>
      <family val="2"/>
    </font>
    <font>
      <sz val="10"/>
      <name val="Arial Rounded MT Bold"/>
      <family val="2"/>
    </font>
    <font>
      <sz val="10"/>
      <color theme="8" tint="-0.499984740745262"/>
      <name val="Arial Rounded MT Bold"/>
      <family val="2"/>
    </font>
    <font>
      <b/>
      <sz val="9"/>
      <color theme="0"/>
      <name val="Arial Rounded MT Bold"/>
      <family val="2"/>
    </font>
    <font>
      <b/>
      <sz val="10"/>
      <color rgb="FFFFFFFF"/>
      <name val="Arial"/>
      <family val="2"/>
    </font>
    <font>
      <b/>
      <sz val="16"/>
      <color indexed="9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0"/>
      <name val="Arial Rounded MT Bold"/>
      <family val="2"/>
    </font>
    <font>
      <sz val="9"/>
      <color theme="0"/>
      <name val="Arial Rounded MT Bold"/>
      <family val="2"/>
    </font>
    <font>
      <b/>
      <sz val="10"/>
      <color theme="1" tint="4.9989318521683403E-2"/>
      <name val="Arial Rounded MT Bold"/>
      <family val="2"/>
    </font>
    <font>
      <sz val="14"/>
      <color theme="0"/>
      <name val="Arial Rounded MT Bold"/>
      <family val="2"/>
    </font>
    <font>
      <sz val="14"/>
      <color theme="8" tint="-0.499984740745262"/>
      <name val="Arial Rounded MT Bold"/>
      <family val="2"/>
    </font>
    <font>
      <b/>
      <sz val="9"/>
      <color indexed="8"/>
      <name val="Arial"/>
      <family val="2"/>
    </font>
    <font>
      <sz val="12"/>
      <color theme="0"/>
      <name val="Arial Rounded MT Bold"/>
      <family val="2"/>
    </font>
    <font>
      <sz val="12"/>
      <color theme="8" tint="-0.499984740745262"/>
      <name val="Arial Rounded MT Bold"/>
      <family val="2"/>
    </font>
    <font>
      <sz val="12"/>
      <name val="Arial Rounded MT Bold"/>
      <family val="2"/>
    </font>
  </fonts>
  <fills count="1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/>
    <xf numFmtId="0" fontId="1" fillId="0" borderId="0"/>
  </cellStyleXfs>
  <cellXfs count="111">
    <xf numFmtId="0" fontId="0" fillId="0" borderId="0" xfId="0"/>
    <xf numFmtId="0" fontId="3" fillId="2" borderId="0" xfId="3" applyFont="1" applyFill="1" applyAlignment="1">
      <alignment horizontal="center" vertical="center" wrapText="1"/>
    </xf>
    <xf numFmtId="14" fontId="4" fillId="3" borderId="0" xfId="3" applyNumberFormat="1" applyFont="1" applyFill="1" applyAlignment="1">
      <alignment horizontal="center" vertical="center"/>
    </xf>
    <xf numFmtId="14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3" fillId="5" borderId="0" xfId="3" applyFont="1" applyFill="1" applyAlignment="1">
      <alignment horizontal="center" vertical="center"/>
    </xf>
    <xf numFmtId="14" fontId="4" fillId="6" borderId="0" xfId="3" applyNumberFormat="1" applyFont="1" applyFill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3" fontId="6" fillId="6" borderId="0" xfId="4" applyNumberFormat="1" applyFont="1" applyFill="1" applyBorder="1" applyAlignment="1">
      <alignment horizontal="center" vertical="center" wrapText="1"/>
    </xf>
    <xf numFmtId="4" fontId="5" fillId="7" borderId="0" xfId="3" applyNumberFormat="1" applyFont="1" applyFill="1" applyAlignment="1">
      <alignment horizontal="center" wrapText="1"/>
    </xf>
    <xf numFmtId="0" fontId="5" fillId="7" borderId="0" xfId="3" applyFont="1" applyFill="1" applyAlignment="1">
      <alignment horizontal="center" wrapText="1"/>
    </xf>
    <xf numFmtId="4" fontId="5" fillId="0" borderId="0" xfId="3" applyNumberFormat="1" applyFont="1"/>
    <xf numFmtId="0" fontId="7" fillId="5" borderId="0" xfId="3" applyFont="1" applyFill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165" fontId="4" fillId="3" borderId="0" xfId="5" applyFont="1" applyFill="1" applyAlignment="1">
      <alignment horizontal="center" vertical="center"/>
    </xf>
    <xf numFmtId="10" fontId="6" fillId="3" borderId="0" xfId="3" applyNumberFormat="1" applyFont="1" applyFill="1" applyAlignment="1">
      <alignment horizontal="center" vertical="center"/>
    </xf>
    <xf numFmtId="10" fontId="6" fillId="6" borderId="0" xfId="6" applyNumberFormat="1" applyFont="1" applyFill="1" applyAlignment="1">
      <alignment horizontal="center" vertical="center"/>
    </xf>
    <xf numFmtId="10" fontId="5" fillId="0" borderId="0" xfId="6" applyNumberFormat="1" applyFont="1" applyAlignment="1">
      <alignment horizontal="center" vertical="center"/>
    </xf>
    <xf numFmtId="166" fontId="6" fillId="6" borderId="0" xfId="4" applyNumberFormat="1" applyFont="1" applyFill="1" applyBorder="1" applyAlignment="1">
      <alignment horizontal="center" vertical="center" wrapText="1"/>
    </xf>
    <xf numFmtId="9" fontId="5" fillId="0" borderId="0" xfId="2" applyFont="1" applyAlignment="1">
      <alignment horizontal="center" vertical="center"/>
    </xf>
    <xf numFmtId="167" fontId="6" fillId="6" borderId="0" xfId="5" applyNumberFormat="1" applyFont="1" applyFill="1" applyAlignment="1">
      <alignment horizontal="center" vertical="center"/>
    </xf>
    <xf numFmtId="168" fontId="6" fillId="6" borderId="0" xfId="4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/>
    </xf>
    <xf numFmtId="169" fontId="0" fillId="0" borderId="0" xfId="0" applyNumberFormat="1"/>
    <xf numFmtId="170" fontId="11" fillId="0" borderId="0" xfId="1" applyNumberFormat="1" applyFont="1" applyFill="1" applyBorder="1" applyProtection="1"/>
    <xf numFmtId="170" fontId="11" fillId="0" borderId="0" xfId="1" applyNumberFormat="1" applyFont="1" applyProtection="1"/>
    <xf numFmtId="170" fontId="11" fillId="10" borderId="0" xfId="1" applyNumberFormat="1" applyFont="1" applyFill="1" applyProtection="1"/>
    <xf numFmtId="14" fontId="12" fillId="0" borderId="0" xfId="0" applyNumberFormat="1" applyFont="1" applyAlignment="1">
      <alignment horizontal="center"/>
    </xf>
    <xf numFmtId="14" fontId="4" fillId="12" borderId="0" xfId="3" applyNumberFormat="1" applyFont="1" applyFill="1" applyAlignment="1">
      <alignment horizontal="center" vertical="center"/>
    </xf>
    <xf numFmtId="3" fontId="6" fillId="12" borderId="0" xfId="4" applyNumberFormat="1" applyFont="1" applyFill="1" applyBorder="1" applyAlignment="1">
      <alignment horizontal="center" vertical="center" wrapText="1"/>
    </xf>
    <xf numFmtId="10" fontId="6" fillId="12" borderId="0" xfId="6" applyNumberFormat="1" applyFont="1" applyFill="1" applyAlignment="1">
      <alignment horizontal="center" vertical="center"/>
    </xf>
    <xf numFmtId="167" fontId="6" fillId="12" borderId="0" xfId="5" applyNumberFormat="1" applyFont="1" applyFill="1" applyAlignment="1">
      <alignment horizontal="center" vertical="center"/>
    </xf>
    <xf numFmtId="166" fontId="6" fillId="12" borderId="0" xfId="4" applyNumberFormat="1" applyFont="1" applyFill="1" applyBorder="1" applyAlignment="1">
      <alignment horizontal="center" vertical="center" wrapText="1"/>
    </xf>
    <xf numFmtId="168" fontId="6" fillId="12" borderId="0" xfId="4" applyNumberFormat="1" applyFont="1" applyFill="1" applyBorder="1" applyAlignment="1">
      <alignment horizontal="center" vertical="center" wrapText="1"/>
    </xf>
    <xf numFmtId="1" fontId="13" fillId="0" borderId="0" xfId="0" applyNumberFormat="1" applyFont="1"/>
    <xf numFmtId="0" fontId="13" fillId="0" borderId="0" xfId="0" applyFont="1"/>
    <xf numFmtId="0" fontId="16" fillId="4" borderId="0" xfId="8" applyFont="1" applyFill="1" applyAlignment="1">
      <alignment horizontal="center" vertical="center" wrapText="1"/>
    </xf>
    <xf numFmtId="0" fontId="16" fillId="4" borderId="0" xfId="8" applyFont="1" applyFill="1" applyAlignment="1">
      <alignment vertical="center" wrapText="1"/>
    </xf>
    <xf numFmtId="0" fontId="17" fillId="4" borderId="0" xfId="0" applyFont="1" applyFill="1"/>
    <xf numFmtId="0" fontId="14" fillId="4" borderId="0" xfId="0" applyFont="1" applyFill="1" applyAlignment="1">
      <alignment horizontal="center" vertical="center" wrapText="1"/>
    </xf>
    <xf numFmtId="14" fontId="14" fillId="4" borderId="0" xfId="0" applyNumberFormat="1" applyFont="1" applyFill="1" applyAlignment="1">
      <alignment horizontal="center" vertical="center" wrapText="1"/>
    </xf>
    <xf numFmtId="171" fontId="14" fillId="4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14" fontId="17" fillId="4" borderId="0" xfId="0" applyNumberFormat="1" applyFont="1" applyFill="1" applyAlignment="1">
      <alignment horizontal="center" vertical="center" wrapText="1"/>
    </xf>
    <xf numFmtId="171" fontId="17" fillId="4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3" fontId="6" fillId="12" borderId="0" xfId="6" applyNumberFormat="1" applyFont="1" applyFill="1" applyAlignment="1">
      <alignment horizontal="center" vertical="center"/>
    </xf>
    <xf numFmtId="4" fontId="6" fillId="3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right" vertical="center" indent="1"/>
    </xf>
    <xf numFmtId="0" fontId="7" fillId="2" borderId="0" xfId="3" applyFont="1" applyFill="1" applyAlignment="1">
      <alignment horizontal="left" vertical="center"/>
    </xf>
    <xf numFmtId="0" fontId="20" fillId="0" borderId="0" xfId="9" applyFont="1"/>
    <xf numFmtId="0" fontId="5" fillId="4" borderId="0" xfId="3" applyFont="1" applyFill="1" applyAlignment="1">
      <alignment horizontal="center" vertical="center"/>
    </xf>
    <xf numFmtId="14" fontId="5" fillId="4" borderId="0" xfId="3" applyNumberFormat="1" applyFont="1" applyFill="1" applyAlignment="1">
      <alignment horizontal="center" vertical="center"/>
    </xf>
    <xf numFmtId="0" fontId="21" fillId="2" borderId="0" xfId="3" applyFont="1" applyFill="1" applyAlignment="1">
      <alignment horizontal="center" vertical="center" wrapText="1"/>
    </xf>
    <xf numFmtId="0" fontId="21" fillId="4" borderId="0" xfId="3" applyFont="1" applyFill="1" applyAlignment="1">
      <alignment horizontal="center" vertical="center"/>
    </xf>
    <xf numFmtId="0" fontId="21" fillId="5" borderId="0" xfId="3" applyFont="1" applyFill="1" applyAlignment="1">
      <alignment horizontal="center" vertical="center"/>
    </xf>
    <xf numFmtId="0" fontId="22" fillId="5" borderId="0" xfId="3" applyFont="1" applyFill="1" applyAlignment="1">
      <alignment horizontal="center" vertical="center"/>
    </xf>
    <xf numFmtId="0" fontId="21" fillId="5" borderId="0" xfId="3" applyFont="1" applyFill="1" applyAlignment="1">
      <alignment horizontal="right" vertical="center"/>
    </xf>
    <xf numFmtId="0" fontId="21" fillId="2" borderId="0" xfId="3" applyFont="1" applyFill="1" applyAlignment="1">
      <alignment horizontal="right" vertical="center"/>
    </xf>
    <xf numFmtId="14" fontId="0" fillId="10" borderId="0" xfId="0" applyNumberFormat="1" applyFill="1"/>
    <xf numFmtId="3" fontId="0" fillId="10" borderId="0" xfId="0" applyNumberFormat="1" applyFill="1"/>
    <xf numFmtId="172" fontId="5" fillId="10" borderId="0" xfId="3" applyNumberFormat="1" applyFont="1" applyFill="1" applyAlignment="1">
      <alignment horizontal="center" vertical="center"/>
    </xf>
    <xf numFmtId="0" fontId="21" fillId="13" borderId="0" xfId="3" applyFont="1" applyFill="1" applyAlignment="1">
      <alignment horizontal="center" vertical="center"/>
    </xf>
    <xf numFmtId="172" fontId="5" fillId="4" borderId="0" xfId="3" applyNumberFormat="1" applyFont="1" applyFill="1" applyAlignment="1">
      <alignment horizontal="center" vertical="center"/>
    </xf>
    <xf numFmtId="14" fontId="0" fillId="4" borderId="0" xfId="0" applyNumberFormat="1" applyFill="1"/>
    <xf numFmtId="14" fontId="5" fillId="3" borderId="2" xfId="3" applyNumberFormat="1" applyFont="1" applyFill="1" applyBorder="1" applyAlignment="1">
      <alignment horizontal="center" vertical="center"/>
    </xf>
    <xf numFmtId="4" fontId="4" fillId="3" borderId="0" xfId="5" applyNumberFormat="1" applyFont="1" applyFill="1" applyBorder="1" applyAlignment="1">
      <alignment horizontal="center" vertical="center"/>
    </xf>
    <xf numFmtId="171" fontId="23" fillId="4" borderId="3" xfId="5" applyNumberFormat="1" applyFont="1" applyFill="1" applyBorder="1" applyAlignment="1">
      <alignment horizontal="center" vertical="center"/>
    </xf>
    <xf numFmtId="14" fontId="5" fillId="3" borderId="4" xfId="3" applyNumberFormat="1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4" fontId="4" fillId="3" borderId="5" xfId="5" applyNumberFormat="1" applyFont="1" applyFill="1" applyBorder="1" applyAlignment="1">
      <alignment horizontal="center" vertical="center"/>
    </xf>
    <xf numFmtId="171" fontId="23" fillId="4" borderId="6" xfId="5" applyNumberFormat="1" applyFont="1" applyFill="1" applyBorder="1" applyAlignment="1">
      <alignment horizontal="center" vertical="center"/>
    </xf>
    <xf numFmtId="0" fontId="21" fillId="13" borderId="7" xfId="3" applyFont="1" applyFill="1" applyBorder="1" applyAlignment="1">
      <alignment horizontal="center" vertical="center"/>
    </xf>
    <xf numFmtId="0" fontId="21" fillId="13" borderId="8" xfId="3" applyFont="1" applyFill="1" applyBorder="1" applyAlignment="1">
      <alignment horizontal="center" vertical="center"/>
    </xf>
    <xf numFmtId="0" fontId="21" fillId="13" borderId="9" xfId="3" applyFont="1" applyFill="1" applyBorder="1" applyAlignment="1">
      <alignment horizontal="center" vertical="center"/>
    </xf>
    <xf numFmtId="4" fontId="4" fillId="4" borderId="0" xfId="5" applyNumberFormat="1" applyFont="1" applyFill="1" applyBorder="1" applyAlignment="1">
      <alignment horizontal="center" vertical="center"/>
    </xf>
    <xf numFmtId="4" fontId="4" fillId="4" borderId="5" xfId="5" applyNumberFormat="1" applyFont="1" applyFill="1" applyBorder="1" applyAlignment="1">
      <alignment horizontal="center" vertical="center"/>
    </xf>
    <xf numFmtId="170" fontId="11" fillId="11" borderId="0" xfId="1" applyNumberFormat="1" applyFont="1" applyFill="1" applyProtection="1"/>
    <xf numFmtId="14" fontId="10" fillId="3" borderId="0" xfId="0" applyNumberFormat="1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14" fontId="0" fillId="3" borderId="0" xfId="0" applyNumberFormat="1" applyFill="1"/>
    <xf numFmtId="2" fontId="2" fillId="3" borderId="0" xfId="1" applyNumberFormat="1" applyFont="1" applyFill="1" applyBorder="1" applyProtection="1"/>
    <xf numFmtId="2" fontId="2" fillId="14" borderId="0" xfId="1" applyNumberFormat="1" applyFont="1" applyFill="1" applyBorder="1" applyProtection="1"/>
    <xf numFmtId="2" fontId="10" fillId="14" borderId="0" xfId="1" applyNumberFormat="1" applyFont="1" applyFill="1" applyBorder="1" applyProtection="1"/>
    <xf numFmtId="2" fontId="10" fillId="3" borderId="0" xfId="1" applyNumberFormat="1" applyFont="1" applyFill="1" applyBorder="1" applyProtection="1"/>
    <xf numFmtId="2" fontId="0" fillId="3" borderId="0" xfId="0" applyNumberFormat="1" applyFill="1"/>
    <xf numFmtId="10" fontId="9" fillId="9" borderId="1" xfId="0" applyNumberFormat="1" applyFont="1" applyFill="1" applyBorder="1" applyAlignment="1">
      <alignment horizontal="center"/>
    </xf>
    <xf numFmtId="173" fontId="6" fillId="3" borderId="0" xfId="3" applyNumberFormat="1" applyFont="1" applyFill="1" applyAlignment="1">
      <alignment horizontal="center" vertical="center"/>
    </xf>
    <xf numFmtId="0" fontId="24" fillId="5" borderId="0" xfId="3" applyFont="1" applyFill="1" applyAlignment="1">
      <alignment horizontal="center" vertical="center"/>
    </xf>
    <xf numFmtId="167" fontId="25" fillId="12" borderId="0" xfId="5" applyNumberFormat="1" applyFont="1" applyFill="1" applyAlignment="1">
      <alignment horizontal="center" vertical="center"/>
    </xf>
    <xf numFmtId="174" fontId="6" fillId="3" borderId="0" xfId="3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4" fontId="2" fillId="0" borderId="0" xfId="3" applyNumberFormat="1"/>
    <xf numFmtId="175" fontId="6" fillId="3" borderId="0" xfId="3" applyNumberFormat="1" applyFont="1" applyFill="1" applyAlignment="1">
      <alignment horizontal="center" vertical="center"/>
    </xf>
    <xf numFmtId="14" fontId="1" fillId="3" borderId="0" xfId="10" applyNumberFormat="1" applyFill="1" applyAlignment="1">
      <alignment horizontal="right"/>
    </xf>
    <xf numFmtId="14" fontId="1" fillId="0" borderId="0" xfId="10" applyNumberFormat="1" applyAlignment="1">
      <alignment horizontal="right"/>
    </xf>
    <xf numFmtId="0" fontId="26" fillId="0" borderId="0" xfId="8" applyFont="1" applyAlignment="1">
      <alignment horizontal="left"/>
    </xf>
    <xf numFmtId="176" fontId="0" fillId="0" borderId="0" xfId="0" applyNumberFormat="1"/>
    <xf numFmtId="43" fontId="5" fillId="0" borderId="0" xfId="3" applyNumberFormat="1" applyFont="1" applyAlignment="1">
      <alignment horizontal="center" vertical="center"/>
    </xf>
    <xf numFmtId="177" fontId="5" fillId="0" borderId="0" xfId="3" applyNumberFormat="1" applyFont="1" applyAlignment="1">
      <alignment horizontal="center" vertical="center"/>
    </xf>
    <xf numFmtId="174" fontId="5" fillId="0" borderId="0" xfId="3" applyNumberFormat="1" applyFont="1" applyAlignment="1">
      <alignment horizontal="center" vertical="center"/>
    </xf>
    <xf numFmtId="0" fontId="27" fillId="5" borderId="0" xfId="3" applyFont="1" applyFill="1" applyAlignment="1">
      <alignment horizontal="center" vertical="center"/>
    </xf>
    <xf numFmtId="167" fontId="28" fillId="12" borderId="0" xfId="5" applyNumberFormat="1" applyFont="1" applyFill="1" applyAlignment="1">
      <alignment horizontal="center" vertical="center"/>
    </xf>
    <xf numFmtId="0" fontId="29" fillId="4" borderId="0" xfId="3" applyFont="1" applyFill="1" applyAlignment="1">
      <alignment horizontal="center" vertical="center"/>
    </xf>
    <xf numFmtId="43" fontId="29" fillId="0" borderId="0" xfId="1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179" fontId="5" fillId="4" borderId="0" xfId="3" applyNumberFormat="1" applyFont="1" applyFill="1" applyAlignment="1">
      <alignment horizontal="center" vertical="center"/>
    </xf>
    <xf numFmtId="10" fontId="28" fillId="12" borderId="0" xfId="6" applyNumberFormat="1" applyFont="1" applyFill="1" applyAlignment="1">
      <alignment horizontal="center" vertical="center"/>
    </xf>
  </cellXfs>
  <cellStyles count="11">
    <cellStyle name="Hiperlink" xfId="9" builtinId="8"/>
    <cellStyle name="Moeda 2" xfId="5" xr:uid="{00000000-0005-0000-0000-000001000000}"/>
    <cellStyle name="Normal" xfId="0" builtinId="0"/>
    <cellStyle name="Normal 2" xfId="3" xr:uid="{00000000-0005-0000-0000-000003000000}"/>
    <cellStyle name="Normal 2 2" xfId="8" xr:uid="{00000000-0005-0000-0000-000004000000}"/>
    <cellStyle name="Normal 3 2 3" xfId="10" xr:uid="{C7368A76-397C-4049-A223-7D5008C51AAA}"/>
    <cellStyle name="Porcentagem" xfId="2" builtinId="5"/>
    <cellStyle name="Porcentagem 2" xfId="6" xr:uid="{00000000-0005-0000-0000-000006000000}"/>
    <cellStyle name="Vírgula" xfId="1" builtinId="3"/>
    <cellStyle name="Vírgula 2 6" xfId="7" xr:uid="{00000000-0005-0000-0000-000008000000}"/>
    <cellStyle name="Vírgula 3 2" xfId="4" xr:uid="{00000000-0005-0000-0000-000009000000}"/>
  </cellStyles>
  <dxfs count="2">
    <dxf>
      <font>
        <color rgb="FFFF0000"/>
      </font>
    </dxf>
    <dxf>
      <font>
        <b/>
        <i val="0"/>
        <condense val="0"/>
        <extend val="0"/>
        <color auto="1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terna\Operacional\Fluxos\Fluxo%20RF1R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/>
      <sheetData sheetId="2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Front Office"/>
      <sheetName val="Fluxo"/>
      <sheetName val="% OPCOM"/>
      <sheetName val="PREVISÃO FLUXO"/>
      <sheetName val="Boleta OPCOM"/>
      <sheetName val="OPCOM Efetuada"/>
      <sheetName val="RESG TOP AR"/>
      <sheetName val="RESG TOP AR 2 "/>
      <sheetName val="BOMBINHA"/>
      <sheetName val="Saldo BB"/>
      <sheetName val="CD"/>
      <sheetName val="PRZ MD"/>
      <sheetName val="Boleta OPCOM Manual"/>
      <sheetName val="NORMA GESTAO"/>
      <sheetName val="NET GFI"/>
      <sheetName val="OPCOM"/>
      <sheetName val="Private"/>
      <sheetName val="Feriados"/>
      <sheetName val="CETIPADOS"/>
      <sheetName val="Bol. Opcom Front"/>
      <sheetName val="Boleta definitiva Front"/>
      <sheetName val="Plan1"/>
      <sheetName val="Fluxo RF1RF2"/>
      <sheetName val="RESG "/>
      <sheetName val="Preços"/>
      <sheetName val="NET HISTORICO"/>
      <sheetName val="Captação e Resgate"/>
      <sheetName val="SIMULADOR"/>
      <sheetName val="Curva"/>
      <sheetName val="DI"/>
      <sheetName val="RF"/>
      <sheetName val="Historico"/>
      <sheetName val="Pré RF2"/>
      <sheetName val="Boleta OPCOM AVULSA"/>
      <sheetName val="Caixa D-1"/>
      <sheetName val="Pré RF1"/>
      <sheetName val="Oper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N2" t="str">
            <v>BB TOP RF MODERADO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3.com.br/pt_br/market-data-e-indices/servicos-de-dados/market-data/consultas/mercado-de-derivativos/precos-referenciais/taxas-referenciais-bm-fbovespa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zoomScaleNormal="100" workbookViewId="0">
      <selection activeCell="D1" sqref="D1"/>
    </sheetView>
  </sheetViews>
  <sheetFormatPr defaultColWidth="9.109375" defaultRowHeight="14.4" x14ac:dyDescent="0.3"/>
  <cols>
    <col min="1" max="1" width="39" style="9" bestFit="1" customWidth="1"/>
    <col min="2" max="2" width="19.5546875" style="4" customWidth="1"/>
    <col min="3" max="3" width="10.33203125" style="4" bestFit="1" customWidth="1"/>
    <col min="4" max="4" width="39" bestFit="1" customWidth="1"/>
    <col min="5" max="5" width="17.109375" bestFit="1" customWidth="1"/>
    <col min="6" max="16384" width="9.109375" style="4"/>
  </cols>
  <sheetData>
    <row r="1" spans="1:9" x14ac:dyDescent="0.3">
      <c r="A1" s="1" t="s">
        <v>0</v>
      </c>
      <c r="B1" s="2">
        <v>44607</v>
      </c>
      <c r="C1" s="3"/>
    </row>
    <row r="2" spans="1:9" ht="8.4" customHeight="1" x14ac:dyDescent="0.3">
      <c r="A2" s="5"/>
      <c r="B2" s="6"/>
    </row>
    <row r="3" spans="1:9" ht="20.100000000000001" customHeight="1" x14ac:dyDescent="0.3">
      <c r="A3" s="7" t="s">
        <v>1</v>
      </c>
      <c r="B3" s="8">
        <v>44298</v>
      </c>
    </row>
    <row r="4" spans="1:9" ht="20.100000000000001" customHeight="1" x14ac:dyDescent="0.3">
      <c r="A4" s="7" t="s">
        <v>2</v>
      </c>
      <c r="B4" s="8">
        <v>45702</v>
      </c>
    </row>
    <row r="5" spans="1:9" ht="8.4" customHeight="1" x14ac:dyDescent="0.3">
      <c r="B5" s="10"/>
    </row>
    <row r="6" spans="1:9" ht="20.100000000000001" customHeight="1" x14ac:dyDescent="0.3">
      <c r="A6" s="7" t="s">
        <v>3</v>
      </c>
      <c r="B6" s="11">
        <f>NETWORKDAYS(B3,B1-1,Feriados!$A$1:$A$5000)</f>
        <v>215</v>
      </c>
      <c r="H6" s="12"/>
      <c r="I6" s="13"/>
    </row>
    <row r="7" spans="1:9" ht="20.100000000000001" customHeight="1" x14ac:dyDescent="0.3">
      <c r="A7" s="7" t="s">
        <v>4</v>
      </c>
      <c r="B7" s="11">
        <f>NETWORKDAYS(B1,B4-1,Feriados!$A$1:$A$5000)</f>
        <v>753</v>
      </c>
      <c r="H7" s="14"/>
    </row>
    <row r="8" spans="1:9" ht="20.100000000000001" customHeight="1" x14ac:dyDescent="0.3">
      <c r="A8" s="15" t="s">
        <v>5</v>
      </c>
      <c r="B8" s="11">
        <f>NETWORKDAYS(B3,B4-1,Feriados!$A$1:$A$5000)</f>
        <v>968</v>
      </c>
    </row>
    <row r="9" spans="1:9" ht="8.4" customHeight="1" x14ac:dyDescent="0.3">
      <c r="B9" s="10"/>
    </row>
    <row r="10" spans="1:9" ht="20.100000000000001" customHeight="1" x14ac:dyDescent="0.3">
      <c r="A10" s="16" t="s">
        <v>6</v>
      </c>
      <c r="B10" s="17">
        <v>1000</v>
      </c>
    </row>
    <row r="11" spans="1:9" ht="20.100000000000001" customHeight="1" x14ac:dyDescent="0.3">
      <c r="A11" s="16" t="s">
        <v>7</v>
      </c>
      <c r="B11" s="18">
        <v>0.12</v>
      </c>
    </row>
    <row r="12" spans="1:9" ht="20.100000000000001" customHeight="1" x14ac:dyDescent="0.3">
      <c r="A12" s="7" t="s">
        <v>8</v>
      </c>
      <c r="B12" s="19">
        <f>((1+B11)^(B6/252)-1)</f>
        <v>0.10151792028937856</v>
      </c>
      <c r="H12" s="20"/>
    </row>
    <row r="13" spans="1:9" ht="20.100000000000001" customHeight="1" x14ac:dyDescent="0.3">
      <c r="A13" s="7" t="s">
        <v>9</v>
      </c>
      <c r="B13" s="19">
        <f>((B12+1)^(252/B6))-1</f>
        <v>0.12000000000000011</v>
      </c>
    </row>
    <row r="14" spans="1:9" ht="20.100000000000001" customHeight="1" x14ac:dyDescent="0.3">
      <c r="A14" s="7" t="str">
        <f>"Fator Fut da Taxa a "&amp;TEXT(B11,"0,00%")</f>
        <v>Fator Fut da Taxa a 12,00%</v>
      </c>
      <c r="B14" s="21">
        <f>(1+B11)^(B7/252)</f>
        <v>1.4030338180181017</v>
      </c>
      <c r="H14" s="22"/>
    </row>
    <row r="15" spans="1:9" ht="20.100000000000001" customHeight="1" x14ac:dyDescent="0.3">
      <c r="A15" s="7" t="s">
        <v>10</v>
      </c>
      <c r="B15" s="23">
        <f>+B10*(1+B12)</f>
        <v>1101.5179202893785</v>
      </c>
    </row>
    <row r="16" spans="1:9" ht="20.100000000000001" customHeight="1" x14ac:dyDescent="0.3">
      <c r="A16" s="7" t="s">
        <v>11</v>
      </c>
      <c r="B16" s="23">
        <f>B14*B15</f>
        <v>1545.4668933189657</v>
      </c>
    </row>
    <row r="17" spans="1:2" ht="8.4" customHeight="1" x14ac:dyDescent="0.3">
      <c r="B17" s="10"/>
    </row>
    <row r="18" spans="1:2" ht="20.100000000000001" customHeight="1" x14ac:dyDescent="0.3">
      <c r="A18" s="7" t="s">
        <v>12</v>
      </c>
      <c r="B18" s="18">
        <v>0.14000000000000001</v>
      </c>
    </row>
    <row r="19" spans="1:2" ht="20.100000000000001" customHeight="1" x14ac:dyDescent="0.3">
      <c r="A19" s="7" t="str">
        <f>"Fator Fut da Taxa a "&amp;TEXT(B18,"0,00%")</f>
        <v>Fator Fut da Taxa a 14,00%</v>
      </c>
      <c r="B19" s="21">
        <f>(1+B18)^(B7/252)</f>
        <v>1.479234799863961</v>
      </c>
    </row>
    <row r="20" spans="1:2" ht="20.100000000000001" customHeight="1" x14ac:dyDescent="0.3">
      <c r="A20" s="7" t="s">
        <v>11</v>
      </c>
      <c r="B20" s="23">
        <f>B19*B15</f>
        <v>1629.4036403658254</v>
      </c>
    </row>
    <row r="21" spans="1:2" ht="8.4" customHeight="1" x14ac:dyDescent="0.3">
      <c r="B21" s="10"/>
    </row>
    <row r="22" spans="1:2" ht="20.100000000000001" customHeight="1" x14ac:dyDescent="0.3">
      <c r="A22" s="7" t="s">
        <v>13</v>
      </c>
      <c r="B22" s="23">
        <f>+B16/((1+B18)^(B7/252))</f>
        <v>1044.7745641605347</v>
      </c>
    </row>
    <row r="23" spans="1:2" ht="20.100000000000001" customHeight="1" x14ac:dyDescent="0.3">
      <c r="A23" s="15" t="s">
        <v>14</v>
      </c>
      <c r="B23" s="24">
        <f>+B22-B15</f>
        <v>-56.743356128843743</v>
      </c>
    </row>
    <row r="24" spans="1:2" ht="20.100000000000001" customHeight="1" x14ac:dyDescent="0.3">
      <c r="A24" s="7" t="s">
        <v>8</v>
      </c>
      <c r="B24" s="19">
        <f>+(B22/B10)-1</f>
        <v>4.4774564160534824E-2</v>
      </c>
    </row>
    <row r="25" spans="1:2" ht="20.100000000000001" customHeight="1" x14ac:dyDescent="0.3">
      <c r="A25" s="7" t="s">
        <v>9</v>
      </c>
      <c r="B25" s="19">
        <f>((B24+1)^(252/B6))-1</f>
        <v>5.2679695062132659E-2</v>
      </c>
    </row>
    <row r="26" spans="1:2" ht="8.4" customHeight="1" x14ac:dyDescent="0.3">
      <c r="B26" s="10"/>
    </row>
    <row r="27" spans="1:2" ht="20.100000000000001" customHeight="1" x14ac:dyDescent="0.3">
      <c r="A27" s="7" t="s">
        <v>15</v>
      </c>
      <c r="B27" s="23">
        <f>+B22*((1+B18)^(B7/252))</f>
        <v>1545.4668933189657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99"/>
  <sheetViews>
    <sheetView topLeftCell="A5473" workbookViewId="0">
      <selection activeCell="A5473" sqref="A1:F1048576"/>
    </sheetView>
  </sheetViews>
  <sheetFormatPr defaultRowHeight="14.4" x14ac:dyDescent="0.3"/>
  <cols>
    <col min="1" max="1" width="7" bestFit="1" customWidth="1"/>
    <col min="2" max="2" width="10.6640625" bestFit="1" customWidth="1"/>
    <col min="3" max="3" width="12.109375" bestFit="1" customWidth="1"/>
    <col min="4" max="4" width="5" bestFit="1" customWidth="1"/>
    <col min="5" max="5" width="3.6640625" bestFit="1" customWidth="1"/>
    <col min="6" max="6" width="10.44140625" bestFit="1" customWidth="1"/>
  </cols>
  <sheetData>
    <row r="1" spans="1:6" ht="27.6" x14ac:dyDescent="0.3">
      <c r="A1" s="39" t="s">
        <v>22</v>
      </c>
      <c r="B1" s="39" t="s">
        <v>23</v>
      </c>
      <c r="C1" s="39" t="s">
        <v>24</v>
      </c>
      <c r="D1" s="40" t="s">
        <v>25</v>
      </c>
      <c r="E1" s="40" t="s">
        <v>26</v>
      </c>
      <c r="F1" s="39" t="s">
        <v>27</v>
      </c>
    </row>
    <row r="2" spans="1:6" x14ac:dyDescent="0.3">
      <c r="A2" s="42">
        <v>760199</v>
      </c>
      <c r="B2" s="43">
        <v>36724</v>
      </c>
      <c r="C2" s="44">
        <v>1000.0000000000001</v>
      </c>
      <c r="D2" s="41"/>
      <c r="E2" s="41"/>
      <c r="F2" s="41"/>
    </row>
    <row r="3" spans="1:6" x14ac:dyDescent="0.3">
      <c r="A3" s="42">
        <v>760199</v>
      </c>
      <c r="B3" s="43">
        <v>36725</v>
      </c>
      <c r="C3" s="44">
        <v>1000.7609838920596</v>
      </c>
      <c r="D3" s="41"/>
      <c r="E3" s="41"/>
      <c r="F3" s="41"/>
    </row>
    <row r="4" spans="1:6" x14ac:dyDescent="0.3">
      <c r="A4" s="42">
        <v>760199</v>
      </c>
      <c r="B4" s="43">
        <v>36726</v>
      </c>
      <c r="C4" s="44">
        <v>1001.5225468806032</v>
      </c>
      <c r="D4" s="41"/>
      <c r="E4" s="41"/>
      <c r="F4" s="41"/>
    </row>
    <row r="5" spans="1:6" x14ac:dyDescent="0.3">
      <c r="A5" s="42">
        <v>760199</v>
      </c>
      <c r="B5" s="43">
        <v>36727</v>
      </c>
      <c r="C5" s="44">
        <v>1002.2846894063136</v>
      </c>
      <c r="D5" s="41"/>
      <c r="E5" s="41"/>
      <c r="F5" s="41"/>
    </row>
    <row r="6" spans="1:6" x14ac:dyDescent="0.3">
      <c r="A6" s="42">
        <v>760199</v>
      </c>
      <c r="B6" s="43">
        <v>36728</v>
      </c>
      <c r="C6" s="44">
        <v>1003.0474119102098</v>
      </c>
      <c r="D6" s="41"/>
      <c r="E6" s="41"/>
      <c r="F6" s="41"/>
    </row>
    <row r="7" spans="1:6" x14ac:dyDescent="0.3">
      <c r="A7" s="42">
        <v>760199</v>
      </c>
      <c r="B7" s="43">
        <v>36731</v>
      </c>
      <c r="C7" s="44">
        <v>1003.8107148336456</v>
      </c>
      <c r="D7" s="41"/>
      <c r="E7" s="41"/>
      <c r="F7" s="41"/>
    </row>
    <row r="8" spans="1:6" x14ac:dyDescent="0.3">
      <c r="A8" s="42">
        <v>760199</v>
      </c>
      <c r="B8" s="43">
        <v>36732</v>
      </c>
      <c r="C8" s="44">
        <v>1004.5745986183107</v>
      </c>
      <c r="D8" s="41"/>
      <c r="E8" s="41"/>
      <c r="F8" s="41"/>
    </row>
    <row r="9" spans="1:6" x14ac:dyDescent="0.3">
      <c r="A9" s="42">
        <v>760199</v>
      </c>
      <c r="B9" s="43">
        <v>36733</v>
      </c>
      <c r="C9" s="44">
        <v>1005.3390637062315</v>
      </c>
      <c r="D9" s="41"/>
      <c r="E9" s="41"/>
      <c r="F9" s="41"/>
    </row>
    <row r="10" spans="1:6" x14ac:dyDescent="0.3">
      <c r="A10" s="42">
        <v>760199</v>
      </c>
      <c r="B10" s="43">
        <v>36734</v>
      </c>
      <c r="C10" s="44">
        <v>1006.1041105397702</v>
      </c>
      <c r="D10" s="41"/>
      <c r="E10" s="41"/>
      <c r="F10" s="41"/>
    </row>
    <row r="11" spans="1:6" x14ac:dyDescent="0.3">
      <c r="A11" s="42">
        <v>760199</v>
      </c>
      <c r="B11" s="43">
        <v>36735</v>
      </c>
      <c r="C11" s="44">
        <v>1006.8697395616258</v>
      </c>
      <c r="D11" s="41"/>
      <c r="E11" s="41"/>
      <c r="F11" s="41"/>
    </row>
    <row r="12" spans="1:6" x14ac:dyDescent="0.3">
      <c r="A12" s="42">
        <v>760199</v>
      </c>
      <c r="B12" s="43">
        <v>36738</v>
      </c>
      <c r="C12" s="44">
        <v>1007.6359512148344</v>
      </c>
      <c r="D12" s="41"/>
      <c r="E12" s="41"/>
      <c r="F12" s="41"/>
    </row>
    <row r="13" spans="1:6" x14ac:dyDescent="0.3">
      <c r="A13" s="42">
        <v>760199</v>
      </c>
      <c r="B13" s="43">
        <v>36739</v>
      </c>
      <c r="C13" s="44">
        <v>1008.402745942769</v>
      </c>
      <c r="D13" s="41"/>
      <c r="E13" s="41"/>
      <c r="F13" s="41"/>
    </row>
    <row r="14" spans="1:6" x14ac:dyDescent="0.3">
      <c r="A14" s="42">
        <v>760199</v>
      </c>
      <c r="B14" s="43">
        <v>36740</v>
      </c>
      <c r="C14" s="44">
        <v>1009.1701241891401</v>
      </c>
      <c r="D14" s="41"/>
      <c r="E14" s="41"/>
      <c r="F14" s="41"/>
    </row>
    <row r="15" spans="1:6" x14ac:dyDescent="0.3">
      <c r="A15" s="42">
        <v>760199</v>
      </c>
      <c r="B15" s="43">
        <v>36741</v>
      </c>
      <c r="C15" s="44">
        <v>1009.9380863979958</v>
      </c>
      <c r="D15" s="41"/>
      <c r="E15" s="41"/>
      <c r="F15" s="41"/>
    </row>
    <row r="16" spans="1:6" x14ac:dyDescent="0.3">
      <c r="A16" s="42">
        <v>760199</v>
      </c>
      <c r="B16" s="43">
        <v>36742</v>
      </c>
      <c r="C16" s="44">
        <v>1010.7066330137221</v>
      </c>
      <c r="D16" s="41"/>
      <c r="E16" s="41"/>
      <c r="F16" s="41"/>
    </row>
    <row r="17" spans="1:6" x14ac:dyDescent="0.3">
      <c r="A17" s="42">
        <v>760199</v>
      </c>
      <c r="B17" s="43">
        <v>36745</v>
      </c>
      <c r="C17" s="44">
        <v>1011.4757644810431</v>
      </c>
      <c r="D17" s="41"/>
      <c r="E17" s="41"/>
      <c r="F17" s="41"/>
    </row>
    <row r="18" spans="1:6" x14ac:dyDescent="0.3">
      <c r="A18" s="42">
        <v>760199</v>
      </c>
      <c r="B18" s="43">
        <v>36746</v>
      </c>
      <c r="C18" s="44">
        <v>1012.2454812450218</v>
      </c>
      <c r="D18" s="41"/>
      <c r="E18" s="41"/>
      <c r="F18" s="41"/>
    </row>
    <row r="19" spans="1:6" x14ac:dyDescent="0.3">
      <c r="A19" s="42">
        <v>760199</v>
      </c>
      <c r="B19" s="43">
        <v>36747</v>
      </c>
      <c r="C19" s="44">
        <v>1013.0157837510595</v>
      </c>
      <c r="D19" s="41"/>
      <c r="E19" s="41"/>
      <c r="F19" s="41"/>
    </row>
    <row r="20" spans="1:6" x14ac:dyDescent="0.3">
      <c r="A20" s="42">
        <v>760199</v>
      </c>
      <c r="B20" s="43">
        <v>36748</v>
      </c>
      <c r="C20" s="44">
        <v>1013.786672444896</v>
      </c>
      <c r="D20" s="41"/>
      <c r="E20" s="41"/>
      <c r="F20" s="41"/>
    </row>
    <row r="21" spans="1:6" x14ac:dyDescent="0.3">
      <c r="A21" s="42">
        <v>760199</v>
      </c>
      <c r="B21" s="43">
        <v>36749</v>
      </c>
      <c r="C21" s="44">
        <v>1014.5581477726113</v>
      </c>
      <c r="D21" s="41"/>
      <c r="E21" s="41"/>
      <c r="F21" s="41"/>
    </row>
    <row r="22" spans="1:6" x14ac:dyDescent="0.3">
      <c r="A22" s="42">
        <v>760199</v>
      </c>
      <c r="B22" s="43">
        <v>36752</v>
      </c>
      <c r="C22" s="44">
        <v>1015.330210180624</v>
      </c>
      <c r="D22" s="41"/>
      <c r="E22" s="41"/>
      <c r="F22" s="41"/>
    </row>
    <row r="23" spans="1:6" x14ac:dyDescent="0.3">
      <c r="A23" s="42">
        <v>760199</v>
      </c>
      <c r="B23" s="43">
        <v>36753</v>
      </c>
      <c r="C23" s="44">
        <v>1016.1028601156929</v>
      </c>
      <c r="D23" s="41"/>
      <c r="E23" s="41"/>
      <c r="F23" s="41"/>
    </row>
    <row r="24" spans="1:6" x14ac:dyDescent="0.3">
      <c r="A24" s="42">
        <v>760199</v>
      </c>
      <c r="B24" s="43">
        <v>36754</v>
      </c>
      <c r="C24" s="44">
        <v>1016.7040932646463</v>
      </c>
      <c r="D24" s="41"/>
      <c r="E24" s="41"/>
      <c r="F24" s="41"/>
    </row>
    <row r="25" spans="1:6" x14ac:dyDescent="0.3">
      <c r="A25" s="42">
        <v>760199</v>
      </c>
      <c r="B25" s="43">
        <v>36755</v>
      </c>
      <c r="C25" s="44">
        <v>1017.3056821662635</v>
      </c>
      <c r="D25" s="41"/>
      <c r="E25" s="41"/>
      <c r="F25" s="41"/>
    </row>
    <row r="26" spans="1:6" x14ac:dyDescent="0.3">
      <c r="A26" s="42">
        <v>760199</v>
      </c>
      <c r="B26" s="43">
        <v>36756</v>
      </c>
      <c r="C26" s="44">
        <v>1017.9076270310456</v>
      </c>
      <c r="D26" s="41"/>
      <c r="E26" s="41"/>
      <c r="F26" s="41"/>
    </row>
    <row r="27" spans="1:6" x14ac:dyDescent="0.3">
      <c r="A27" s="42">
        <v>760199</v>
      </c>
      <c r="B27" s="43">
        <v>36759</v>
      </c>
      <c r="C27" s="44">
        <v>1018.5099280696174</v>
      </c>
      <c r="D27" s="41"/>
      <c r="E27" s="41"/>
      <c r="F27" s="41"/>
    </row>
    <row r="28" spans="1:6" x14ac:dyDescent="0.3">
      <c r="A28" s="42">
        <v>760199</v>
      </c>
      <c r="B28" s="43">
        <v>36760</v>
      </c>
      <c r="C28" s="44">
        <v>1019.112585492729</v>
      </c>
      <c r="D28" s="41"/>
      <c r="E28" s="41"/>
      <c r="F28" s="41"/>
    </row>
    <row r="29" spans="1:6" x14ac:dyDescent="0.3">
      <c r="A29" s="42">
        <v>760199</v>
      </c>
      <c r="B29" s="43">
        <v>36761</v>
      </c>
      <c r="C29" s="44">
        <v>1019.7155995112546</v>
      </c>
      <c r="D29" s="41"/>
      <c r="E29" s="41"/>
      <c r="F29" s="41"/>
    </row>
    <row r="30" spans="1:6" x14ac:dyDescent="0.3">
      <c r="A30" s="42">
        <v>760199</v>
      </c>
      <c r="B30" s="43">
        <v>36762</v>
      </c>
      <c r="C30" s="44">
        <v>1020.3189703361937</v>
      </c>
      <c r="D30" s="41"/>
      <c r="E30" s="41"/>
      <c r="F30" s="41"/>
    </row>
    <row r="31" spans="1:6" x14ac:dyDescent="0.3">
      <c r="A31" s="42">
        <v>760199</v>
      </c>
      <c r="B31" s="43">
        <v>36763</v>
      </c>
      <c r="C31" s="44">
        <v>1020.9226981786705</v>
      </c>
      <c r="D31" s="41"/>
      <c r="E31" s="41"/>
      <c r="F31" s="41"/>
    </row>
    <row r="32" spans="1:6" x14ac:dyDescent="0.3">
      <c r="A32" s="42">
        <v>760199</v>
      </c>
      <c r="B32" s="43">
        <v>36766</v>
      </c>
      <c r="C32" s="44">
        <v>1021.5267832499341</v>
      </c>
      <c r="D32" s="41"/>
      <c r="E32" s="41"/>
      <c r="F32" s="41"/>
    </row>
    <row r="33" spans="1:6" x14ac:dyDescent="0.3">
      <c r="A33" s="42">
        <v>760199</v>
      </c>
      <c r="B33" s="43">
        <v>36767</v>
      </c>
      <c r="C33" s="44">
        <v>1022.131225761358</v>
      </c>
      <c r="D33" s="41"/>
      <c r="E33" s="41"/>
      <c r="F33" s="41"/>
    </row>
    <row r="34" spans="1:6" x14ac:dyDescent="0.3">
      <c r="A34" s="42">
        <v>760199</v>
      </c>
      <c r="B34" s="43">
        <v>36768</v>
      </c>
      <c r="C34" s="44">
        <v>1022.7360259244419</v>
      </c>
      <c r="D34" s="41"/>
      <c r="E34" s="41"/>
      <c r="F34" s="41"/>
    </row>
    <row r="35" spans="1:6" x14ac:dyDescent="0.3">
      <c r="A35" s="42">
        <v>760199</v>
      </c>
      <c r="B35" s="43">
        <v>36769</v>
      </c>
      <c r="C35" s="44">
        <v>1023.3411839508101</v>
      </c>
      <c r="D35" s="41"/>
      <c r="E35" s="41"/>
      <c r="F35" s="41"/>
    </row>
    <row r="36" spans="1:6" x14ac:dyDescent="0.3">
      <c r="A36" s="42">
        <v>760199</v>
      </c>
      <c r="B36" s="43">
        <v>36770</v>
      </c>
      <c r="C36" s="44">
        <v>1023.9467000522118</v>
      </c>
      <c r="D36" s="41"/>
      <c r="E36" s="41"/>
      <c r="F36" s="41"/>
    </row>
    <row r="37" spans="1:6" x14ac:dyDescent="0.3">
      <c r="A37" s="42">
        <v>760199</v>
      </c>
      <c r="B37" s="43">
        <v>36773</v>
      </c>
      <c r="C37" s="44">
        <v>1024.552574440522</v>
      </c>
      <c r="D37" s="41"/>
      <c r="E37" s="41"/>
      <c r="F37" s="41"/>
    </row>
    <row r="38" spans="1:6" x14ac:dyDescent="0.3">
      <c r="A38" s="42">
        <v>760199</v>
      </c>
      <c r="B38" s="43">
        <v>36774</v>
      </c>
      <c r="C38" s="44">
        <v>1025.1588073277405</v>
      </c>
      <c r="D38" s="41"/>
      <c r="E38" s="41"/>
      <c r="F38" s="41"/>
    </row>
    <row r="39" spans="1:6" x14ac:dyDescent="0.3">
      <c r="A39" s="42">
        <v>760199</v>
      </c>
      <c r="B39" s="43">
        <v>36775</v>
      </c>
      <c r="C39" s="44">
        <v>1025.7653989259936</v>
      </c>
      <c r="D39" s="41"/>
      <c r="E39" s="41"/>
      <c r="F39" s="41"/>
    </row>
    <row r="40" spans="1:6" x14ac:dyDescent="0.3">
      <c r="A40" s="42">
        <v>760199</v>
      </c>
      <c r="B40" s="43">
        <v>36777</v>
      </c>
      <c r="C40" s="44">
        <v>1026.3723494475319</v>
      </c>
      <c r="D40" s="41"/>
      <c r="E40" s="41"/>
      <c r="F40" s="41"/>
    </row>
    <row r="41" spans="1:6" x14ac:dyDescent="0.3">
      <c r="A41" s="42">
        <v>760199</v>
      </c>
      <c r="B41" s="43">
        <v>36780</v>
      </c>
      <c r="C41" s="44">
        <v>1026.979659104732</v>
      </c>
      <c r="D41" s="41"/>
      <c r="E41" s="41"/>
      <c r="F41" s="41"/>
    </row>
    <row r="42" spans="1:6" x14ac:dyDescent="0.3">
      <c r="A42" s="42">
        <v>760199</v>
      </c>
      <c r="B42" s="43">
        <v>36781</v>
      </c>
      <c r="C42" s="44">
        <v>1027.5873281100965</v>
      </c>
      <c r="D42" s="41"/>
      <c r="E42" s="41"/>
      <c r="F42" s="41"/>
    </row>
    <row r="43" spans="1:6" x14ac:dyDescent="0.3">
      <c r="A43" s="42">
        <v>760199</v>
      </c>
      <c r="B43" s="43">
        <v>36782</v>
      </c>
      <c r="C43" s="44">
        <v>1028.1953566762536</v>
      </c>
      <c r="D43" s="41"/>
      <c r="E43" s="41"/>
      <c r="F43" s="41"/>
    </row>
    <row r="44" spans="1:6" x14ac:dyDescent="0.3">
      <c r="A44" s="42">
        <v>760199</v>
      </c>
      <c r="B44" s="43">
        <v>36783</v>
      </c>
      <c r="C44" s="44">
        <v>1028.803745015957</v>
      </c>
      <c r="D44" s="41"/>
      <c r="E44" s="41"/>
      <c r="F44" s="41"/>
    </row>
    <row r="45" spans="1:6" x14ac:dyDescent="0.3">
      <c r="A45" s="42">
        <v>760199</v>
      </c>
      <c r="B45" s="43">
        <v>36784</v>
      </c>
      <c r="C45" s="44">
        <v>1029.4124933420867</v>
      </c>
      <c r="D45" s="41"/>
      <c r="E45" s="41"/>
      <c r="F45" s="41"/>
    </row>
    <row r="46" spans="1:6" x14ac:dyDescent="0.3">
      <c r="A46" s="42">
        <v>760199</v>
      </c>
      <c r="B46" s="43">
        <v>36787</v>
      </c>
      <c r="C46" s="44">
        <v>1029.5306584826117</v>
      </c>
      <c r="D46" s="41"/>
      <c r="E46" s="41"/>
      <c r="F46" s="41"/>
    </row>
    <row r="47" spans="1:6" x14ac:dyDescent="0.3">
      <c r="A47" s="42">
        <v>760199</v>
      </c>
      <c r="B47" s="43">
        <v>36788</v>
      </c>
      <c r="C47" s="44">
        <v>1029.6488371871844</v>
      </c>
      <c r="D47" s="41"/>
      <c r="E47" s="41"/>
      <c r="F47" s="41"/>
    </row>
    <row r="48" spans="1:6" x14ac:dyDescent="0.3">
      <c r="A48" s="42">
        <v>760199</v>
      </c>
      <c r="B48" s="43">
        <v>36789</v>
      </c>
      <c r="C48" s="44">
        <v>1029.7670294573622</v>
      </c>
      <c r="D48" s="41"/>
      <c r="E48" s="41"/>
      <c r="F48" s="41"/>
    </row>
    <row r="49" spans="1:6" x14ac:dyDescent="0.3">
      <c r="A49" s="42">
        <v>760199</v>
      </c>
      <c r="B49" s="43">
        <v>36790</v>
      </c>
      <c r="C49" s="44">
        <v>1029.8852352947022</v>
      </c>
      <c r="D49" s="41"/>
      <c r="E49" s="41"/>
      <c r="F49" s="41"/>
    </row>
    <row r="50" spans="1:6" x14ac:dyDescent="0.3">
      <c r="A50" s="42">
        <v>760199</v>
      </c>
      <c r="B50" s="43">
        <v>36791</v>
      </c>
      <c r="C50" s="44">
        <v>1030.0034547007615</v>
      </c>
      <c r="D50" s="41"/>
      <c r="E50" s="41"/>
      <c r="F50" s="41"/>
    </row>
    <row r="51" spans="1:6" x14ac:dyDescent="0.3">
      <c r="A51" s="42">
        <v>760199</v>
      </c>
      <c r="B51" s="43">
        <v>36794</v>
      </c>
      <c r="C51" s="44">
        <v>1030.1216876770982</v>
      </c>
      <c r="D51" s="41"/>
      <c r="E51" s="41"/>
      <c r="F51" s="41"/>
    </row>
    <row r="52" spans="1:6" x14ac:dyDescent="0.3">
      <c r="A52" s="42">
        <v>760199</v>
      </c>
      <c r="B52" s="43">
        <v>36795</v>
      </c>
      <c r="C52" s="44">
        <v>1030.2399342252695</v>
      </c>
      <c r="D52" s="41"/>
      <c r="E52" s="41"/>
      <c r="F52" s="41"/>
    </row>
    <row r="53" spans="1:6" x14ac:dyDescent="0.3">
      <c r="A53" s="42">
        <v>760199</v>
      </c>
      <c r="B53" s="43">
        <v>36796</v>
      </c>
      <c r="C53" s="44">
        <v>1030.3581943468332</v>
      </c>
      <c r="D53" s="41"/>
      <c r="E53" s="41"/>
      <c r="F53" s="41"/>
    </row>
    <row r="54" spans="1:6" x14ac:dyDescent="0.3">
      <c r="A54" s="42">
        <v>760199</v>
      </c>
      <c r="B54" s="43">
        <v>36797</v>
      </c>
      <c r="C54" s="44">
        <v>1030.4764680433479</v>
      </c>
      <c r="D54" s="41"/>
      <c r="E54" s="41"/>
      <c r="F54" s="41"/>
    </row>
    <row r="55" spans="1:6" x14ac:dyDescent="0.3">
      <c r="A55" s="42">
        <v>760199</v>
      </c>
      <c r="B55" s="43">
        <v>36798</v>
      </c>
      <c r="C55" s="44">
        <v>1030.5947553163717</v>
      </c>
      <c r="D55" s="41"/>
      <c r="E55" s="41"/>
      <c r="F55" s="41"/>
    </row>
    <row r="56" spans="1:6" x14ac:dyDescent="0.3">
      <c r="A56" s="42">
        <v>760199</v>
      </c>
      <c r="B56" s="43">
        <v>36802</v>
      </c>
      <c r="C56" s="44">
        <v>1030.8313705981798</v>
      </c>
      <c r="D56" s="41"/>
      <c r="E56" s="41"/>
      <c r="F56" s="41"/>
    </row>
    <row r="57" spans="1:6" x14ac:dyDescent="0.3">
      <c r="A57" s="42">
        <v>760199</v>
      </c>
      <c r="B57" s="43">
        <v>36801</v>
      </c>
      <c r="C57" s="44">
        <v>1030.7130561674628</v>
      </c>
      <c r="D57" s="41"/>
      <c r="E57" s="41"/>
      <c r="F57" s="41"/>
    </row>
    <row r="58" spans="1:6" x14ac:dyDescent="0.3">
      <c r="A58" s="42">
        <v>760199</v>
      </c>
      <c r="B58" s="43">
        <v>36803</v>
      </c>
      <c r="C58" s="44">
        <v>1030.9496986100817</v>
      </c>
      <c r="D58" s="41"/>
      <c r="E58" s="41"/>
      <c r="F58" s="41"/>
    </row>
    <row r="59" spans="1:6" x14ac:dyDescent="0.3">
      <c r="A59" s="42">
        <v>760199</v>
      </c>
      <c r="B59" s="43">
        <v>36804</v>
      </c>
      <c r="C59" s="44">
        <v>1031.0680402047274</v>
      </c>
      <c r="D59" s="41"/>
      <c r="E59" s="41"/>
      <c r="F59" s="41"/>
    </row>
    <row r="60" spans="1:6" x14ac:dyDescent="0.3">
      <c r="A60" s="42">
        <v>760199</v>
      </c>
      <c r="B60" s="43">
        <v>36805</v>
      </c>
      <c r="C60" s="44">
        <v>1031.1863953836762</v>
      </c>
      <c r="D60" s="41"/>
      <c r="E60" s="41"/>
      <c r="F60" s="41"/>
    </row>
    <row r="61" spans="1:6" x14ac:dyDescent="0.3">
      <c r="A61" s="42">
        <v>760199</v>
      </c>
      <c r="B61" s="43">
        <v>36808</v>
      </c>
      <c r="C61" s="44">
        <v>1031.304764148487</v>
      </c>
      <c r="D61" s="41"/>
      <c r="E61" s="41"/>
      <c r="F61" s="41"/>
    </row>
    <row r="62" spans="1:6" x14ac:dyDescent="0.3">
      <c r="A62" s="42">
        <v>760199</v>
      </c>
      <c r="B62" s="43">
        <v>36809</v>
      </c>
      <c r="C62" s="44">
        <v>1031.4231465007199</v>
      </c>
      <c r="D62" s="41"/>
      <c r="E62" s="41"/>
      <c r="F62" s="41"/>
    </row>
    <row r="63" spans="1:6" x14ac:dyDescent="0.3">
      <c r="A63" s="42">
        <v>760199</v>
      </c>
      <c r="B63" s="43">
        <v>36810</v>
      </c>
      <c r="C63" s="44">
        <v>1031.5415424419341</v>
      </c>
      <c r="D63" s="41"/>
      <c r="E63" s="41"/>
      <c r="F63" s="41"/>
    </row>
    <row r="64" spans="1:6" x14ac:dyDescent="0.3">
      <c r="A64" s="42">
        <v>760199</v>
      </c>
      <c r="B64" s="43">
        <v>36812</v>
      </c>
      <c r="C64" s="44">
        <v>1031.6599519736897</v>
      </c>
      <c r="D64" s="41"/>
      <c r="E64" s="41"/>
      <c r="F64" s="41"/>
    </row>
    <row r="65" spans="1:6" x14ac:dyDescent="0.3">
      <c r="A65" s="42">
        <v>760199</v>
      </c>
      <c r="B65" s="43">
        <v>36815</v>
      </c>
      <c r="C65" s="44">
        <v>1031.7783750975464</v>
      </c>
      <c r="D65" s="41"/>
      <c r="E65" s="41"/>
      <c r="F65" s="41"/>
    </row>
    <row r="66" spans="1:6" x14ac:dyDescent="0.3">
      <c r="A66" s="42">
        <v>760199</v>
      </c>
      <c r="B66" s="43">
        <v>36816</v>
      </c>
      <c r="C66" s="44">
        <v>1031.8470467062818</v>
      </c>
      <c r="D66" s="41"/>
      <c r="E66" s="41"/>
      <c r="F66" s="41"/>
    </row>
    <row r="67" spans="1:6" x14ac:dyDescent="0.3">
      <c r="A67" s="42">
        <v>760199</v>
      </c>
      <c r="B67" s="43">
        <v>36817</v>
      </c>
      <c r="C67" s="44">
        <v>1031.9157228855629</v>
      </c>
      <c r="D67" s="41"/>
      <c r="E67" s="41"/>
      <c r="F67" s="41"/>
    </row>
    <row r="68" spans="1:6" x14ac:dyDescent="0.3">
      <c r="A68" s="42">
        <v>760199</v>
      </c>
      <c r="B68" s="43">
        <v>36818</v>
      </c>
      <c r="C68" s="44">
        <v>1031.9844036356933</v>
      </c>
      <c r="D68" s="41"/>
      <c r="E68" s="41"/>
      <c r="F68" s="41"/>
    </row>
    <row r="69" spans="1:6" x14ac:dyDescent="0.3">
      <c r="A69" s="42">
        <v>760199</v>
      </c>
      <c r="B69" s="43">
        <v>36819</v>
      </c>
      <c r="C69" s="44">
        <v>1032.0530889569773</v>
      </c>
      <c r="D69" s="41"/>
      <c r="E69" s="41"/>
      <c r="F69" s="41"/>
    </row>
    <row r="70" spans="1:6" x14ac:dyDescent="0.3">
      <c r="A70" s="42">
        <v>760199</v>
      </c>
      <c r="B70" s="43">
        <v>36822</v>
      </c>
      <c r="C70" s="44">
        <v>1032.1217788497197</v>
      </c>
      <c r="D70" s="41"/>
      <c r="E70" s="41"/>
      <c r="F70" s="41"/>
    </row>
    <row r="71" spans="1:6" x14ac:dyDescent="0.3">
      <c r="A71" s="42">
        <v>760199</v>
      </c>
      <c r="B71" s="43">
        <v>36823</v>
      </c>
      <c r="C71" s="44">
        <v>1032.1904733142242</v>
      </c>
      <c r="D71" s="41"/>
      <c r="E71" s="41"/>
      <c r="F71" s="41"/>
    </row>
    <row r="72" spans="1:6" x14ac:dyDescent="0.3">
      <c r="A72" s="42">
        <v>760199</v>
      </c>
      <c r="B72" s="43">
        <v>36824</v>
      </c>
      <c r="C72" s="44">
        <v>1032.2591723507953</v>
      </c>
      <c r="D72" s="41"/>
      <c r="E72" s="41"/>
      <c r="F72" s="41"/>
    </row>
    <row r="73" spans="1:6" x14ac:dyDescent="0.3">
      <c r="A73" s="42">
        <v>760199</v>
      </c>
      <c r="B73" s="43">
        <v>36825</v>
      </c>
      <c r="C73" s="44">
        <v>1032.327875959737</v>
      </c>
      <c r="D73" s="41"/>
      <c r="E73" s="41"/>
      <c r="F73" s="41"/>
    </row>
    <row r="74" spans="1:6" x14ac:dyDescent="0.3">
      <c r="A74" s="42">
        <v>760199</v>
      </c>
      <c r="B74" s="43">
        <v>36826</v>
      </c>
      <c r="C74" s="44">
        <v>1032.3965841413542</v>
      </c>
      <c r="D74" s="41"/>
      <c r="E74" s="41"/>
      <c r="F74" s="41"/>
    </row>
    <row r="75" spans="1:6" x14ac:dyDescent="0.3">
      <c r="A75" s="42">
        <v>760199</v>
      </c>
      <c r="B75" s="43">
        <v>36829</v>
      </c>
      <c r="C75" s="44">
        <v>1032.4652968959506</v>
      </c>
      <c r="D75" s="41"/>
      <c r="E75" s="41"/>
      <c r="F75" s="41"/>
    </row>
    <row r="76" spans="1:6" x14ac:dyDescent="0.3">
      <c r="A76" s="42">
        <v>760199</v>
      </c>
      <c r="B76" s="43">
        <v>36830</v>
      </c>
      <c r="C76" s="44">
        <v>1032.534014223831</v>
      </c>
      <c r="D76" s="41"/>
      <c r="E76" s="41"/>
      <c r="F76" s="41"/>
    </row>
    <row r="77" spans="1:6" x14ac:dyDescent="0.3">
      <c r="A77" s="42">
        <v>760199</v>
      </c>
      <c r="B77" s="43">
        <v>36831</v>
      </c>
      <c r="C77" s="44">
        <v>1032.6027361252995</v>
      </c>
      <c r="D77" s="41"/>
      <c r="E77" s="41"/>
      <c r="F77" s="41"/>
    </row>
    <row r="78" spans="1:6" x14ac:dyDescent="0.3">
      <c r="A78" s="42">
        <v>760199</v>
      </c>
      <c r="B78" s="43">
        <v>36833</v>
      </c>
      <c r="C78" s="44">
        <v>1032.671462600661</v>
      </c>
      <c r="D78" s="41"/>
      <c r="E78" s="41"/>
      <c r="F78" s="41"/>
    </row>
    <row r="79" spans="1:6" x14ac:dyDescent="0.3">
      <c r="A79" s="42">
        <v>760199</v>
      </c>
      <c r="B79" s="43">
        <v>36836</v>
      </c>
      <c r="C79" s="44">
        <v>1032.7401936502192</v>
      </c>
      <c r="D79" s="41"/>
      <c r="E79" s="41"/>
      <c r="F79" s="41"/>
    </row>
    <row r="80" spans="1:6" x14ac:dyDescent="0.3">
      <c r="A80" s="42">
        <v>760199</v>
      </c>
      <c r="B80" s="43">
        <v>36837</v>
      </c>
      <c r="C80" s="44">
        <v>1032.8089292742793</v>
      </c>
      <c r="D80" s="41"/>
      <c r="E80" s="41"/>
      <c r="F80" s="41"/>
    </row>
    <row r="81" spans="1:6" x14ac:dyDescent="0.3">
      <c r="A81" s="42">
        <v>760199</v>
      </c>
      <c r="B81" s="43">
        <v>36838</v>
      </c>
      <c r="C81" s="44">
        <v>1032.877669473145</v>
      </c>
      <c r="D81" s="41"/>
      <c r="E81" s="41"/>
      <c r="F81" s="41"/>
    </row>
    <row r="82" spans="1:6" x14ac:dyDescent="0.3">
      <c r="A82" s="42">
        <v>760199</v>
      </c>
      <c r="B82" s="43">
        <v>36839</v>
      </c>
      <c r="C82" s="44">
        <v>1032.9464142471215</v>
      </c>
      <c r="D82" s="41"/>
      <c r="E82" s="41"/>
      <c r="F82" s="41"/>
    </row>
    <row r="83" spans="1:6" x14ac:dyDescent="0.3">
      <c r="A83" s="42">
        <v>760199</v>
      </c>
      <c r="B83" s="43">
        <v>36840</v>
      </c>
      <c r="C83" s="44">
        <v>1033.0151635965128</v>
      </c>
      <c r="D83" s="41"/>
      <c r="E83" s="41"/>
      <c r="F83" s="41"/>
    </row>
    <row r="84" spans="1:6" x14ac:dyDescent="0.3">
      <c r="A84" s="42">
        <v>760199</v>
      </c>
      <c r="B84" s="43">
        <v>36843</v>
      </c>
      <c r="C84" s="44">
        <v>1033.0839175216236</v>
      </c>
      <c r="D84" s="41"/>
      <c r="E84" s="41"/>
      <c r="F84" s="41"/>
    </row>
    <row r="85" spans="1:6" x14ac:dyDescent="0.3">
      <c r="A85" s="42">
        <v>760199</v>
      </c>
      <c r="B85" s="43">
        <v>36844</v>
      </c>
      <c r="C85" s="44">
        <v>1033.1526760227584</v>
      </c>
      <c r="D85" s="41"/>
      <c r="E85" s="41"/>
      <c r="F85" s="41"/>
    </row>
    <row r="86" spans="1:6" x14ac:dyDescent="0.3">
      <c r="A86" s="42">
        <v>760199</v>
      </c>
      <c r="B86" s="43">
        <v>36846</v>
      </c>
      <c r="C86" s="44">
        <v>1033.2214391002219</v>
      </c>
      <c r="D86" s="41"/>
      <c r="E86" s="41"/>
      <c r="F86" s="41"/>
    </row>
    <row r="87" spans="1:6" x14ac:dyDescent="0.3">
      <c r="A87" s="42">
        <v>760199</v>
      </c>
      <c r="B87" s="43">
        <v>36847</v>
      </c>
      <c r="C87" s="44">
        <v>1033.37868905563</v>
      </c>
      <c r="D87" s="41"/>
      <c r="E87" s="41"/>
      <c r="F87" s="41"/>
    </row>
    <row r="88" spans="1:6" x14ac:dyDescent="0.3">
      <c r="A88" s="42">
        <v>760199</v>
      </c>
      <c r="B88" s="43">
        <v>36850</v>
      </c>
      <c r="C88" s="44">
        <v>1033.5359629435156</v>
      </c>
      <c r="D88" s="41"/>
      <c r="E88" s="41"/>
      <c r="F88" s="41"/>
    </row>
    <row r="89" spans="1:6" x14ac:dyDescent="0.3">
      <c r="A89" s="42">
        <v>760199</v>
      </c>
      <c r="B89" s="43">
        <v>36851</v>
      </c>
      <c r="C89" s="44">
        <v>1033.6932607675205</v>
      </c>
      <c r="D89" s="41"/>
      <c r="E89" s="41"/>
      <c r="F89" s="41"/>
    </row>
    <row r="90" spans="1:6" x14ac:dyDescent="0.3">
      <c r="A90" s="42">
        <v>760199</v>
      </c>
      <c r="B90" s="43">
        <v>36852</v>
      </c>
      <c r="C90" s="44">
        <v>1033.850582531288</v>
      </c>
      <c r="D90" s="41"/>
      <c r="E90" s="41"/>
      <c r="F90" s="41"/>
    </row>
    <row r="91" spans="1:6" x14ac:dyDescent="0.3">
      <c r="A91" s="42">
        <v>760199</v>
      </c>
      <c r="B91" s="43">
        <v>36853</v>
      </c>
      <c r="C91" s="44">
        <v>1034.0079282384613</v>
      </c>
      <c r="D91" s="41"/>
      <c r="E91" s="41"/>
      <c r="F91" s="41"/>
    </row>
    <row r="92" spans="1:6" x14ac:dyDescent="0.3">
      <c r="A92" s="42">
        <v>760199</v>
      </c>
      <c r="B92" s="43">
        <v>36854</v>
      </c>
      <c r="C92" s="44">
        <v>1034.1652978926845</v>
      </c>
      <c r="D92" s="41"/>
      <c r="E92" s="41"/>
      <c r="F92" s="41"/>
    </row>
    <row r="93" spans="1:6" x14ac:dyDescent="0.3">
      <c r="A93" s="42">
        <v>760199</v>
      </c>
      <c r="B93" s="43">
        <v>36857</v>
      </c>
      <c r="C93" s="44">
        <v>1034.3226914976026</v>
      </c>
      <c r="D93" s="41"/>
      <c r="E93" s="41"/>
      <c r="F93" s="41"/>
    </row>
    <row r="94" spans="1:6" x14ac:dyDescent="0.3">
      <c r="A94" s="42">
        <v>760199</v>
      </c>
      <c r="B94" s="43">
        <v>36858</v>
      </c>
      <c r="C94" s="44">
        <v>1034.4801090568601</v>
      </c>
      <c r="D94" s="41"/>
      <c r="E94" s="41"/>
      <c r="F94" s="41"/>
    </row>
    <row r="95" spans="1:6" x14ac:dyDescent="0.3">
      <c r="A95" s="42">
        <v>760199</v>
      </c>
      <c r="B95" s="43">
        <v>36859</v>
      </c>
      <c r="C95" s="44">
        <v>1034.6375505741032</v>
      </c>
      <c r="D95" s="41"/>
      <c r="E95" s="41"/>
      <c r="F95" s="41"/>
    </row>
    <row r="96" spans="1:6" x14ac:dyDescent="0.3">
      <c r="A96" s="42">
        <v>760199</v>
      </c>
      <c r="B96" s="43">
        <v>36860</v>
      </c>
      <c r="C96" s="44">
        <v>1034.7950160529779</v>
      </c>
      <c r="D96" s="41"/>
      <c r="E96" s="41"/>
      <c r="F96" s="41"/>
    </row>
    <row r="97" spans="1:6" x14ac:dyDescent="0.3">
      <c r="A97" s="42">
        <v>760199</v>
      </c>
      <c r="B97" s="43">
        <v>36861</v>
      </c>
      <c r="C97" s="44">
        <v>1034.9525054971309</v>
      </c>
      <c r="D97" s="41"/>
      <c r="E97" s="41"/>
      <c r="F97" s="41"/>
    </row>
    <row r="98" spans="1:6" x14ac:dyDescent="0.3">
      <c r="A98" s="42">
        <v>760199</v>
      </c>
      <c r="B98" s="43">
        <v>36864</v>
      </c>
      <c r="C98" s="44">
        <v>1035.1100189102101</v>
      </c>
      <c r="D98" s="41"/>
      <c r="E98" s="41"/>
      <c r="F98" s="41"/>
    </row>
    <row r="99" spans="1:6" x14ac:dyDescent="0.3">
      <c r="A99" s="42">
        <v>760199</v>
      </c>
      <c r="B99" s="43">
        <v>36865</v>
      </c>
      <c r="C99" s="44">
        <v>1035.2675562958627</v>
      </c>
      <c r="D99" s="41"/>
      <c r="E99" s="41"/>
      <c r="F99" s="41"/>
    </row>
    <row r="100" spans="1:6" x14ac:dyDescent="0.3">
      <c r="A100" s="42">
        <v>760199</v>
      </c>
      <c r="B100" s="43">
        <v>36866</v>
      </c>
      <c r="C100" s="44">
        <v>1035.4251176577379</v>
      </c>
      <c r="D100" s="41"/>
      <c r="E100" s="41"/>
      <c r="F100" s="41"/>
    </row>
    <row r="101" spans="1:6" x14ac:dyDescent="0.3">
      <c r="A101" s="42">
        <v>760199</v>
      </c>
      <c r="B101" s="43">
        <v>36867</v>
      </c>
      <c r="C101" s="44">
        <v>1035.5827029994844</v>
      </c>
      <c r="D101" s="41"/>
      <c r="E101" s="41"/>
      <c r="F101" s="41"/>
    </row>
    <row r="102" spans="1:6" x14ac:dyDescent="0.3">
      <c r="A102" s="42">
        <v>760199</v>
      </c>
      <c r="B102" s="43">
        <v>36868</v>
      </c>
      <c r="C102" s="44">
        <v>1035.7403123247516</v>
      </c>
      <c r="D102" s="41"/>
      <c r="E102" s="41"/>
      <c r="F102" s="41"/>
    </row>
    <row r="103" spans="1:6" x14ac:dyDescent="0.3">
      <c r="A103" s="42">
        <v>760199</v>
      </c>
      <c r="B103" s="43">
        <v>36871</v>
      </c>
      <c r="C103" s="44">
        <v>1035.8979456371897</v>
      </c>
      <c r="D103" s="41"/>
      <c r="E103" s="41"/>
      <c r="F103" s="41"/>
    </row>
    <row r="104" spans="1:6" x14ac:dyDescent="0.3">
      <c r="A104" s="42">
        <v>760199</v>
      </c>
      <c r="B104" s="43">
        <v>36872</v>
      </c>
      <c r="C104" s="44">
        <v>1036.0556029404499</v>
      </c>
      <c r="D104" s="41"/>
      <c r="E104" s="41"/>
      <c r="F104" s="41"/>
    </row>
    <row r="105" spans="1:6" x14ac:dyDescent="0.3">
      <c r="A105" s="42">
        <v>760199</v>
      </c>
      <c r="B105" s="43">
        <v>36873</v>
      </c>
      <c r="C105" s="44">
        <v>1036.213284238183</v>
      </c>
      <c r="D105" s="41"/>
      <c r="E105" s="41"/>
      <c r="F105" s="41"/>
    </row>
    <row r="106" spans="1:6" x14ac:dyDescent="0.3">
      <c r="A106" s="42">
        <v>760199</v>
      </c>
      <c r="B106" s="43">
        <v>36874</v>
      </c>
      <c r="C106" s="44">
        <v>1036.3709895340407</v>
      </c>
      <c r="D106" s="41"/>
      <c r="E106" s="41"/>
      <c r="F106" s="41"/>
    </row>
    <row r="107" spans="1:6" x14ac:dyDescent="0.3">
      <c r="A107" s="42">
        <v>760199</v>
      </c>
      <c r="B107" s="43">
        <v>36875</v>
      </c>
      <c r="C107" s="44">
        <v>1036.5287188316756</v>
      </c>
      <c r="D107" s="41"/>
      <c r="E107" s="41"/>
      <c r="F107" s="41"/>
    </row>
    <row r="108" spans="1:6" x14ac:dyDescent="0.3">
      <c r="A108" s="42">
        <v>760199</v>
      </c>
      <c r="B108" s="43">
        <v>36878</v>
      </c>
      <c r="C108" s="44">
        <v>1036.8495547228904</v>
      </c>
      <c r="D108" s="41"/>
      <c r="E108" s="41"/>
      <c r="F108" s="41"/>
    </row>
    <row r="109" spans="1:6" x14ac:dyDescent="0.3">
      <c r="A109" s="42">
        <v>760199</v>
      </c>
      <c r="B109" s="43">
        <v>36879</v>
      </c>
      <c r="C109" s="44">
        <v>1037.1704899221777</v>
      </c>
      <c r="D109" s="41"/>
      <c r="E109" s="41"/>
      <c r="F109" s="41"/>
    </row>
    <row r="110" spans="1:6" x14ac:dyDescent="0.3">
      <c r="A110" s="42">
        <v>760199</v>
      </c>
      <c r="B110" s="43">
        <v>36880</v>
      </c>
      <c r="C110" s="44">
        <v>1037.4915244602762</v>
      </c>
      <c r="D110" s="41"/>
      <c r="E110" s="41"/>
      <c r="F110" s="41"/>
    </row>
    <row r="111" spans="1:6" x14ac:dyDescent="0.3">
      <c r="A111" s="42">
        <v>760199</v>
      </c>
      <c r="B111" s="43">
        <v>36881</v>
      </c>
      <c r="C111" s="44">
        <v>1037.8126583679341</v>
      </c>
      <c r="D111" s="41"/>
      <c r="E111" s="41"/>
      <c r="F111" s="41"/>
    </row>
    <row r="112" spans="1:6" x14ac:dyDescent="0.3">
      <c r="A112" s="42">
        <v>760199</v>
      </c>
      <c r="B112" s="43">
        <v>36882</v>
      </c>
      <c r="C112" s="44">
        <v>1038.1338916759091</v>
      </c>
      <c r="D112" s="41"/>
      <c r="E112" s="41"/>
      <c r="F112" s="41"/>
    </row>
    <row r="113" spans="1:6" x14ac:dyDescent="0.3">
      <c r="A113" s="42">
        <v>760199</v>
      </c>
      <c r="B113" s="43">
        <v>36886</v>
      </c>
      <c r="C113" s="44">
        <v>1038.4552244149688</v>
      </c>
      <c r="D113" s="41"/>
      <c r="E113" s="41"/>
      <c r="F113" s="41"/>
    </row>
    <row r="114" spans="1:6" x14ac:dyDescent="0.3">
      <c r="A114" s="42">
        <v>760199</v>
      </c>
      <c r="B114" s="43">
        <v>36887</v>
      </c>
      <c r="C114" s="44">
        <v>1038.7766566158898</v>
      </c>
      <c r="D114" s="41"/>
      <c r="E114" s="41"/>
      <c r="F114" s="41"/>
    </row>
    <row r="115" spans="1:6" x14ac:dyDescent="0.3">
      <c r="A115" s="42">
        <v>760199</v>
      </c>
      <c r="B115" s="43">
        <v>36888</v>
      </c>
      <c r="C115" s="44">
        <v>1039.0981883094585</v>
      </c>
      <c r="D115" s="41"/>
      <c r="E115" s="41"/>
      <c r="F115" s="41"/>
    </row>
    <row r="116" spans="1:6" x14ac:dyDescent="0.3">
      <c r="A116" s="42">
        <v>760199</v>
      </c>
      <c r="B116" s="43">
        <v>36889</v>
      </c>
      <c r="C116" s="44">
        <v>1039.4198195264707</v>
      </c>
      <c r="D116" s="41"/>
      <c r="E116" s="41"/>
      <c r="F116" s="41"/>
    </row>
    <row r="117" spans="1:6" x14ac:dyDescent="0.3">
      <c r="A117" s="42">
        <v>760199</v>
      </c>
      <c r="B117" s="43">
        <v>36893</v>
      </c>
      <c r="C117" s="44">
        <v>1039.7415502977319</v>
      </c>
      <c r="D117" s="41"/>
      <c r="E117" s="41"/>
      <c r="F117" s="41"/>
    </row>
    <row r="118" spans="1:6" x14ac:dyDescent="0.3">
      <c r="A118" s="42">
        <v>760199</v>
      </c>
      <c r="B118" s="43">
        <v>36894</v>
      </c>
      <c r="C118" s="44">
        <v>1040.063380654057</v>
      </c>
      <c r="D118" s="41"/>
      <c r="E118" s="41"/>
      <c r="F118" s="41"/>
    </row>
    <row r="119" spans="1:6" x14ac:dyDescent="0.3">
      <c r="A119" s="42">
        <v>760199</v>
      </c>
      <c r="B119" s="43">
        <v>36895</v>
      </c>
      <c r="C119" s="44">
        <v>1040.3853106262707</v>
      </c>
      <c r="D119" s="41"/>
      <c r="E119" s="41"/>
      <c r="F119" s="41"/>
    </row>
    <row r="120" spans="1:6" x14ac:dyDescent="0.3">
      <c r="A120" s="42">
        <v>760199</v>
      </c>
      <c r="B120" s="43">
        <v>36896</v>
      </c>
      <c r="C120" s="44">
        <v>1040.7073402452068</v>
      </c>
      <c r="D120" s="41"/>
      <c r="E120" s="41"/>
      <c r="F120" s="41"/>
    </row>
    <row r="121" spans="1:6" x14ac:dyDescent="0.3">
      <c r="A121" s="42">
        <v>760199</v>
      </c>
      <c r="B121" s="43">
        <v>36899</v>
      </c>
      <c r="C121" s="44">
        <v>1041.0294695417087</v>
      </c>
      <c r="D121" s="41"/>
      <c r="E121" s="41"/>
      <c r="F121" s="41"/>
    </row>
    <row r="122" spans="1:6" x14ac:dyDescent="0.3">
      <c r="A122" s="42">
        <v>760199</v>
      </c>
      <c r="B122" s="43">
        <v>36900</v>
      </c>
      <c r="C122" s="44">
        <v>1041.3516985466299</v>
      </c>
      <c r="D122" s="41"/>
      <c r="E122" s="41"/>
      <c r="F122" s="41"/>
    </row>
    <row r="123" spans="1:6" x14ac:dyDescent="0.3">
      <c r="A123" s="42">
        <v>760199</v>
      </c>
      <c r="B123" s="43">
        <v>36901</v>
      </c>
      <c r="C123" s="44">
        <v>1041.6740272908328</v>
      </c>
      <c r="D123" s="41"/>
      <c r="E123" s="41"/>
      <c r="F123" s="41"/>
    </row>
    <row r="124" spans="1:6" x14ac:dyDescent="0.3">
      <c r="A124" s="42">
        <v>760199</v>
      </c>
      <c r="B124" s="43">
        <v>36902</v>
      </c>
      <c r="C124" s="44">
        <v>1041.9964558051897</v>
      </c>
      <c r="D124" s="41"/>
      <c r="E124" s="41"/>
      <c r="F124" s="41"/>
    </row>
    <row r="125" spans="1:6" x14ac:dyDescent="0.3">
      <c r="A125" s="42">
        <v>760199</v>
      </c>
      <c r="B125" s="43">
        <v>36903</v>
      </c>
      <c r="C125" s="44">
        <v>1042.3189841205824</v>
      </c>
      <c r="D125" s="41"/>
      <c r="E125" s="41"/>
      <c r="F125" s="41"/>
    </row>
    <row r="126" spans="1:6" x14ac:dyDescent="0.3">
      <c r="A126" s="42">
        <v>760199</v>
      </c>
      <c r="B126" s="43">
        <v>36906</v>
      </c>
      <c r="C126" s="44">
        <v>1042.6416122679022</v>
      </c>
      <c r="D126" s="41"/>
      <c r="E126" s="41"/>
      <c r="F126" s="41"/>
    </row>
    <row r="127" spans="1:6" x14ac:dyDescent="0.3">
      <c r="A127" s="42">
        <v>760199</v>
      </c>
      <c r="B127" s="43">
        <v>36907</v>
      </c>
      <c r="C127" s="44">
        <v>1042.899417308478</v>
      </c>
      <c r="D127" s="41"/>
      <c r="E127" s="41"/>
      <c r="F127" s="41"/>
    </row>
    <row r="128" spans="1:6" x14ac:dyDescent="0.3">
      <c r="A128" s="42">
        <v>760199</v>
      </c>
      <c r="B128" s="43">
        <v>36908</v>
      </c>
      <c r="C128" s="44">
        <v>1043.1572860942927</v>
      </c>
      <c r="D128" s="41"/>
      <c r="E128" s="41"/>
      <c r="F128" s="41"/>
    </row>
    <row r="129" spans="1:6" x14ac:dyDescent="0.3">
      <c r="A129" s="42">
        <v>760199</v>
      </c>
      <c r="B129" s="43">
        <v>36909</v>
      </c>
      <c r="C129" s="44">
        <v>1043.4152186411086</v>
      </c>
      <c r="D129" s="41"/>
      <c r="E129" s="41"/>
      <c r="F129" s="41"/>
    </row>
    <row r="130" spans="1:6" x14ac:dyDescent="0.3">
      <c r="A130" s="42">
        <v>760199</v>
      </c>
      <c r="B130" s="43">
        <v>36910</v>
      </c>
      <c r="C130" s="44">
        <v>1043.6732149646907</v>
      </c>
      <c r="D130" s="41"/>
      <c r="E130" s="41"/>
      <c r="F130" s="41"/>
    </row>
    <row r="131" spans="1:6" x14ac:dyDescent="0.3">
      <c r="A131" s="42">
        <v>760199</v>
      </c>
      <c r="B131" s="43">
        <v>36913</v>
      </c>
      <c r="C131" s="44">
        <v>1043.9312750808092</v>
      </c>
      <c r="D131" s="41"/>
      <c r="E131" s="41"/>
      <c r="F131" s="41"/>
    </row>
    <row r="132" spans="1:6" x14ac:dyDescent="0.3">
      <c r="A132" s="42">
        <v>760199</v>
      </c>
      <c r="B132" s="43">
        <v>36914</v>
      </c>
      <c r="C132" s="44">
        <v>1044.1893990052374</v>
      </c>
      <c r="D132" s="41"/>
      <c r="E132" s="41"/>
      <c r="F132" s="41"/>
    </row>
    <row r="133" spans="1:6" x14ac:dyDescent="0.3">
      <c r="A133" s="42">
        <v>760199</v>
      </c>
      <c r="B133" s="43">
        <v>36915</v>
      </c>
      <c r="C133" s="44">
        <v>1044.4475867537521</v>
      </c>
      <c r="D133" s="41"/>
      <c r="E133" s="41"/>
      <c r="F133" s="41"/>
    </row>
    <row r="134" spans="1:6" x14ac:dyDescent="0.3">
      <c r="A134" s="42">
        <v>760199</v>
      </c>
      <c r="B134" s="43">
        <v>36916</v>
      </c>
      <c r="C134" s="44">
        <v>1044.7058383421347</v>
      </c>
      <c r="D134" s="41"/>
      <c r="E134" s="41"/>
      <c r="F134" s="41"/>
    </row>
    <row r="135" spans="1:6" x14ac:dyDescent="0.3">
      <c r="A135" s="42">
        <v>760199</v>
      </c>
      <c r="B135" s="43">
        <v>36917</v>
      </c>
      <c r="C135" s="44">
        <v>1044.964153786171</v>
      </c>
      <c r="D135" s="41"/>
      <c r="E135" s="41"/>
      <c r="F135" s="41"/>
    </row>
    <row r="136" spans="1:6" x14ac:dyDescent="0.3">
      <c r="A136" s="42">
        <v>760199</v>
      </c>
      <c r="B136" s="43">
        <v>36920</v>
      </c>
      <c r="C136" s="44">
        <v>1045.2225331016491</v>
      </c>
      <c r="D136" s="41"/>
      <c r="E136" s="41"/>
      <c r="F136" s="41"/>
    </row>
    <row r="137" spans="1:6" x14ac:dyDescent="0.3">
      <c r="A137" s="42">
        <v>760199</v>
      </c>
      <c r="B137" s="43">
        <v>36921</v>
      </c>
      <c r="C137" s="44">
        <v>1045.4809763043627</v>
      </c>
      <c r="D137" s="41"/>
      <c r="E137" s="41"/>
      <c r="F137" s="41"/>
    </row>
    <row r="138" spans="1:6" x14ac:dyDescent="0.3">
      <c r="A138" s="42">
        <v>760199</v>
      </c>
      <c r="B138" s="43">
        <v>36922</v>
      </c>
      <c r="C138" s="44">
        <v>1045.7394834101081</v>
      </c>
      <c r="D138" s="41"/>
      <c r="E138" s="41"/>
      <c r="F138" s="41"/>
    </row>
    <row r="139" spans="1:6" x14ac:dyDescent="0.3">
      <c r="A139" s="42">
        <v>760199</v>
      </c>
      <c r="B139" s="43">
        <v>36923</v>
      </c>
      <c r="C139" s="44">
        <v>1045.9980544346868</v>
      </c>
      <c r="D139" s="41"/>
      <c r="E139" s="41"/>
      <c r="F139" s="41"/>
    </row>
    <row r="140" spans="1:6" x14ac:dyDescent="0.3">
      <c r="A140" s="42">
        <v>760199</v>
      </c>
      <c r="B140" s="43">
        <v>36924</v>
      </c>
      <c r="C140" s="44">
        <v>1046.2566893939024</v>
      </c>
      <c r="D140" s="41"/>
      <c r="E140" s="41"/>
      <c r="F140" s="41"/>
    </row>
    <row r="141" spans="1:6" x14ac:dyDescent="0.3">
      <c r="A141" s="42">
        <v>760199</v>
      </c>
      <c r="B141" s="43">
        <v>36927</v>
      </c>
      <c r="C141" s="44">
        <v>1046.5153883035641</v>
      </c>
      <c r="D141" s="41"/>
      <c r="E141" s="41"/>
      <c r="F141" s="41"/>
    </row>
    <row r="142" spans="1:6" x14ac:dyDescent="0.3">
      <c r="A142" s="42">
        <v>760199</v>
      </c>
      <c r="B142" s="43">
        <v>36928</v>
      </c>
      <c r="C142" s="44">
        <v>1046.7741511794848</v>
      </c>
      <c r="D142" s="41"/>
      <c r="E142" s="41"/>
      <c r="F142" s="41"/>
    </row>
    <row r="143" spans="1:6" x14ac:dyDescent="0.3">
      <c r="A143" s="42">
        <v>760199</v>
      </c>
      <c r="B143" s="43">
        <v>36929</v>
      </c>
      <c r="C143" s="44">
        <v>1047.0329780374798</v>
      </c>
      <c r="D143" s="41"/>
      <c r="E143" s="41"/>
      <c r="F143" s="41"/>
    </row>
    <row r="144" spans="1:6" x14ac:dyDescent="0.3">
      <c r="A144" s="42">
        <v>760199</v>
      </c>
      <c r="B144" s="43">
        <v>36930</v>
      </c>
      <c r="C144" s="44">
        <v>1047.2918688933703</v>
      </c>
      <c r="D144" s="41"/>
      <c r="E144" s="41"/>
      <c r="F144" s="41"/>
    </row>
    <row r="145" spans="1:6" x14ac:dyDescent="0.3">
      <c r="A145" s="42">
        <v>760199</v>
      </c>
      <c r="B145" s="43">
        <v>36931</v>
      </c>
      <c r="C145" s="44">
        <v>1047.5508237629801</v>
      </c>
      <c r="D145" s="41"/>
      <c r="E145" s="41"/>
      <c r="F145" s="41"/>
    </row>
    <row r="146" spans="1:6" x14ac:dyDescent="0.3">
      <c r="A146" s="42">
        <v>760199</v>
      </c>
      <c r="B146" s="43">
        <v>36934</v>
      </c>
      <c r="C146" s="44">
        <v>1047.8098426621377</v>
      </c>
      <c r="D146" s="41"/>
      <c r="E146" s="41"/>
      <c r="F146" s="41"/>
    </row>
    <row r="147" spans="1:6" x14ac:dyDescent="0.3">
      <c r="A147" s="42">
        <v>760199</v>
      </c>
      <c r="B147" s="43">
        <v>36935</v>
      </c>
      <c r="C147" s="44">
        <v>1048.0689256066746</v>
      </c>
      <c r="D147" s="41"/>
      <c r="E147" s="41"/>
      <c r="F147" s="41"/>
    </row>
    <row r="148" spans="1:6" x14ac:dyDescent="0.3">
      <c r="A148" s="42">
        <v>760199</v>
      </c>
      <c r="B148" s="43">
        <v>36936</v>
      </c>
      <c r="C148" s="44">
        <v>1048.3280726124269</v>
      </c>
      <c r="D148" s="41"/>
      <c r="E148" s="41"/>
      <c r="F148" s="41"/>
    </row>
    <row r="149" spans="1:6" x14ac:dyDescent="0.3">
      <c r="A149" s="42">
        <v>760199</v>
      </c>
      <c r="B149" s="43">
        <v>36937</v>
      </c>
      <c r="C149" s="44">
        <v>1048.5872836952349</v>
      </c>
      <c r="D149" s="41"/>
      <c r="E149" s="41"/>
      <c r="F149" s="41"/>
    </row>
    <row r="150" spans="1:6" x14ac:dyDescent="0.3">
      <c r="A150" s="42">
        <v>760199</v>
      </c>
      <c r="B150" s="43">
        <v>36938</v>
      </c>
      <c r="C150" s="44">
        <v>1048.8547399736965</v>
      </c>
      <c r="D150" s="41"/>
      <c r="E150" s="41"/>
      <c r="F150" s="41"/>
    </row>
    <row r="151" spans="1:6" x14ac:dyDescent="0.3">
      <c r="A151" s="42">
        <v>760199</v>
      </c>
      <c r="B151" s="43">
        <v>36941</v>
      </c>
      <c r="C151" s="44">
        <v>1049.1222644704762</v>
      </c>
      <c r="D151" s="41"/>
      <c r="E151" s="41"/>
      <c r="F151" s="41"/>
    </row>
    <row r="152" spans="1:6" x14ac:dyDescent="0.3">
      <c r="A152" s="42">
        <v>760199</v>
      </c>
      <c r="B152" s="43">
        <v>36942</v>
      </c>
      <c r="C152" s="44">
        <v>1049.3898572029743</v>
      </c>
      <c r="D152" s="41"/>
      <c r="E152" s="41"/>
      <c r="F152" s="41"/>
    </row>
    <row r="153" spans="1:6" x14ac:dyDescent="0.3">
      <c r="A153" s="42">
        <v>760199</v>
      </c>
      <c r="B153" s="43">
        <v>36943</v>
      </c>
      <c r="C153" s="44">
        <v>1049.6575181885946</v>
      </c>
      <c r="D153" s="41"/>
      <c r="E153" s="41"/>
      <c r="F153" s="41"/>
    </row>
    <row r="154" spans="1:6" x14ac:dyDescent="0.3">
      <c r="A154" s="42">
        <v>760199</v>
      </c>
      <c r="B154" s="43">
        <v>36944</v>
      </c>
      <c r="C154" s="44">
        <v>1049.9252474447464</v>
      </c>
      <c r="D154" s="41"/>
      <c r="E154" s="41"/>
      <c r="F154" s="41"/>
    </row>
    <row r="155" spans="1:6" x14ac:dyDescent="0.3">
      <c r="A155" s="42">
        <v>760199</v>
      </c>
      <c r="B155" s="43">
        <v>36945</v>
      </c>
      <c r="C155" s="44">
        <v>1050.1930449888434</v>
      </c>
      <c r="D155" s="41"/>
      <c r="E155" s="41"/>
      <c r="F155" s="41"/>
    </row>
    <row r="156" spans="1:6" x14ac:dyDescent="0.3">
      <c r="A156" s="42">
        <v>760199</v>
      </c>
      <c r="B156" s="43">
        <v>36950</v>
      </c>
      <c r="C156" s="44">
        <v>1050.4609108383024</v>
      </c>
      <c r="D156" s="41"/>
      <c r="E156" s="41"/>
      <c r="F156" s="41"/>
    </row>
    <row r="157" spans="1:6" x14ac:dyDescent="0.3">
      <c r="A157" s="42">
        <v>760199</v>
      </c>
      <c r="B157" s="43">
        <v>36951</v>
      </c>
      <c r="C157" s="44">
        <v>1050.7288450105464</v>
      </c>
      <c r="D157" s="41"/>
      <c r="E157" s="41"/>
      <c r="F157" s="41"/>
    </row>
    <row r="158" spans="1:6" x14ac:dyDescent="0.3">
      <c r="A158" s="42">
        <v>760199</v>
      </c>
      <c r="B158" s="43">
        <v>36952</v>
      </c>
      <c r="C158" s="44">
        <v>1050.9968475230014</v>
      </c>
      <c r="D158" s="41"/>
      <c r="E158" s="41"/>
      <c r="F158" s="41"/>
    </row>
    <row r="159" spans="1:6" x14ac:dyDescent="0.3">
      <c r="A159" s="42">
        <v>760199</v>
      </c>
      <c r="B159" s="43">
        <v>36955</v>
      </c>
      <c r="C159" s="44">
        <v>1051.2649183930992</v>
      </c>
      <c r="D159" s="41"/>
      <c r="E159" s="41"/>
      <c r="F159" s="41"/>
    </row>
    <row r="160" spans="1:6" x14ac:dyDescent="0.3">
      <c r="A160" s="42">
        <v>760199</v>
      </c>
      <c r="B160" s="43">
        <v>36956</v>
      </c>
      <c r="C160" s="44">
        <v>1051.5330576382746</v>
      </c>
      <c r="D160" s="41"/>
      <c r="E160" s="41"/>
      <c r="F160" s="41"/>
    </row>
    <row r="161" spans="1:6" x14ac:dyDescent="0.3">
      <c r="A161" s="42">
        <v>760199</v>
      </c>
      <c r="B161" s="43">
        <v>36957</v>
      </c>
      <c r="C161" s="44">
        <v>1051.801265275968</v>
      </c>
      <c r="D161" s="41"/>
      <c r="E161" s="41"/>
      <c r="F161" s="41"/>
    </row>
    <row r="162" spans="1:6" x14ac:dyDescent="0.3">
      <c r="A162" s="42">
        <v>760199</v>
      </c>
      <c r="B162" s="43">
        <v>36958</v>
      </c>
      <c r="C162" s="44">
        <v>1052.069541323624</v>
      </c>
      <c r="D162" s="41"/>
      <c r="E162" s="41"/>
      <c r="F162" s="41"/>
    </row>
    <row r="163" spans="1:6" x14ac:dyDescent="0.3">
      <c r="A163" s="42">
        <v>760199</v>
      </c>
      <c r="B163" s="43">
        <v>36959</v>
      </c>
      <c r="C163" s="44">
        <v>1052.3378857986911</v>
      </c>
      <c r="D163" s="41"/>
      <c r="E163" s="41"/>
      <c r="F163" s="41"/>
    </row>
    <row r="164" spans="1:6" x14ac:dyDescent="0.3">
      <c r="A164" s="42">
        <v>760199</v>
      </c>
      <c r="B164" s="43">
        <v>36962</v>
      </c>
      <c r="C164" s="44">
        <v>1052.6062987186231</v>
      </c>
      <c r="D164" s="41"/>
      <c r="E164" s="41"/>
      <c r="F164" s="41"/>
    </row>
    <row r="165" spans="1:6" x14ac:dyDescent="0.3">
      <c r="A165" s="42">
        <v>760199</v>
      </c>
      <c r="B165" s="43">
        <v>36963</v>
      </c>
      <c r="C165" s="44">
        <v>1052.8747801008772</v>
      </c>
      <c r="D165" s="41"/>
      <c r="E165" s="41"/>
      <c r="F165" s="41"/>
    </row>
    <row r="166" spans="1:6" x14ac:dyDescent="0.3">
      <c r="A166" s="42">
        <v>760199</v>
      </c>
      <c r="B166" s="43">
        <v>36964</v>
      </c>
      <c r="C166" s="44">
        <v>1053.1433299629159</v>
      </c>
      <c r="D166" s="41"/>
      <c r="E166" s="41"/>
      <c r="F166" s="41"/>
    </row>
    <row r="167" spans="1:6" x14ac:dyDescent="0.3">
      <c r="A167" s="42">
        <v>760199</v>
      </c>
      <c r="B167" s="43">
        <v>36965</v>
      </c>
      <c r="C167" s="44">
        <v>1053.4119483222059</v>
      </c>
      <c r="D167" s="41"/>
      <c r="E167" s="41"/>
      <c r="F167" s="41"/>
    </row>
    <row r="168" spans="1:6" x14ac:dyDescent="0.3">
      <c r="A168" s="42">
        <v>760199</v>
      </c>
      <c r="B168" s="43">
        <v>36966</v>
      </c>
      <c r="C168" s="44">
        <v>1053.6021256124884</v>
      </c>
      <c r="D168" s="41"/>
      <c r="E168" s="41"/>
      <c r="F168" s="41"/>
    </row>
    <row r="169" spans="1:6" x14ac:dyDescent="0.3">
      <c r="A169" s="42">
        <v>760199</v>
      </c>
      <c r="B169" s="43">
        <v>36969</v>
      </c>
      <c r="C169" s="44">
        <v>1053.7923372363496</v>
      </c>
      <c r="D169" s="41"/>
      <c r="E169" s="41"/>
      <c r="F169" s="41"/>
    </row>
    <row r="170" spans="1:6" x14ac:dyDescent="0.3">
      <c r="A170" s="42">
        <v>760199</v>
      </c>
      <c r="B170" s="43">
        <v>36970</v>
      </c>
      <c r="C170" s="44">
        <v>1053.9825831999876</v>
      </c>
      <c r="D170" s="41"/>
      <c r="E170" s="41"/>
      <c r="F170" s="41"/>
    </row>
    <row r="171" spans="1:6" x14ac:dyDescent="0.3">
      <c r="A171" s="42">
        <v>760199</v>
      </c>
      <c r="B171" s="43">
        <v>36971</v>
      </c>
      <c r="C171" s="44">
        <v>1054.1728635096017</v>
      </c>
      <c r="D171" s="41"/>
      <c r="E171" s="41"/>
      <c r="F171" s="41"/>
    </row>
    <row r="172" spans="1:6" x14ac:dyDescent="0.3">
      <c r="A172" s="42">
        <v>760199</v>
      </c>
      <c r="B172" s="43">
        <v>36972</v>
      </c>
      <c r="C172" s="44">
        <v>1054.363178171393</v>
      </c>
      <c r="D172" s="41"/>
      <c r="E172" s="41"/>
      <c r="F172" s="41"/>
    </row>
    <row r="173" spans="1:6" x14ac:dyDescent="0.3">
      <c r="A173" s="42">
        <v>760199</v>
      </c>
      <c r="B173" s="43">
        <v>36973</v>
      </c>
      <c r="C173" s="44">
        <v>1054.553527191563</v>
      </c>
      <c r="D173" s="41"/>
      <c r="E173" s="41"/>
      <c r="F173" s="41"/>
    </row>
    <row r="174" spans="1:6" x14ac:dyDescent="0.3">
      <c r="A174" s="42">
        <v>760199</v>
      </c>
      <c r="B174" s="43">
        <v>36976</v>
      </c>
      <c r="C174" s="44">
        <v>1054.7439105763146</v>
      </c>
      <c r="D174" s="41"/>
      <c r="E174" s="41"/>
      <c r="F174" s="41"/>
    </row>
    <row r="175" spans="1:6" x14ac:dyDescent="0.3">
      <c r="A175" s="42">
        <v>760199</v>
      </c>
      <c r="B175" s="43">
        <v>36977</v>
      </c>
      <c r="C175" s="44">
        <v>1054.9343283318517</v>
      </c>
      <c r="D175" s="41"/>
      <c r="E175" s="41"/>
      <c r="F175" s="41"/>
    </row>
    <row r="176" spans="1:6" x14ac:dyDescent="0.3">
      <c r="A176" s="42">
        <v>760199</v>
      </c>
      <c r="B176" s="43">
        <v>36978</v>
      </c>
      <c r="C176" s="44">
        <v>1055.1247804643795</v>
      </c>
      <c r="D176" s="41"/>
      <c r="E176" s="41"/>
      <c r="F176" s="41"/>
    </row>
    <row r="177" spans="1:6" x14ac:dyDescent="0.3">
      <c r="A177" s="42">
        <v>760199</v>
      </c>
      <c r="B177" s="43">
        <v>36979</v>
      </c>
      <c r="C177" s="44">
        <v>1055.3152669801045</v>
      </c>
      <c r="D177" s="41"/>
      <c r="E177" s="41"/>
      <c r="F177" s="41"/>
    </row>
    <row r="178" spans="1:6" x14ac:dyDescent="0.3">
      <c r="A178" s="42">
        <v>760199</v>
      </c>
      <c r="B178" s="43">
        <v>36980</v>
      </c>
      <c r="C178" s="44">
        <v>1055.5057878852335</v>
      </c>
      <c r="D178" s="41"/>
      <c r="E178" s="41"/>
      <c r="F178" s="41"/>
    </row>
    <row r="179" spans="1:6" x14ac:dyDescent="0.3">
      <c r="A179" s="42">
        <v>760199</v>
      </c>
      <c r="B179" s="43">
        <v>36983</v>
      </c>
      <c r="C179" s="44">
        <v>1055.6963431859756</v>
      </c>
      <c r="D179" s="41"/>
      <c r="E179" s="41"/>
      <c r="F179" s="41"/>
    </row>
    <row r="180" spans="1:6" x14ac:dyDescent="0.3">
      <c r="A180" s="42">
        <v>760199</v>
      </c>
      <c r="B180" s="43">
        <v>36984</v>
      </c>
      <c r="C180" s="44">
        <v>1055.8869328885398</v>
      </c>
      <c r="D180" s="41"/>
      <c r="E180" s="41"/>
      <c r="F180" s="41"/>
    </row>
    <row r="181" spans="1:6" x14ac:dyDescent="0.3">
      <c r="A181" s="42">
        <v>760199</v>
      </c>
      <c r="B181" s="43">
        <v>36985</v>
      </c>
      <c r="C181" s="44">
        <v>1056.0775569991372</v>
      </c>
      <c r="D181" s="41"/>
      <c r="E181" s="41"/>
      <c r="F181" s="41"/>
    </row>
    <row r="182" spans="1:6" x14ac:dyDescent="0.3">
      <c r="A182" s="42">
        <v>760199</v>
      </c>
      <c r="B182" s="43">
        <v>36986</v>
      </c>
      <c r="C182" s="44">
        <v>1056.2682155239795</v>
      </c>
      <c r="D182" s="41"/>
      <c r="E182" s="41"/>
      <c r="F182" s="41"/>
    </row>
    <row r="183" spans="1:6" x14ac:dyDescent="0.3">
      <c r="A183" s="42">
        <v>760199</v>
      </c>
      <c r="B183" s="43">
        <v>36987</v>
      </c>
      <c r="C183" s="44">
        <v>1056.4589084692798</v>
      </c>
      <c r="D183" s="41"/>
      <c r="E183" s="41"/>
      <c r="F183" s="41"/>
    </row>
    <row r="184" spans="1:6" x14ac:dyDescent="0.3">
      <c r="A184" s="42">
        <v>760199</v>
      </c>
      <c r="B184" s="43">
        <v>36990</v>
      </c>
      <c r="C184" s="44">
        <v>1056.6496358412521</v>
      </c>
      <c r="D184" s="41"/>
      <c r="E184" s="41"/>
      <c r="F184" s="41"/>
    </row>
    <row r="185" spans="1:6" x14ac:dyDescent="0.3">
      <c r="A185" s="42">
        <v>760199</v>
      </c>
      <c r="B185" s="43">
        <v>36991</v>
      </c>
      <c r="C185" s="44">
        <v>1056.8403976461116</v>
      </c>
      <c r="D185" s="41"/>
      <c r="E185" s="41"/>
      <c r="F185" s="41"/>
    </row>
    <row r="186" spans="1:6" x14ac:dyDescent="0.3">
      <c r="A186" s="42">
        <v>760199</v>
      </c>
      <c r="B186" s="43">
        <v>36992</v>
      </c>
      <c r="C186" s="44">
        <v>1057.0311938900745</v>
      </c>
      <c r="D186" s="41"/>
      <c r="E186" s="41"/>
      <c r="F186" s="41"/>
    </row>
    <row r="187" spans="1:6" x14ac:dyDescent="0.3">
      <c r="A187" s="42">
        <v>760199</v>
      </c>
      <c r="B187" s="43">
        <v>36993</v>
      </c>
      <c r="C187" s="44">
        <v>1057.2220245793583</v>
      </c>
      <c r="D187" s="41"/>
      <c r="E187" s="41"/>
      <c r="F187" s="41"/>
    </row>
    <row r="188" spans="1:6" x14ac:dyDescent="0.3">
      <c r="A188" s="42">
        <v>760199</v>
      </c>
      <c r="B188" s="43">
        <v>36997</v>
      </c>
      <c r="C188" s="44">
        <v>1057.412889720182</v>
      </c>
      <c r="D188" s="41"/>
      <c r="E188" s="41"/>
      <c r="F188" s="41"/>
    </row>
    <row r="189" spans="1:6" x14ac:dyDescent="0.3">
      <c r="A189" s="42">
        <v>760199</v>
      </c>
      <c r="B189" s="43">
        <v>36998</v>
      </c>
      <c r="C189" s="44">
        <v>1057.7186221711909</v>
      </c>
      <c r="D189" s="41"/>
      <c r="E189" s="41"/>
      <c r="F189" s="41"/>
    </row>
    <row r="190" spans="1:6" x14ac:dyDescent="0.3">
      <c r="A190" s="42">
        <v>760199</v>
      </c>
      <c r="B190" s="43">
        <v>36999</v>
      </c>
      <c r="C190" s="44">
        <v>1058.0244430193934</v>
      </c>
      <c r="D190" s="41"/>
      <c r="E190" s="41"/>
      <c r="F190" s="41"/>
    </row>
    <row r="191" spans="1:6" x14ac:dyDescent="0.3">
      <c r="A191" s="42">
        <v>760199</v>
      </c>
      <c r="B191" s="43">
        <v>37000</v>
      </c>
      <c r="C191" s="44">
        <v>1058.3303522903477</v>
      </c>
      <c r="D191" s="41"/>
      <c r="E191" s="41"/>
      <c r="F191" s="41"/>
    </row>
    <row r="192" spans="1:6" x14ac:dyDescent="0.3">
      <c r="A192" s="42">
        <v>760199</v>
      </c>
      <c r="B192" s="43">
        <v>37001</v>
      </c>
      <c r="C192" s="44">
        <v>1058.6363500096195</v>
      </c>
      <c r="D192" s="41"/>
      <c r="E192" s="41"/>
      <c r="F192" s="41"/>
    </row>
    <row r="193" spans="1:6" x14ac:dyDescent="0.3">
      <c r="A193" s="42">
        <v>760199</v>
      </c>
      <c r="B193" s="43">
        <v>37004</v>
      </c>
      <c r="C193" s="44">
        <v>1058.9424362027823</v>
      </c>
      <c r="D193" s="41"/>
      <c r="E193" s="41"/>
      <c r="F193" s="41"/>
    </row>
    <row r="194" spans="1:6" x14ac:dyDescent="0.3">
      <c r="A194" s="42">
        <v>760199</v>
      </c>
      <c r="B194" s="43">
        <v>37005</v>
      </c>
      <c r="C194" s="44">
        <v>1059.2486108954167</v>
      </c>
      <c r="D194" s="41"/>
      <c r="E194" s="41"/>
      <c r="F194" s="41"/>
    </row>
    <row r="195" spans="1:6" x14ac:dyDescent="0.3">
      <c r="A195" s="42">
        <v>760199</v>
      </c>
      <c r="B195" s="43">
        <v>37006</v>
      </c>
      <c r="C195" s="44">
        <v>1059.5548741131111</v>
      </c>
      <c r="D195" s="41"/>
      <c r="E195" s="41"/>
      <c r="F195" s="41"/>
    </row>
    <row r="196" spans="1:6" x14ac:dyDescent="0.3">
      <c r="A196" s="42">
        <v>760199</v>
      </c>
      <c r="B196" s="43">
        <v>37007</v>
      </c>
      <c r="C196" s="44">
        <v>1059.8612258814603</v>
      </c>
      <c r="D196" s="41"/>
      <c r="E196" s="41"/>
      <c r="F196" s="41"/>
    </row>
    <row r="197" spans="1:6" x14ac:dyDescent="0.3">
      <c r="A197" s="42">
        <v>760199</v>
      </c>
      <c r="B197" s="43">
        <v>37008</v>
      </c>
      <c r="C197" s="44">
        <v>1060.1676662260677</v>
      </c>
      <c r="D197" s="41"/>
      <c r="E197" s="41"/>
      <c r="F197" s="41"/>
    </row>
    <row r="198" spans="1:6" x14ac:dyDescent="0.3">
      <c r="A198" s="42">
        <v>760199</v>
      </c>
      <c r="B198" s="43">
        <v>37011</v>
      </c>
      <c r="C198" s="44">
        <v>1060.4741951725437</v>
      </c>
      <c r="D198" s="41"/>
      <c r="E198" s="41"/>
      <c r="F198" s="41"/>
    </row>
    <row r="199" spans="1:6" x14ac:dyDescent="0.3">
      <c r="A199" s="42">
        <v>760199</v>
      </c>
      <c r="B199" s="43">
        <v>37013</v>
      </c>
      <c r="C199" s="44">
        <v>1060.7808127465055</v>
      </c>
      <c r="D199" s="41"/>
      <c r="E199" s="41"/>
      <c r="F199" s="41"/>
    </row>
    <row r="200" spans="1:6" x14ac:dyDescent="0.3">
      <c r="A200" s="42">
        <v>760199</v>
      </c>
      <c r="B200" s="43">
        <v>37014</v>
      </c>
      <c r="C200" s="44">
        <v>1061.0875189735784</v>
      </c>
      <c r="D200" s="41"/>
      <c r="E200" s="41"/>
      <c r="F200" s="41"/>
    </row>
    <row r="201" spans="1:6" x14ac:dyDescent="0.3">
      <c r="A201" s="42">
        <v>760199</v>
      </c>
      <c r="B201" s="43">
        <v>37015</v>
      </c>
      <c r="C201" s="44">
        <v>1061.394313879395</v>
      </c>
      <c r="D201" s="41"/>
      <c r="E201" s="41"/>
      <c r="F201" s="41"/>
    </row>
    <row r="202" spans="1:6" x14ac:dyDescent="0.3">
      <c r="A202" s="42">
        <v>760199</v>
      </c>
      <c r="B202" s="43">
        <v>37018</v>
      </c>
      <c r="C202" s="44">
        <v>1061.7011974895952</v>
      </c>
      <c r="D202" s="41"/>
      <c r="E202" s="41"/>
      <c r="F202" s="41"/>
    </row>
    <row r="203" spans="1:6" x14ac:dyDescent="0.3">
      <c r="A203" s="42">
        <v>760199</v>
      </c>
      <c r="B203" s="43">
        <v>37019</v>
      </c>
      <c r="C203" s="44">
        <v>1062.0081698298261</v>
      </c>
      <c r="D203" s="41"/>
      <c r="E203" s="41"/>
      <c r="F203" s="41"/>
    </row>
    <row r="204" spans="1:6" x14ac:dyDescent="0.3">
      <c r="A204" s="42">
        <v>760199</v>
      </c>
      <c r="B204" s="43">
        <v>37020</v>
      </c>
      <c r="C204" s="44">
        <v>1062.3152309257425</v>
      </c>
      <c r="D204" s="41"/>
      <c r="E204" s="41"/>
      <c r="F204" s="41"/>
    </row>
    <row r="205" spans="1:6" x14ac:dyDescent="0.3">
      <c r="A205" s="42">
        <v>760199</v>
      </c>
      <c r="B205" s="43">
        <v>37021</v>
      </c>
      <c r="C205" s="44">
        <v>1062.622380803007</v>
      </c>
      <c r="D205" s="41"/>
      <c r="E205" s="41"/>
      <c r="F205" s="41"/>
    </row>
    <row r="206" spans="1:6" x14ac:dyDescent="0.3">
      <c r="A206" s="42">
        <v>760199</v>
      </c>
      <c r="B206" s="43">
        <v>37022</v>
      </c>
      <c r="C206" s="44">
        <v>1062.9296194872884</v>
      </c>
      <c r="D206" s="41"/>
      <c r="E206" s="41"/>
      <c r="F206" s="41"/>
    </row>
    <row r="207" spans="1:6" x14ac:dyDescent="0.3">
      <c r="A207" s="42">
        <v>760199</v>
      </c>
      <c r="B207" s="43">
        <v>37025</v>
      </c>
      <c r="C207" s="44">
        <v>1063.2369470042643</v>
      </c>
      <c r="D207" s="41"/>
      <c r="E207" s="41"/>
      <c r="F207" s="41"/>
    </row>
    <row r="208" spans="1:6" x14ac:dyDescent="0.3">
      <c r="A208" s="42">
        <v>760199</v>
      </c>
      <c r="B208" s="43">
        <v>37026</v>
      </c>
      <c r="C208" s="44">
        <v>1063.544363379619</v>
      </c>
      <c r="D208" s="41"/>
      <c r="E208" s="41"/>
      <c r="F208" s="41"/>
    </row>
    <row r="209" spans="1:6" x14ac:dyDescent="0.3">
      <c r="A209" s="42">
        <v>760199</v>
      </c>
      <c r="B209" s="43">
        <v>37027</v>
      </c>
      <c r="C209" s="44">
        <v>1063.742165673071</v>
      </c>
      <c r="D209" s="41"/>
      <c r="E209" s="41"/>
      <c r="F209" s="41"/>
    </row>
    <row r="210" spans="1:6" x14ac:dyDescent="0.3">
      <c r="A210" s="42">
        <v>760199</v>
      </c>
      <c r="B210" s="43">
        <v>37028</v>
      </c>
      <c r="C210" s="44">
        <v>1063.9400047545955</v>
      </c>
      <c r="D210" s="41"/>
      <c r="E210" s="41"/>
      <c r="F210" s="41"/>
    </row>
    <row r="211" spans="1:6" x14ac:dyDescent="0.3">
      <c r="A211" s="42">
        <v>760199</v>
      </c>
      <c r="B211" s="43">
        <v>37029</v>
      </c>
      <c r="C211" s="44">
        <v>1064.1378806310349</v>
      </c>
      <c r="D211" s="41"/>
      <c r="E211" s="41"/>
      <c r="F211" s="41"/>
    </row>
    <row r="212" spans="1:6" x14ac:dyDescent="0.3">
      <c r="A212" s="42">
        <v>760199</v>
      </c>
      <c r="B212" s="43">
        <v>37032</v>
      </c>
      <c r="C212" s="44">
        <v>1064.335793309232</v>
      </c>
      <c r="D212" s="41"/>
      <c r="E212" s="41"/>
      <c r="F212" s="41"/>
    </row>
    <row r="213" spans="1:6" x14ac:dyDescent="0.3">
      <c r="A213" s="42">
        <v>760199</v>
      </c>
      <c r="B213" s="43">
        <v>37033</v>
      </c>
      <c r="C213" s="44">
        <v>1064.5337427960317</v>
      </c>
      <c r="D213" s="41"/>
      <c r="E213" s="41"/>
      <c r="F213" s="41"/>
    </row>
    <row r="214" spans="1:6" x14ac:dyDescent="0.3">
      <c r="A214" s="42">
        <v>760199</v>
      </c>
      <c r="B214" s="43">
        <v>37034</v>
      </c>
      <c r="C214" s="44">
        <v>1064.7317290982794</v>
      </c>
      <c r="D214" s="41"/>
      <c r="E214" s="41"/>
      <c r="F214" s="41"/>
    </row>
    <row r="215" spans="1:6" x14ac:dyDescent="0.3">
      <c r="A215" s="42">
        <v>760199</v>
      </c>
      <c r="B215" s="43">
        <v>37035</v>
      </c>
      <c r="C215" s="44">
        <v>1064.9297522228228</v>
      </c>
      <c r="D215" s="41"/>
      <c r="E215" s="41"/>
      <c r="F215" s="41"/>
    </row>
    <row r="216" spans="1:6" x14ac:dyDescent="0.3">
      <c r="A216" s="42">
        <v>760199</v>
      </c>
      <c r="B216" s="43">
        <v>37036</v>
      </c>
      <c r="C216" s="44">
        <v>1065.1278121765099</v>
      </c>
      <c r="D216" s="41"/>
      <c r="E216" s="41"/>
      <c r="F216" s="41"/>
    </row>
    <row r="217" spans="1:6" x14ac:dyDescent="0.3">
      <c r="A217" s="42">
        <v>760199</v>
      </c>
      <c r="B217" s="43">
        <v>37039</v>
      </c>
      <c r="C217" s="44">
        <v>1065.3259089661899</v>
      </c>
      <c r="D217" s="41"/>
      <c r="E217" s="41"/>
      <c r="F217" s="41"/>
    </row>
    <row r="218" spans="1:6" x14ac:dyDescent="0.3">
      <c r="A218" s="42">
        <v>760199</v>
      </c>
      <c r="B218" s="43">
        <v>37040</v>
      </c>
      <c r="C218" s="44">
        <v>1065.5240425987145</v>
      </c>
      <c r="D218" s="41"/>
      <c r="E218" s="41"/>
      <c r="F218" s="41"/>
    </row>
    <row r="219" spans="1:6" x14ac:dyDescent="0.3">
      <c r="A219" s="42">
        <v>760199</v>
      </c>
      <c r="B219" s="43">
        <v>37041</v>
      </c>
      <c r="C219" s="44">
        <v>1065.7222130809355</v>
      </c>
      <c r="D219" s="41"/>
      <c r="E219" s="41"/>
      <c r="F219" s="41"/>
    </row>
    <row r="220" spans="1:6" x14ac:dyDescent="0.3">
      <c r="A220" s="42">
        <v>760199</v>
      </c>
      <c r="B220" s="43">
        <v>37042</v>
      </c>
      <c r="C220" s="44">
        <v>1065.9204204197063</v>
      </c>
      <c r="D220" s="41"/>
      <c r="E220" s="41"/>
      <c r="F220" s="41"/>
    </row>
    <row r="221" spans="1:6" x14ac:dyDescent="0.3">
      <c r="A221" s="42">
        <v>760199</v>
      </c>
      <c r="B221" s="43">
        <v>37043</v>
      </c>
      <c r="C221" s="44">
        <v>1066.1186646218816</v>
      </c>
      <c r="D221" s="41"/>
      <c r="E221" s="41"/>
      <c r="F221" s="41"/>
    </row>
    <row r="222" spans="1:6" x14ac:dyDescent="0.3">
      <c r="A222" s="42">
        <v>760199</v>
      </c>
      <c r="B222" s="43">
        <v>37046</v>
      </c>
      <c r="C222" s="44">
        <v>1066.3169456943176</v>
      </c>
      <c r="D222" s="41"/>
      <c r="E222" s="41"/>
      <c r="F222" s="41"/>
    </row>
    <row r="223" spans="1:6" x14ac:dyDescent="0.3">
      <c r="A223" s="42">
        <v>760199</v>
      </c>
      <c r="B223" s="43">
        <v>37047</v>
      </c>
      <c r="C223" s="44">
        <v>1066.5152636438715</v>
      </c>
      <c r="D223" s="41"/>
      <c r="E223" s="41"/>
      <c r="F223" s="41"/>
    </row>
    <row r="224" spans="1:6" x14ac:dyDescent="0.3">
      <c r="A224" s="42">
        <v>760199</v>
      </c>
      <c r="B224" s="43">
        <v>37048</v>
      </c>
      <c r="C224" s="44">
        <v>1066.713618477402</v>
      </c>
      <c r="D224" s="41"/>
      <c r="E224" s="41"/>
      <c r="F224" s="41"/>
    </row>
    <row r="225" spans="1:6" x14ac:dyDescent="0.3">
      <c r="A225" s="42">
        <v>760199</v>
      </c>
      <c r="B225" s="43">
        <v>37049</v>
      </c>
      <c r="C225" s="44">
        <v>1066.9120102017687</v>
      </c>
      <c r="D225" s="41"/>
      <c r="E225" s="41"/>
      <c r="F225" s="41"/>
    </row>
    <row r="226" spans="1:6" x14ac:dyDescent="0.3">
      <c r="A226" s="42">
        <v>760199</v>
      </c>
      <c r="B226" s="43">
        <v>37050</v>
      </c>
      <c r="C226" s="44">
        <v>1067.1104388238325</v>
      </c>
      <c r="D226" s="41"/>
      <c r="E226" s="41"/>
      <c r="F226" s="41"/>
    </row>
    <row r="227" spans="1:6" x14ac:dyDescent="0.3">
      <c r="A227" s="42">
        <v>760199</v>
      </c>
      <c r="B227" s="43">
        <v>37053</v>
      </c>
      <c r="C227" s="44">
        <v>1067.3089043504565</v>
      </c>
      <c r="D227" s="41"/>
      <c r="E227" s="41"/>
      <c r="F227" s="41"/>
    </row>
    <row r="228" spans="1:6" x14ac:dyDescent="0.3">
      <c r="A228" s="42">
        <v>760199</v>
      </c>
      <c r="B228" s="43">
        <v>37054</v>
      </c>
      <c r="C228" s="44">
        <v>1067.5074067885037</v>
      </c>
      <c r="D228" s="41"/>
      <c r="E228" s="41"/>
      <c r="F228" s="41"/>
    </row>
    <row r="229" spans="1:6" x14ac:dyDescent="0.3">
      <c r="A229" s="42">
        <v>760199</v>
      </c>
      <c r="B229" s="43">
        <v>37055</v>
      </c>
      <c r="C229" s="44">
        <v>1067.7059461448393</v>
      </c>
      <c r="D229" s="41"/>
      <c r="E229" s="41"/>
      <c r="F229" s="41"/>
    </row>
    <row r="230" spans="1:6" x14ac:dyDescent="0.3">
      <c r="A230" s="42">
        <v>760199</v>
      </c>
      <c r="B230" s="43">
        <v>37057</v>
      </c>
      <c r="C230" s="44">
        <v>1067.9045224263295</v>
      </c>
      <c r="D230" s="41"/>
      <c r="E230" s="41"/>
      <c r="F230" s="41"/>
    </row>
    <row r="231" spans="1:6" x14ac:dyDescent="0.3">
      <c r="A231" s="42">
        <v>760199</v>
      </c>
      <c r="B231" s="43">
        <v>37060</v>
      </c>
      <c r="C231" s="44">
        <v>1068.168416274332</v>
      </c>
      <c r="D231" s="41"/>
      <c r="E231" s="41"/>
      <c r="F231" s="41"/>
    </row>
    <row r="232" spans="1:6" x14ac:dyDescent="0.3">
      <c r="A232" s="42">
        <v>760199</v>
      </c>
      <c r="B232" s="43">
        <v>37061</v>
      </c>
      <c r="C232" s="44">
        <v>1068.4323753341223</v>
      </c>
      <c r="D232" s="41"/>
      <c r="E232" s="41"/>
      <c r="F232" s="41"/>
    </row>
    <row r="233" spans="1:6" x14ac:dyDescent="0.3">
      <c r="A233" s="42">
        <v>760199</v>
      </c>
      <c r="B233" s="43">
        <v>37062</v>
      </c>
      <c r="C233" s="44">
        <v>1068.6963996218151</v>
      </c>
      <c r="D233" s="41"/>
      <c r="E233" s="41"/>
      <c r="F233" s="41"/>
    </row>
    <row r="234" spans="1:6" x14ac:dyDescent="0.3">
      <c r="A234" s="42">
        <v>760199</v>
      </c>
      <c r="B234" s="43">
        <v>37063</v>
      </c>
      <c r="C234" s="44">
        <v>1068.9604891535291</v>
      </c>
      <c r="D234" s="41"/>
      <c r="E234" s="41"/>
      <c r="F234" s="41"/>
    </row>
    <row r="235" spans="1:6" x14ac:dyDescent="0.3">
      <c r="A235" s="42">
        <v>760199</v>
      </c>
      <c r="B235" s="43">
        <v>37064</v>
      </c>
      <c r="C235" s="44">
        <v>1069.2246439453868</v>
      </c>
      <c r="D235" s="41"/>
      <c r="E235" s="41"/>
      <c r="F235" s="41"/>
    </row>
    <row r="236" spans="1:6" x14ac:dyDescent="0.3">
      <c r="A236" s="42">
        <v>760199</v>
      </c>
      <c r="B236" s="43">
        <v>37067</v>
      </c>
      <c r="C236" s="44">
        <v>1069.488864013515</v>
      </c>
      <c r="D236" s="41"/>
      <c r="E236" s="41"/>
      <c r="F236" s="41"/>
    </row>
    <row r="237" spans="1:6" x14ac:dyDescent="0.3">
      <c r="A237" s="42">
        <v>760199</v>
      </c>
      <c r="B237" s="43">
        <v>37068</v>
      </c>
      <c r="C237" s="44">
        <v>1069.7531493740446</v>
      </c>
      <c r="D237" s="41"/>
      <c r="E237" s="41"/>
      <c r="F237" s="41"/>
    </row>
    <row r="238" spans="1:6" x14ac:dyDescent="0.3">
      <c r="A238" s="42">
        <v>760199</v>
      </c>
      <c r="B238" s="43">
        <v>37069</v>
      </c>
      <c r="C238" s="44">
        <v>1070.01750004311</v>
      </c>
      <c r="D238" s="41"/>
      <c r="E238" s="41"/>
      <c r="F238" s="41"/>
    </row>
    <row r="239" spans="1:6" x14ac:dyDescent="0.3">
      <c r="A239" s="42">
        <v>760199</v>
      </c>
      <c r="B239" s="43">
        <v>37070</v>
      </c>
      <c r="C239" s="44">
        <v>1070.2819160368495</v>
      </c>
      <c r="D239" s="41"/>
      <c r="E239" s="41"/>
      <c r="F239" s="41"/>
    </row>
    <row r="240" spans="1:6" x14ac:dyDescent="0.3">
      <c r="A240" s="42">
        <v>760199</v>
      </c>
      <c r="B240" s="43">
        <v>37071</v>
      </c>
      <c r="C240" s="44">
        <v>1070.5463973714066</v>
      </c>
      <c r="D240" s="41"/>
      <c r="E240" s="41"/>
      <c r="F240" s="41"/>
    </row>
    <row r="241" spans="1:6" x14ac:dyDescent="0.3">
      <c r="A241" s="42">
        <v>760199</v>
      </c>
      <c r="B241" s="43">
        <v>37074</v>
      </c>
      <c r="C241" s="44">
        <v>1070.8109440629269</v>
      </c>
      <c r="D241" s="41"/>
      <c r="E241" s="41"/>
      <c r="F241" s="41"/>
    </row>
    <row r="242" spans="1:6" x14ac:dyDescent="0.3">
      <c r="A242" s="42">
        <v>760199</v>
      </c>
      <c r="B242" s="43">
        <v>37075</v>
      </c>
      <c r="C242" s="44">
        <v>1071.0755561275616</v>
      </c>
      <c r="D242" s="41"/>
      <c r="E242" s="41"/>
      <c r="F242" s="41"/>
    </row>
    <row r="243" spans="1:6" x14ac:dyDescent="0.3">
      <c r="A243" s="42">
        <v>760199</v>
      </c>
      <c r="B243" s="43">
        <v>37076</v>
      </c>
      <c r="C243" s="44">
        <v>1071.3402335814653</v>
      </c>
      <c r="D243" s="41"/>
      <c r="E243" s="41"/>
      <c r="F243" s="41"/>
    </row>
    <row r="244" spans="1:6" x14ac:dyDescent="0.3">
      <c r="A244" s="42">
        <v>760199</v>
      </c>
      <c r="B244" s="43">
        <v>37077</v>
      </c>
      <c r="C244" s="44">
        <v>1071.6049764407965</v>
      </c>
      <c r="D244" s="41"/>
      <c r="E244" s="41"/>
      <c r="F244" s="41"/>
    </row>
    <row r="245" spans="1:6" x14ac:dyDescent="0.3">
      <c r="A245" s="42">
        <v>760199</v>
      </c>
      <c r="B245" s="43">
        <v>37078</v>
      </c>
      <c r="C245" s="44">
        <v>1071.8697847217177</v>
      </c>
      <c r="D245" s="41"/>
      <c r="E245" s="41"/>
      <c r="F245" s="41"/>
    </row>
    <row r="246" spans="1:6" x14ac:dyDescent="0.3">
      <c r="A246" s="42">
        <v>760199</v>
      </c>
      <c r="B246" s="43">
        <v>37081</v>
      </c>
      <c r="C246" s="44">
        <v>1072.1346584403957</v>
      </c>
      <c r="D246" s="41"/>
      <c r="E246" s="41"/>
      <c r="F246" s="41"/>
    </row>
    <row r="247" spans="1:6" x14ac:dyDescent="0.3">
      <c r="A247" s="42">
        <v>760199</v>
      </c>
      <c r="B247" s="43">
        <v>37082</v>
      </c>
      <c r="C247" s="44">
        <v>1072.3995976130007</v>
      </c>
      <c r="D247" s="41"/>
      <c r="E247" s="41"/>
      <c r="F247" s="41"/>
    </row>
    <row r="248" spans="1:6" x14ac:dyDescent="0.3">
      <c r="A248" s="42">
        <v>760199</v>
      </c>
      <c r="B248" s="43">
        <v>37083</v>
      </c>
      <c r="C248" s="44">
        <v>1072.6646022557075</v>
      </c>
      <c r="D248" s="41"/>
      <c r="E248" s="41"/>
      <c r="F248" s="41"/>
    </row>
    <row r="249" spans="1:6" x14ac:dyDescent="0.3">
      <c r="A249" s="42">
        <v>760199</v>
      </c>
      <c r="B249" s="43">
        <v>37084</v>
      </c>
      <c r="C249" s="44">
        <v>1072.9296723846944</v>
      </c>
      <c r="D249" s="41"/>
      <c r="E249" s="41"/>
      <c r="F249" s="41"/>
    </row>
    <row r="250" spans="1:6" x14ac:dyDescent="0.3">
      <c r="A250" s="42">
        <v>760199</v>
      </c>
      <c r="B250" s="43">
        <v>37085</v>
      </c>
      <c r="C250" s="44">
        <v>1073.1948080161444</v>
      </c>
      <c r="D250" s="41"/>
      <c r="E250" s="41"/>
      <c r="F250" s="41"/>
    </row>
    <row r="251" spans="1:6" x14ac:dyDescent="0.3">
      <c r="A251" s="42">
        <v>760199</v>
      </c>
      <c r="B251" s="43">
        <v>37088</v>
      </c>
      <c r="C251" s="44">
        <v>1073.4600091662437</v>
      </c>
      <c r="D251" s="41"/>
      <c r="E251" s="41"/>
      <c r="F251" s="41"/>
    </row>
    <row r="252" spans="1:6" x14ac:dyDescent="0.3">
      <c r="A252" s="42">
        <v>760199</v>
      </c>
      <c r="B252" s="43">
        <v>37089</v>
      </c>
      <c r="C252" s="44">
        <v>1074.1048260335185</v>
      </c>
      <c r="D252" s="41"/>
      <c r="E252" s="41"/>
      <c r="F252" s="41"/>
    </row>
    <row r="253" spans="1:6" x14ac:dyDescent="0.3">
      <c r="A253" s="42">
        <v>760199</v>
      </c>
      <c r="B253" s="43">
        <v>37090</v>
      </c>
      <c r="C253" s="44">
        <v>1074.7500302359422</v>
      </c>
      <c r="D253" s="41"/>
      <c r="E253" s="41"/>
      <c r="F253" s="41"/>
    </row>
    <row r="254" spans="1:6" x14ac:dyDescent="0.3">
      <c r="A254" s="42">
        <v>760199</v>
      </c>
      <c r="B254" s="43">
        <v>37091</v>
      </c>
      <c r="C254" s="44">
        <v>1075.395622006183</v>
      </c>
      <c r="D254" s="41"/>
      <c r="E254" s="41"/>
      <c r="F254" s="41"/>
    </row>
    <row r="255" spans="1:6" x14ac:dyDescent="0.3">
      <c r="A255" s="42">
        <v>760199</v>
      </c>
      <c r="B255" s="43">
        <v>37092</v>
      </c>
      <c r="C255" s="44">
        <v>1076.0416015770493</v>
      </c>
      <c r="D255" s="41"/>
      <c r="E255" s="41"/>
      <c r="F255" s="41"/>
    </row>
    <row r="256" spans="1:6" x14ac:dyDescent="0.3">
      <c r="A256" s="42">
        <v>760199</v>
      </c>
      <c r="B256" s="43">
        <v>37095</v>
      </c>
      <c r="C256" s="44">
        <v>1076.6879691814888</v>
      </c>
      <c r="D256" s="41"/>
      <c r="E256" s="41"/>
      <c r="F256" s="41"/>
    </row>
    <row r="257" spans="1:6" x14ac:dyDescent="0.3">
      <c r="A257" s="42">
        <v>760199</v>
      </c>
      <c r="B257" s="43">
        <v>37096</v>
      </c>
      <c r="C257" s="44">
        <v>1077.3347250525894</v>
      </c>
      <c r="D257" s="41"/>
      <c r="E257" s="41"/>
      <c r="F257" s="41"/>
    </row>
    <row r="258" spans="1:6" x14ac:dyDescent="0.3">
      <c r="A258" s="42">
        <v>760199</v>
      </c>
      <c r="B258" s="43">
        <v>37097</v>
      </c>
      <c r="C258" s="44">
        <v>1077.9818694235796</v>
      </c>
      <c r="D258" s="41"/>
      <c r="E258" s="41"/>
      <c r="F258" s="41"/>
    </row>
    <row r="259" spans="1:6" x14ac:dyDescent="0.3">
      <c r="A259" s="42">
        <v>760199</v>
      </c>
      <c r="B259" s="43">
        <v>37098</v>
      </c>
      <c r="C259" s="44">
        <v>1078.6294025278269</v>
      </c>
      <c r="D259" s="41"/>
      <c r="E259" s="41"/>
      <c r="F259" s="41"/>
    </row>
    <row r="260" spans="1:6" x14ac:dyDescent="0.3">
      <c r="A260" s="42">
        <v>760199</v>
      </c>
      <c r="B260" s="43">
        <v>37099</v>
      </c>
      <c r="C260" s="44">
        <v>1079.2773245988399</v>
      </c>
      <c r="D260" s="41"/>
      <c r="E260" s="41"/>
      <c r="F260" s="41"/>
    </row>
    <row r="261" spans="1:6" x14ac:dyDescent="0.3">
      <c r="A261" s="42">
        <v>760199</v>
      </c>
      <c r="B261" s="43">
        <v>37102</v>
      </c>
      <c r="C261" s="44">
        <v>1079.9256358702669</v>
      </c>
      <c r="D261" s="41"/>
      <c r="E261" s="41"/>
      <c r="F261" s="41"/>
    </row>
    <row r="262" spans="1:6" x14ac:dyDescent="0.3">
      <c r="A262" s="42">
        <v>760199</v>
      </c>
      <c r="B262" s="43">
        <v>37103</v>
      </c>
      <c r="C262" s="44">
        <v>1080.574336575897</v>
      </c>
      <c r="D262" s="41"/>
      <c r="E262" s="41"/>
      <c r="F262" s="41"/>
    </row>
    <row r="263" spans="1:6" x14ac:dyDescent="0.3">
      <c r="A263" s="42">
        <v>760199</v>
      </c>
      <c r="B263" s="43">
        <v>37104</v>
      </c>
      <c r="C263" s="44">
        <v>1081.2234269496591</v>
      </c>
      <c r="D263" s="41"/>
      <c r="E263" s="41"/>
      <c r="F263" s="41"/>
    </row>
    <row r="264" spans="1:6" x14ac:dyDescent="0.3">
      <c r="A264" s="42">
        <v>760199</v>
      </c>
      <c r="B264" s="43">
        <v>37105</v>
      </c>
      <c r="C264" s="44">
        <v>1081.8729072256233</v>
      </c>
      <c r="D264" s="41"/>
      <c r="E264" s="41"/>
      <c r="F264" s="41"/>
    </row>
    <row r="265" spans="1:6" x14ac:dyDescent="0.3">
      <c r="A265" s="42">
        <v>760199</v>
      </c>
      <c r="B265" s="43">
        <v>37106</v>
      </c>
      <c r="C265" s="44">
        <v>1082.522777638</v>
      </c>
      <c r="D265" s="41"/>
      <c r="E265" s="41"/>
      <c r="F265" s="41"/>
    </row>
    <row r="266" spans="1:6" x14ac:dyDescent="0.3">
      <c r="A266" s="42">
        <v>760199</v>
      </c>
      <c r="B266" s="43">
        <v>37109</v>
      </c>
      <c r="C266" s="44">
        <v>1083.1730384211405</v>
      </c>
      <c r="D266" s="41"/>
      <c r="E266" s="41"/>
      <c r="F266" s="41"/>
    </row>
    <row r="267" spans="1:6" x14ac:dyDescent="0.3">
      <c r="A267" s="42">
        <v>760199</v>
      </c>
      <c r="B267" s="43">
        <v>37110</v>
      </c>
      <c r="C267" s="44">
        <v>1083.8236898095363</v>
      </c>
      <c r="D267" s="41"/>
      <c r="E267" s="41"/>
      <c r="F267" s="41"/>
    </row>
    <row r="268" spans="1:6" x14ac:dyDescent="0.3">
      <c r="A268" s="42">
        <v>760199</v>
      </c>
      <c r="B268" s="43">
        <v>37111</v>
      </c>
      <c r="C268" s="44">
        <v>1084.4747320378201</v>
      </c>
      <c r="D268" s="41"/>
      <c r="E268" s="41"/>
      <c r="F268" s="41"/>
    </row>
    <row r="269" spans="1:6" x14ac:dyDescent="0.3">
      <c r="A269" s="42">
        <v>760199</v>
      </c>
      <c r="B269" s="43">
        <v>37112</v>
      </c>
      <c r="C269" s="44">
        <v>1085.126165340766</v>
      </c>
      <c r="D269" s="41"/>
      <c r="E269" s="41"/>
      <c r="F269" s="41"/>
    </row>
    <row r="270" spans="1:6" x14ac:dyDescent="0.3">
      <c r="A270" s="42">
        <v>760199</v>
      </c>
      <c r="B270" s="43">
        <v>37113</v>
      </c>
      <c r="C270" s="44">
        <v>1085.7779899532884</v>
      </c>
      <c r="D270" s="41"/>
      <c r="E270" s="41"/>
      <c r="F270" s="41"/>
    </row>
    <row r="271" spans="1:6" x14ac:dyDescent="0.3">
      <c r="A271" s="42">
        <v>760199</v>
      </c>
      <c r="B271" s="43">
        <v>37116</v>
      </c>
      <c r="C271" s="44">
        <v>1086.4302061104431</v>
      </c>
      <c r="D271" s="41"/>
      <c r="E271" s="41"/>
      <c r="F271" s="41"/>
    </row>
    <row r="272" spans="1:6" x14ac:dyDescent="0.3">
      <c r="A272" s="42">
        <v>760199</v>
      </c>
      <c r="B272" s="43">
        <v>37117</v>
      </c>
      <c r="C272" s="44">
        <v>1087.0828140474273</v>
      </c>
      <c r="D272" s="41"/>
      <c r="E272" s="41"/>
      <c r="F272" s="41"/>
    </row>
    <row r="273" spans="1:6" x14ac:dyDescent="0.3">
      <c r="A273" s="42">
        <v>760199</v>
      </c>
      <c r="B273" s="43">
        <v>37118</v>
      </c>
      <c r="C273" s="44">
        <v>1087.735813999579</v>
      </c>
      <c r="D273" s="41"/>
      <c r="E273" s="41"/>
      <c r="F273" s="41"/>
    </row>
    <row r="274" spans="1:6" x14ac:dyDescent="0.3">
      <c r="A274" s="42">
        <v>760199</v>
      </c>
      <c r="B274" s="43">
        <v>37119</v>
      </c>
      <c r="C274" s="44">
        <v>1088.0806499820364</v>
      </c>
      <c r="D274" s="41"/>
      <c r="E274" s="41"/>
      <c r="F274" s="41"/>
    </row>
    <row r="275" spans="1:6" x14ac:dyDescent="0.3">
      <c r="A275" s="42">
        <v>760199</v>
      </c>
      <c r="B275" s="43">
        <v>37120</v>
      </c>
      <c r="C275" s="44">
        <v>1088.4255952850228</v>
      </c>
      <c r="D275" s="41"/>
      <c r="E275" s="41"/>
      <c r="F275" s="41"/>
    </row>
    <row r="276" spans="1:6" x14ac:dyDescent="0.3">
      <c r="A276" s="42">
        <v>760199</v>
      </c>
      <c r="B276" s="43">
        <v>37123</v>
      </c>
      <c r="C276" s="44">
        <v>1088.7706499431956</v>
      </c>
      <c r="D276" s="41"/>
      <c r="E276" s="41"/>
      <c r="F276" s="41"/>
    </row>
    <row r="277" spans="1:6" x14ac:dyDescent="0.3">
      <c r="A277" s="42">
        <v>760199</v>
      </c>
      <c r="B277" s="43">
        <v>37124</v>
      </c>
      <c r="C277" s="44">
        <v>1089.1158139912225</v>
      </c>
      <c r="D277" s="41"/>
      <c r="E277" s="41"/>
      <c r="F277" s="41"/>
    </row>
    <row r="278" spans="1:6" x14ac:dyDescent="0.3">
      <c r="A278" s="42">
        <v>760199</v>
      </c>
      <c r="B278" s="43">
        <v>37125</v>
      </c>
      <c r="C278" s="44">
        <v>1089.4610874637824</v>
      </c>
      <c r="D278" s="41"/>
      <c r="E278" s="41"/>
      <c r="F278" s="41"/>
    </row>
    <row r="279" spans="1:6" x14ac:dyDescent="0.3">
      <c r="A279" s="42">
        <v>760199</v>
      </c>
      <c r="B279" s="43">
        <v>37126</v>
      </c>
      <c r="C279" s="44">
        <v>1089.8064703955656</v>
      </c>
      <c r="D279" s="41"/>
      <c r="E279" s="41"/>
      <c r="F279" s="41"/>
    </row>
    <row r="280" spans="1:6" x14ac:dyDescent="0.3">
      <c r="A280" s="42">
        <v>760199</v>
      </c>
      <c r="B280" s="43">
        <v>37127</v>
      </c>
      <c r="C280" s="44">
        <v>1090.1519628212725</v>
      </c>
      <c r="D280" s="41"/>
      <c r="E280" s="41"/>
      <c r="F280" s="41"/>
    </row>
    <row r="281" spans="1:6" x14ac:dyDescent="0.3">
      <c r="A281" s="42">
        <v>760199</v>
      </c>
      <c r="B281" s="43">
        <v>37130</v>
      </c>
      <c r="C281" s="44">
        <v>1090.4975647756157</v>
      </c>
      <c r="D281" s="41"/>
      <c r="E281" s="41"/>
      <c r="F281" s="41"/>
    </row>
    <row r="282" spans="1:6" x14ac:dyDescent="0.3">
      <c r="A282" s="42">
        <v>760199</v>
      </c>
      <c r="B282" s="43">
        <v>37131</v>
      </c>
      <c r="C282" s="44">
        <v>1090.8432762933178</v>
      </c>
      <c r="D282" s="41"/>
      <c r="E282" s="41"/>
      <c r="F282" s="41"/>
    </row>
    <row r="283" spans="1:6" x14ac:dyDescent="0.3">
      <c r="A283" s="42">
        <v>760199</v>
      </c>
      <c r="B283" s="43">
        <v>37132</v>
      </c>
      <c r="C283" s="44">
        <v>1091.1890974091127</v>
      </c>
      <c r="D283" s="41"/>
      <c r="E283" s="41"/>
      <c r="F283" s="41"/>
    </row>
    <row r="284" spans="1:6" x14ac:dyDescent="0.3">
      <c r="A284" s="42">
        <v>760199</v>
      </c>
      <c r="B284" s="43">
        <v>37133</v>
      </c>
      <c r="C284" s="44">
        <v>1091.535028157746</v>
      </c>
      <c r="D284" s="41"/>
      <c r="E284" s="41"/>
      <c r="F284" s="41"/>
    </row>
    <row r="285" spans="1:6" x14ac:dyDescent="0.3">
      <c r="A285" s="42">
        <v>760199</v>
      </c>
      <c r="B285" s="43">
        <v>37134</v>
      </c>
      <c r="C285" s="44">
        <v>1091.8810685739727</v>
      </c>
      <c r="D285" s="41"/>
      <c r="E285" s="41"/>
      <c r="F285" s="41"/>
    </row>
    <row r="286" spans="1:6" x14ac:dyDescent="0.3">
      <c r="A286" s="42">
        <v>760199</v>
      </c>
      <c r="B286" s="43">
        <v>37137</v>
      </c>
      <c r="C286" s="44">
        <v>1092.2272186925607</v>
      </c>
      <c r="D286" s="41"/>
      <c r="E286" s="41"/>
      <c r="F286" s="41"/>
    </row>
    <row r="287" spans="1:6" x14ac:dyDescent="0.3">
      <c r="A287" s="42">
        <v>760199</v>
      </c>
      <c r="B287" s="43">
        <v>37138</v>
      </c>
      <c r="C287" s="44">
        <v>1092.5734785482878</v>
      </c>
      <c r="D287" s="41"/>
      <c r="E287" s="41"/>
      <c r="F287" s="41"/>
    </row>
    <row r="288" spans="1:6" x14ac:dyDescent="0.3">
      <c r="A288" s="42">
        <v>760199</v>
      </c>
      <c r="B288" s="43">
        <v>37139</v>
      </c>
      <c r="C288" s="44">
        <v>1092.9198481759424</v>
      </c>
      <c r="D288" s="41"/>
      <c r="E288" s="41"/>
      <c r="F288" s="41"/>
    </row>
    <row r="289" spans="1:6" x14ac:dyDescent="0.3">
      <c r="A289" s="42">
        <v>760199</v>
      </c>
      <c r="B289" s="43">
        <v>37140</v>
      </c>
      <c r="C289" s="44">
        <v>1093.2663276103258</v>
      </c>
      <c r="D289" s="41"/>
      <c r="E289" s="41"/>
      <c r="F289" s="41"/>
    </row>
    <row r="290" spans="1:6" x14ac:dyDescent="0.3">
      <c r="A290" s="42">
        <v>760199</v>
      </c>
      <c r="B290" s="43">
        <v>37144</v>
      </c>
      <c r="C290" s="44">
        <v>1093.6129168862483</v>
      </c>
      <c r="D290" s="41"/>
      <c r="E290" s="41"/>
      <c r="F290" s="41"/>
    </row>
    <row r="291" spans="1:6" x14ac:dyDescent="0.3">
      <c r="A291" s="42">
        <v>760199</v>
      </c>
      <c r="B291" s="43">
        <v>37145</v>
      </c>
      <c r="C291" s="44">
        <v>1093.9596160385322</v>
      </c>
      <c r="D291" s="41"/>
      <c r="E291" s="41"/>
      <c r="F291" s="41"/>
    </row>
    <row r="292" spans="1:6" x14ac:dyDescent="0.3">
      <c r="A292" s="42">
        <v>760199</v>
      </c>
      <c r="B292" s="43">
        <v>37146</v>
      </c>
      <c r="C292" s="44">
        <v>1094.3064251020105</v>
      </c>
      <c r="D292" s="41"/>
      <c r="E292" s="41"/>
      <c r="F292" s="41"/>
    </row>
    <row r="293" spans="1:6" x14ac:dyDescent="0.3">
      <c r="A293" s="42">
        <v>760199</v>
      </c>
      <c r="B293" s="43">
        <v>37147</v>
      </c>
      <c r="C293" s="44">
        <v>1094.6533441115282</v>
      </c>
      <c r="D293" s="41"/>
      <c r="E293" s="41"/>
      <c r="F293" s="41"/>
    </row>
    <row r="294" spans="1:6" x14ac:dyDescent="0.3">
      <c r="A294" s="42">
        <v>760199</v>
      </c>
      <c r="B294" s="43">
        <v>37148</v>
      </c>
      <c r="C294" s="44">
        <v>1095.0003731019399</v>
      </c>
      <c r="D294" s="41"/>
      <c r="E294" s="41"/>
      <c r="F294" s="41"/>
    </row>
    <row r="295" spans="1:6" x14ac:dyDescent="0.3">
      <c r="A295" s="42">
        <v>760199</v>
      </c>
      <c r="B295" s="43">
        <v>37151</v>
      </c>
      <c r="C295" s="44">
        <v>1095.3475121081121</v>
      </c>
      <c r="D295" s="41"/>
      <c r="E295" s="41"/>
      <c r="F295" s="41"/>
    </row>
    <row r="296" spans="1:6" x14ac:dyDescent="0.3">
      <c r="A296" s="42">
        <v>760199</v>
      </c>
      <c r="B296" s="43">
        <v>37152</v>
      </c>
      <c r="C296" s="44">
        <v>1095.5086531450972</v>
      </c>
      <c r="D296" s="41"/>
      <c r="E296" s="41"/>
      <c r="F296" s="41"/>
    </row>
    <row r="297" spans="1:6" x14ac:dyDescent="0.3">
      <c r="A297" s="42">
        <v>760199</v>
      </c>
      <c r="B297" s="43">
        <v>37153</v>
      </c>
      <c r="C297" s="44">
        <v>1095.6698178881973</v>
      </c>
      <c r="D297" s="41"/>
      <c r="E297" s="41"/>
      <c r="F297" s="41"/>
    </row>
    <row r="298" spans="1:6" x14ac:dyDescent="0.3">
      <c r="A298" s="42">
        <v>760199</v>
      </c>
      <c r="B298" s="43">
        <v>37154</v>
      </c>
      <c r="C298" s="44">
        <v>1095.8310063408994</v>
      </c>
      <c r="D298" s="41"/>
      <c r="E298" s="41"/>
      <c r="F298" s="41"/>
    </row>
    <row r="299" spans="1:6" x14ac:dyDescent="0.3">
      <c r="A299" s="42">
        <v>760199</v>
      </c>
      <c r="B299" s="43">
        <v>37155</v>
      </c>
      <c r="C299" s="44">
        <v>1095.9922185066919</v>
      </c>
      <c r="D299" s="41"/>
      <c r="E299" s="41"/>
      <c r="F299" s="41"/>
    </row>
    <row r="300" spans="1:6" x14ac:dyDescent="0.3">
      <c r="A300" s="42">
        <v>760199</v>
      </c>
      <c r="B300" s="43">
        <v>37158</v>
      </c>
      <c r="C300" s="44">
        <v>1096.153454389063</v>
      </c>
      <c r="D300" s="41"/>
      <c r="E300" s="41"/>
      <c r="F300" s="41"/>
    </row>
    <row r="301" spans="1:6" x14ac:dyDescent="0.3">
      <c r="A301" s="42">
        <v>760199</v>
      </c>
      <c r="B301" s="43">
        <v>37159</v>
      </c>
      <c r="C301" s="44">
        <v>1096.314713991502</v>
      </c>
      <c r="D301" s="41"/>
      <c r="E301" s="41"/>
      <c r="F301" s="41"/>
    </row>
    <row r="302" spans="1:6" x14ac:dyDescent="0.3">
      <c r="A302" s="42">
        <v>760199</v>
      </c>
      <c r="B302" s="43">
        <v>37160</v>
      </c>
      <c r="C302" s="44">
        <v>1096.4759973174982</v>
      </c>
      <c r="D302" s="41"/>
      <c r="E302" s="41"/>
      <c r="F302" s="41"/>
    </row>
    <row r="303" spans="1:6" x14ac:dyDescent="0.3">
      <c r="A303" s="42">
        <v>760199</v>
      </c>
      <c r="B303" s="43">
        <v>37161</v>
      </c>
      <c r="C303" s="44">
        <v>1096.6373043705423</v>
      </c>
      <c r="D303" s="41"/>
      <c r="E303" s="41"/>
      <c r="F303" s="41"/>
    </row>
    <row r="304" spans="1:6" x14ac:dyDescent="0.3">
      <c r="A304" s="42">
        <v>760199</v>
      </c>
      <c r="B304" s="43">
        <v>37162</v>
      </c>
      <c r="C304" s="44">
        <v>1096.798635154124</v>
      </c>
      <c r="D304" s="41"/>
      <c r="E304" s="41"/>
      <c r="F304" s="41"/>
    </row>
    <row r="305" spans="1:6" x14ac:dyDescent="0.3">
      <c r="A305" s="42">
        <v>760199</v>
      </c>
      <c r="B305" s="43">
        <v>37165</v>
      </c>
      <c r="C305" s="44">
        <v>1096.9599896717352</v>
      </c>
      <c r="D305" s="41"/>
      <c r="E305" s="41"/>
      <c r="F305" s="41"/>
    </row>
    <row r="306" spans="1:6" x14ac:dyDescent="0.3">
      <c r="A306" s="42">
        <v>760199</v>
      </c>
      <c r="B306" s="43">
        <v>37166</v>
      </c>
      <c r="C306" s="44">
        <v>1097.1213679268669</v>
      </c>
      <c r="D306" s="41"/>
      <c r="E306" s="41"/>
      <c r="F306" s="41"/>
    </row>
    <row r="307" spans="1:6" x14ac:dyDescent="0.3">
      <c r="A307" s="42">
        <v>760199</v>
      </c>
      <c r="B307" s="43">
        <v>37167</v>
      </c>
      <c r="C307" s="44">
        <v>1097.2827699230115</v>
      </c>
      <c r="D307" s="41"/>
      <c r="E307" s="41"/>
      <c r="F307" s="41"/>
    </row>
    <row r="308" spans="1:6" x14ac:dyDescent="0.3">
      <c r="A308" s="42">
        <v>760199</v>
      </c>
      <c r="B308" s="43">
        <v>37168</v>
      </c>
      <c r="C308" s="44">
        <v>1097.444195663662</v>
      </c>
      <c r="D308" s="41"/>
      <c r="E308" s="41"/>
      <c r="F308" s="41"/>
    </row>
    <row r="309" spans="1:6" x14ac:dyDescent="0.3">
      <c r="A309" s="42">
        <v>760199</v>
      </c>
      <c r="B309" s="43">
        <v>37169</v>
      </c>
      <c r="C309" s="44">
        <v>1097.6056451523107</v>
      </c>
      <c r="D309" s="41"/>
      <c r="E309" s="41"/>
      <c r="F309" s="41"/>
    </row>
    <row r="310" spans="1:6" x14ac:dyDescent="0.3">
      <c r="A310" s="42">
        <v>760199</v>
      </c>
      <c r="B310" s="43">
        <v>37172</v>
      </c>
      <c r="C310" s="44">
        <v>1097.7671183924517</v>
      </c>
      <c r="D310" s="41"/>
      <c r="E310" s="41"/>
      <c r="F310" s="41"/>
    </row>
    <row r="311" spans="1:6" x14ac:dyDescent="0.3">
      <c r="A311" s="42">
        <v>760199</v>
      </c>
      <c r="B311" s="43">
        <v>37173</v>
      </c>
      <c r="C311" s="44">
        <v>1097.9286153875792</v>
      </c>
      <c r="D311" s="41"/>
      <c r="E311" s="41"/>
      <c r="F311" s="41"/>
    </row>
    <row r="312" spans="1:6" x14ac:dyDescent="0.3">
      <c r="A312" s="42">
        <v>760199</v>
      </c>
      <c r="B312" s="43">
        <v>37174</v>
      </c>
      <c r="C312" s="44">
        <v>1098.0901361411882</v>
      </c>
      <c r="D312" s="41"/>
      <c r="E312" s="41"/>
      <c r="F312" s="41"/>
    </row>
    <row r="313" spans="1:6" x14ac:dyDescent="0.3">
      <c r="A313" s="42">
        <v>760199</v>
      </c>
      <c r="B313" s="43">
        <v>37175</v>
      </c>
      <c r="C313" s="44">
        <v>1098.2516806567735</v>
      </c>
      <c r="D313" s="41"/>
      <c r="E313" s="41"/>
      <c r="F313" s="41"/>
    </row>
    <row r="314" spans="1:6" x14ac:dyDescent="0.3">
      <c r="A314" s="42">
        <v>760199</v>
      </c>
      <c r="B314" s="43">
        <v>37179</v>
      </c>
      <c r="C314" s="44">
        <v>1098.4132489378308</v>
      </c>
      <c r="D314" s="41"/>
      <c r="E314" s="41"/>
      <c r="F314" s="41"/>
    </row>
    <row r="315" spans="1:6" x14ac:dyDescent="0.3">
      <c r="A315" s="42">
        <v>760199</v>
      </c>
      <c r="B315" s="43">
        <v>37180</v>
      </c>
      <c r="C315" s="44">
        <v>1098.8260114954107</v>
      </c>
      <c r="D315" s="41"/>
      <c r="E315" s="41"/>
      <c r="F315" s="41"/>
    </row>
    <row r="316" spans="1:6" x14ac:dyDescent="0.3">
      <c r="A316" s="42">
        <v>760199</v>
      </c>
      <c r="B316" s="43">
        <v>37181</v>
      </c>
      <c r="C316" s="44">
        <v>1099.2389291612151</v>
      </c>
      <c r="D316" s="41"/>
      <c r="E316" s="41"/>
      <c r="F316" s="41"/>
    </row>
    <row r="317" spans="1:6" x14ac:dyDescent="0.3">
      <c r="A317" s="42">
        <v>760199</v>
      </c>
      <c r="B317" s="43">
        <v>37182</v>
      </c>
      <c r="C317" s="44">
        <v>1099.6520019935308</v>
      </c>
      <c r="D317" s="41"/>
      <c r="E317" s="41"/>
      <c r="F317" s="41"/>
    </row>
    <row r="318" spans="1:6" x14ac:dyDescent="0.3">
      <c r="A318" s="42">
        <v>760199</v>
      </c>
      <c r="B318" s="43">
        <v>37183</v>
      </c>
      <c r="C318" s="44">
        <v>1100.0652300506665</v>
      </c>
      <c r="D318" s="41"/>
      <c r="E318" s="41"/>
      <c r="F318" s="41"/>
    </row>
    <row r="319" spans="1:6" x14ac:dyDescent="0.3">
      <c r="A319" s="42">
        <v>760199</v>
      </c>
      <c r="B319" s="43">
        <v>37186</v>
      </c>
      <c r="C319" s="44">
        <v>1100.4786133909527</v>
      </c>
      <c r="D319" s="41"/>
      <c r="E319" s="41"/>
      <c r="F319" s="41"/>
    </row>
    <row r="320" spans="1:6" x14ac:dyDescent="0.3">
      <c r="A320" s="42">
        <v>760199</v>
      </c>
      <c r="B320" s="43">
        <v>37187</v>
      </c>
      <c r="C320" s="44">
        <v>1100.8921520727417</v>
      </c>
      <c r="D320" s="41"/>
      <c r="E320" s="41"/>
      <c r="F320" s="41"/>
    </row>
    <row r="321" spans="1:6" x14ac:dyDescent="0.3">
      <c r="A321" s="42">
        <v>760199</v>
      </c>
      <c r="B321" s="43">
        <v>37188</v>
      </c>
      <c r="C321" s="44">
        <v>1101.3058461544076</v>
      </c>
      <c r="D321" s="41"/>
      <c r="E321" s="41"/>
      <c r="F321" s="41"/>
    </row>
    <row r="322" spans="1:6" x14ac:dyDescent="0.3">
      <c r="A322" s="42">
        <v>760199</v>
      </c>
      <c r="B322" s="43">
        <v>37189</v>
      </c>
      <c r="C322" s="44">
        <v>1101.7196956943471</v>
      </c>
      <c r="D322" s="41"/>
      <c r="E322" s="41"/>
      <c r="F322" s="41"/>
    </row>
    <row r="323" spans="1:6" x14ac:dyDescent="0.3">
      <c r="A323" s="42">
        <v>760199</v>
      </c>
      <c r="B323" s="43">
        <v>37190</v>
      </c>
      <c r="C323" s="44">
        <v>1102.1337007509783</v>
      </c>
      <c r="D323" s="41"/>
      <c r="E323" s="41"/>
      <c r="F323" s="41"/>
    </row>
    <row r="324" spans="1:6" x14ac:dyDescent="0.3">
      <c r="A324" s="42">
        <v>760199</v>
      </c>
      <c r="B324" s="43">
        <v>37193</v>
      </c>
      <c r="C324" s="44">
        <v>1102.5478613827411</v>
      </c>
      <c r="D324" s="41"/>
      <c r="E324" s="41"/>
      <c r="F324" s="41"/>
    </row>
    <row r="325" spans="1:6" x14ac:dyDescent="0.3">
      <c r="A325" s="42">
        <v>760199</v>
      </c>
      <c r="B325" s="43">
        <v>37194</v>
      </c>
      <c r="C325" s="44">
        <v>1102.9621776480983</v>
      </c>
      <c r="D325" s="41"/>
      <c r="E325" s="41"/>
      <c r="F325" s="41"/>
    </row>
    <row r="326" spans="1:6" x14ac:dyDescent="0.3">
      <c r="A326" s="42">
        <v>760199</v>
      </c>
      <c r="B326" s="43">
        <v>37195</v>
      </c>
      <c r="C326" s="44">
        <v>1103.3766496055332</v>
      </c>
      <c r="D326" s="41"/>
      <c r="E326" s="41"/>
      <c r="F326" s="41"/>
    </row>
    <row r="327" spans="1:6" x14ac:dyDescent="0.3">
      <c r="A327" s="42">
        <v>760199</v>
      </c>
      <c r="B327" s="43">
        <v>37196</v>
      </c>
      <c r="C327" s="44">
        <v>1103.7912773135527</v>
      </c>
      <c r="D327" s="41"/>
      <c r="E327" s="41"/>
      <c r="F327" s="41"/>
    </row>
    <row r="328" spans="1:6" x14ac:dyDescent="0.3">
      <c r="A328" s="42">
        <v>760199</v>
      </c>
      <c r="B328" s="43">
        <v>37200</v>
      </c>
      <c r="C328" s="44">
        <v>1104.2060608306842</v>
      </c>
      <c r="D328" s="41"/>
      <c r="E328" s="41"/>
      <c r="F328" s="41"/>
    </row>
    <row r="329" spans="1:6" x14ac:dyDescent="0.3">
      <c r="A329" s="42">
        <v>760199</v>
      </c>
      <c r="B329" s="43">
        <v>37201</v>
      </c>
      <c r="C329" s="44">
        <v>1104.621000215478</v>
      </c>
      <c r="D329" s="41"/>
      <c r="E329" s="41"/>
      <c r="F329" s="41"/>
    </row>
    <row r="330" spans="1:6" x14ac:dyDescent="0.3">
      <c r="A330" s="42">
        <v>760199</v>
      </c>
      <c r="B330" s="43">
        <v>37202</v>
      </c>
      <c r="C330" s="44">
        <v>1105.0360955265062</v>
      </c>
      <c r="D330" s="41"/>
      <c r="E330" s="41"/>
      <c r="F330" s="41"/>
    </row>
    <row r="331" spans="1:6" x14ac:dyDescent="0.3">
      <c r="A331" s="42">
        <v>760199</v>
      </c>
      <c r="B331" s="43">
        <v>37203</v>
      </c>
      <c r="C331" s="44">
        <v>1105.4513468223629</v>
      </c>
      <c r="D331" s="41"/>
      <c r="E331" s="41"/>
      <c r="F331" s="41"/>
    </row>
    <row r="332" spans="1:6" x14ac:dyDescent="0.3">
      <c r="A332" s="42">
        <v>760199</v>
      </c>
      <c r="B332" s="43">
        <v>37204</v>
      </c>
      <c r="C332" s="44">
        <v>1105.8667541616642</v>
      </c>
      <c r="D332" s="41"/>
      <c r="E332" s="41"/>
      <c r="F332" s="41"/>
    </row>
    <row r="333" spans="1:6" x14ac:dyDescent="0.3">
      <c r="A333" s="42">
        <v>760199</v>
      </c>
      <c r="B333" s="43">
        <v>37207</v>
      </c>
      <c r="C333" s="44">
        <v>1106.2823176030479</v>
      </c>
      <c r="D333" s="41"/>
      <c r="E333" s="41"/>
      <c r="F333" s="41"/>
    </row>
    <row r="334" spans="1:6" x14ac:dyDescent="0.3">
      <c r="A334" s="42">
        <v>760199</v>
      </c>
      <c r="B334" s="43">
        <v>37208</v>
      </c>
      <c r="C334" s="44">
        <v>1106.6980372051746</v>
      </c>
      <c r="D334" s="41"/>
      <c r="E334" s="41"/>
      <c r="F334" s="41"/>
    </row>
    <row r="335" spans="1:6" x14ac:dyDescent="0.3">
      <c r="A335" s="42">
        <v>760199</v>
      </c>
      <c r="B335" s="43">
        <v>37209</v>
      </c>
      <c r="C335" s="44">
        <v>1107.1139130267266</v>
      </c>
      <c r="D335" s="41"/>
      <c r="E335" s="41"/>
      <c r="F335" s="41"/>
    </row>
    <row r="336" spans="1:6" x14ac:dyDescent="0.3">
      <c r="A336" s="42">
        <v>760199</v>
      </c>
      <c r="B336" s="43">
        <v>37211</v>
      </c>
      <c r="C336" s="44">
        <v>1107.5299451264077</v>
      </c>
      <c r="D336" s="41"/>
      <c r="E336" s="41"/>
      <c r="F336" s="41"/>
    </row>
    <row r="337" spans="1:6" x14ac:dyDescent="0.3">
      <c r="A337" s="42">
        <v>760199</v>
      </c>
      <c r="B337" s="43">
        <v>37214</v>
      </c>
      <c r="C337" s="44">
        <v>1107.9032379594985</v>
      </c>
      <c r="D337" s="41"/>
      <c r="E337" s="41"/>
      <c r="F337" s="41"/>
    </row>
    <row r="338" spans="1:6" x14ac:dyDescent="0.3">
      <c r="A338" s="42">
        <v>760199</v>
      </c>
      <c r="B338" s="43">
        <v>37215</v>
      </c>
      <c r="C338" s="44">
        <v>1108.2766566108933</v>
      </c>
      <c r="D338" s="41"/>
      <c r="E338" s="41"/>
      <c r="F338" s="41"/>
    </row>
    <row r="339" spans="1:6" x14ac:dyDescent="0.3">
      <c r="A339" s="42">
        <v>760199</v>
      </c>
      <c r="B339" s="43">
        <v>37216</v>
      </c>
      <c r="C339" s="44">
        <v>1108.6502011229989</v>
      </c>
      <c r="D339" s="41"/>
      <c r="E339" s="41"/>
      <c r="F339" s="41"/>
    </row>
    <row r="340" spans="1:6" x14ac:dyDescent="0.3">
      <c r="A340" s="42">
        <v>760199</v>
      </c>
      <c r="B340" s="43">
        <v>37217</v>
      </c>
      <c r="C340" s="44">
        <v>1109.0238715382368</v>
      </c>
      <c r="D340" s="41"/>
      <c r="E340" s="41"/>
      <c r="F340" s="41"/>
    </row>
    <row r="341" spans="1:6" x14ac:dyDescent="0.3">
      <c r="A341" s="42">
        <v>760199</v>
      </c>
      <c r="B341" s="43">
        <v>37218</v>
      </c>
      <c r="C341" s="44">
        <v>1109.3976678990427</v>
      </c>
      <c r="D341" s="41"/>
      <c r="E341" s="41"/>
      <c r="F341" s="41"/>
    </row>
    <row r="342" spans="1:6" x14ac:dyDescent="0.3">
      <c r="A342" s="42">
        <v>760199</v>
      </c>
      <c r="B342" s="43">
        <v>37221</v>
      </c>
      <c r="C342" s="44">
        <v>1109.7715902478667</v>
      </c>
      <c r="D342" s="41"/>
      <c r="E342" s="41"/>
      <c r="F342" s="41"/>
    </row>
    <row r="343" spans="1:6" x14ac:dyDescent="0.3">
      <c r="A343" s="42">
        <v>760199</v>
      </c>
      <c r="B343" s="43">
        <v>37222</v>
      </c>
      <c r="C343" s="44">
        <v>1110.1456386271725</v>
      </c>
      <c r="D343" s="41"/>
      <c r="E343" s="41"/>
      <c r="F343" s="41"/>
    </row>
    <row r="344" spans="1:6" x14ac:dyDescent="0.3">
      <c r="A344" s="42">
        <v>760199</v>
      </c>
      <c r="B344" s="43">
        <v>37223</v>
      </c>
      <c r="C344" s="44">
        <v>1110.5198130794392</v>
      </c>
      <c r="D344" s="41"/>
      <c r="E344" s="41"/>
      <c r="F344" s="41"/>
    </row>
    <row r="345" spans="1:6" x14ac:dyDescent="0.3">
      <c r="A345" s="42">
        <v>760199</v>
      </c>
      <c r="B345" s="43">
        <v>37224</v>
      </c>
      <c r="C345" s="44">
        <v>1110.8941136471594</v>
      </c>
      <c r="D345" s="41"/>
      <c r="E345" s="41"/>
      <c r="F345" s="41"/>
    </row>
    <row r="346" spans="1:6" x14ac:dyDescent="0.3">
      <c r="A346" s="42">
        <v>760199</v>
      </c>
      <c r="B346" s="43">
        <v>37225</v>
      </c>
      <c r="C346" s="44">
        <v>1111.2685403728403</v>
      </c>
      <c r="D346" s="41"/>
      <c r="E346" s="41"/>
      <c r="F346" s="41"/>
    </row>
    <row r="347" spans="1:6" x14ac:dyDescent="0.3">
      <c r="A347" s="42">
        <v>760199</v>
      </c>
      <c r="B347" s="43">
        <v>37228</v>
      </c>
      <c r="C347" s="44">
        <v>1111.6430932990033</v>
      </c>
      <c r="D347" s="41"/>
      <c r="E347" s="41"/>
      <c r="F347" s="41"/>
    </row>
    <row r="348" spans="1:6" x14ac:dyDescent="0.3">
      <c r="A348" s="42">
        <v>760199</v>
      </c>
      <c r="B348" s="43">
        <v>37229</v>
      </c>
      <c r="C348" s="44">
        <v>1112.0177724681846</v>
      </c>
      <c r="D348" s="41"/>
      <c r="E348" s="41"/>
      <c r="F348" s="41"/>
    </row>
    <row r="349" spans="1:6" x14ac:dyDescent="0.3">
      <c r="A349" s="42">
        <v>760199</v>
      </c>
      <c r="B349" s="43">
        <v>37230</v>
      </c>
      <c r="C349" s="44">
        <v>1112.3925779229344</v>
      </c>
      <c r="D349" s="41"/>
      <c r="E349" s="41"/>
      <c r="F349" s="41"/>
    </row>
    <row r="350" spans="1:6" x14ac:dyDescent="0.3">
      <c r="A350" s="42">
        <v>760199</v>
      </c>
      <c r="B350" s="43">
        <v>37231</v>
      </c>
      <c r="C350" s="44">
        <v>1112.7675097058168</v>
      </c>
      <c r="D350" s="41"/>
      <c r="E350" s="41"/>
      <c r="F350" s="41"/>
    </row>
    <row r="351" spans="1:6" x14ac:dyDescent="0.3">
      <c r="A351" s="42">
        <v>760199</v>
      </c>
      <c r="B351" s="43">
        <v>37232</v>
      </c>
      <c r="C351" s="44">
        <v>1113.1425678594114</v>
      </c>
      <c r="D351" s="41"/>
      <c r="E351" s="41"/>
      <c r="F351" s="41"/>
    </row>
    <row r="352" spans="1:6" x14ac:dyDescent="0.3">
      <c r="A352" s="42">
        <v>760199</v>
      </c>
      <c r="B352" s="43">
        <v>37235</v>
      </c>
      <c r="C352" s="44">
        <v>1113.5177524263106</v>
      </c>
      <c r="D352" s="41"/>
      <c r="E352" s="41"/>
      <c r="F352" s="41"/>
    </row>
    <row r="353" spans="1:6" x14ac:dyDescent="0.3">
      <c r="A353" s="42">
        <v>760199</v>
      </c>
      <c r="B353" s="43">
        <v>37236</v>
      </c>
      <c r="C353" s="44">
        <v>1113.8930634491223</v>
      </c>
      <c r="D353" s="41"/>
      <c r="E353" s="41"/>
      <c r="F353" s="41"/>
    </row>
    <row r="354" spans="1:6" x14ac:dyDescent="0.3">
      <c r="A354" s="42">
        <v>760199</v>
      </c>
      <c r="B354" s="43">
        <v>37237</v>
      </c>
      <c r="C354" s="44">
        <v>1114.2685009704687</v>
      </c>
      <c r="D354" s="41"/>
      <c r="E354" s="41"/>
      <c r="F354" s="41"/>
    </row>
    <row r="355" spans="1:6" x14ac:dyDescent="0.3">
      <c r="A355" s="42">
        <v>760199</v>
      </c>
      <c r="B355" s="43">
        <v>37238</v>
      </c>
      <c r="C355" s="44">
        <v>1114.644065032986</v>
      </c>
      <c r="D355" s="41"/>
      <c r="E355" s="41"/>
      <c r="F355" s="41"/>
    </row>
    <row r="356" spans="1:6" x14ac:dyDescent="0.3">
      <c r="A356" s="42">
        <v>760199</v>
      </c>
      <c r="B356" s="43">
        <v>37239</v>
      </c>
      <c r="C356" s="44">
        <v>1115.0197556793248</v>
      </c>
      <c r="D356" s="41"/>
      <c r="E356" s="41"/>
      <c r="F356" s="41"/>
    </row>
    <row r="357" spans="1:6" x14ac:dyDescent="0.3">
      <c r="A357" s="42">
        <v>760199</v>
      </c>
      <c r="B357" s="43">
        <v>37242</v>
      </c>
      <c r="C357" s="44">
        <v>1115.3955729521499</v>
      </c>
      <c r="D357" s="41"/>
      <c r="E357" s="41"/>
      <c r="F357" s="41"/>
    </row>
    <row r="358" spans="1:6" x14ac:dyDescent="0.3">
      <c r="A358" s="42">
        <v>760199</v>
      </c>
      <c r="B358" s="43">
        <v>37243</v>
      </c>
      <c r="C358" s="44">
        <v>1115.7761117344648</v>
      </c>
      <c r="D358" s="41"/>
      <c r="E358" s="41"/>
      <c r="F358" s="41"/>
    </row>
    <row r="359" spans="1:6" x14ac:dyDescent="0.3">
      <c r="A359" s="42">
        <v>760199</v>
      </c>
      <c r="B359" s="43">
        <v>37244</v>
      </c>
      <c r="C359" s="44">
        <v>1116.1567803449489</v>
      </c>
      <c r="D359" s="41"/>
      <c r="E359" s="41"/>
      <c r="F359" s="41"/>
    </row>
    <row r="360" spans="1:6" x14ac:dyDescent="0.3">
      <c r="A360" s="42">
        <v>760199</v>
      </c>
      <c r="B360" s="43">
        <v>37245</v>
      </c>
      <c r="C360" s="44">
        <v>1116.5375788278952</v>
      </c>
      <c r="D360" s="41"/>
      <c r="E360" s="41"/>
      <c r="F360" s="41"/>
    </row>
    <row r="361" spans="1:6" x14ac:dyDescent="0.3">
      <c r="A361" s="42">
        <v>760199</v>
      </c>
      <c r="B361" s="43">
        <v>37246</v>
      </c>
      <c r="C361" s="44">
        <v>1116.9185072276123</v>
      </c>
      <c r="D361" s="41"/>
      <c r="E361" s="41"/>
      <c r="F361" s="41"/>
    </row>
    <row r="362" spans="1:6" x14ac:dyDescent="0.3">
      <c r="A362" s="42">
        <v>760199</v>
      </c>
      <c r="B362" s="43">
        <v>37249</v>
      </c>
      <c r="C362" s="44">
        <v>1117.2995655884238</v>
      </c>
      <c r="D362" s="41"/>
      <c r="E362" s="41"/>
      <c r="F362" s="41"/>
    </row>
    <row r="363" spans="1:6" x14ac:dyDescent="0.3">
      <c r="A363" s="42">
        <v>760199</v>
      </c>
      <c r="B363" s="43">
        <v>37251</v>
      </c>
      <c r="C363" s="44">
        <v>1117.6807539546683</v>
      </c>
      <c r="D363" s="41"/>
      <c r="E363" s="41"/>
      <c r="F363" s="41"/>
    </row>
    <row r="364" spans="1:6" x14ac:dyDescent="0.3">
      <c r="A364" s="42">
        <v>760199</v>
      </c>
      <c r="B364" s="43">
        <v>37252</v>
      </c>
      <c r="C364" s="44">
        <v>1118.0620723707002</v>
      </c>
      <c r="D364" s="41"/>
      <c r="E364" s="41"/>
      <c r="F364" s="41"/>
    </row>
    <row r="365" spans="1:6" x14ac:dyDescent="0.3">
      <c r="A365" s="42">
        <v>760199</v>
      </c>
      <c r="B365" s="43">
        <v>37253</v>
      </c>
      <c r="C365" s="44">
        <v>1118.4435208808877</v>
      </c>
      <c r="D365" s="41"/>
      <c r="E365" s="41"/>
      <c r="F365" s="41"/>
    </row>
    <row r="366" spans="1:6" x14ac:dyDescent="0.3">
      <c r="A366" s="42">
        <v>760199</v>
      </c>
      <c r="B366" s="43">
        <v>37256</v>
      </c>
      <c r="C366" s="44">
        <v>1118.8250995296157</v>
      </c>
      <c r="D366" s="41"/>
      <c r="E366" s="41"/>
      <c r="F366" s="41"/>
    </row>
    <row r="367" spans="1:6" x14ac:dyDescent="0.3">
      <c r="A367" s="42">
        <v>760199</v>
      </c>
      <c r="B367" s="43">
        <v>37258</v>
      </c>
      <c r="C367" s="44">
        <v>1119.2068083612833</v>
      </c>
      <c r="D367" s="41"/>
      <c r="E367" s="41"/>
      <c r="F367" s="41"/>
    </row>
    <row r="368" spans="1:6" x14ac:dyDescent="0.3">
      <c r="A368" s="42">
        <v>760199</v>
      </c>
      <c r="B368" s="43">
        <v>37259</v>
      </c>
      <c r="C368" s="44">
        <v>1119.5886474203044</v>
      </c>
      <c r="D368" s="41"/>
      <c r="E368" s="41"/>
      <c r="F368" s="41"/>
    </row>
    <row r="369" spans="1:6" x14ac:dyDescent="0.3">
      <c r="A369" s="42">
        <v>760199</v>
      </c>
      <c r="B369" s="43">
        <v>37260</v>
      </c>
      <c r="C369" s="44">
        <v>1119.970616751109</v>
      </c>
      <c r="D369" s="41"/>
      <c r="E369" s="41"/>
      <c r="F369" s="41"/>
    </row>
    <row r="370" spans="1:6" x14ac:dyDescent="0.3">
      <c r="A370" s="42">
        <v>760199</v>
      </c>
      <c r="B370" s="43">
        <v>37263</v>
      </c>
      <c r="C370" s="44">
        <v>1120.3527163981419</v>
      </c>
      <c r="D370" s="41"/>
      <c r="E370" s="41"/>
      <c r="F370" s="41"/>
    </row>
    <row r="371" spans="1:6" x14ac:dyDescent="0.3">
      <c r="A371" s="42">
        <v>760199</v>
      </c>
      <c r="B371" s="43">
        <v>37264</v>
      </c>
      <c r="C371" s="44">
        <v>1120.734946405863</v>
      </c>
      <c r="D371" s="41"/>
      <c r="E371" s="41"/>
      <c r="F371" s="41"/>
    </row>
    <row r="372" spans="1:6" x14ac:dyDescent="0.3">
      <c r="A372" s="42">
        <v>760199</v>
      </c>
      <c r="B372" s="43">
        <v>37265</v>
      </c>
      <c r="C372" s="44">
        <v>1121.1173068187472</v>
      </c>
      <c r="D372" s="41"/>
      <c r="E372" s="41"/>
      <c r="F372" s="41"/>
    </row>
    <row r="373" spans="1:6" x14ac:dyDescent="0.3">
      <c r="A373" s="42">
        <v>760199</v>
      </c>
      <c r="B373" s="43">
        <v>37266</v>
      </c>
      <c r="C373" s="44">
        <v>1121.4997976812847</v>
      </c>
      <c r="D373" s="41"/>
      <c r="E373" s="41"/>
      <c r="F373" s="41"/>
    </row>
    <row r="374" spans="1:6" x14ac:dyDescent="0.3">
      <c r="A374" s="42">
        <v>760199</v>
      </c>
      <c r="B374" s="43">
        <v>37267</v>
      </c>
      <c r="C374" s="44">
        <v>1121.8824190379814</v>
      </c>
      <c r="D374" s="41"/>
      <c r="E374" s="41"/>
      <c r="F374" s="41"/>
    </row>
    <row r="375" spans="1:6" x14ac:dyDescent="0.3">
      <c r="A375" s="42">
        <v>760199</v>
      </c>
      <c r="B375" s="43">
        <v>37270</v>
      </c>
      <c r="C375" s="44">
        <v>1122.2651709333572</v>
      </c>
      <c r="D375" s="41"/>
      <c r="E375" s="41"/>
      <c r="F375" s="41"/>
    </row>
    <row r="376" spans="1:6" x14ac:dyDescent="0.3">
      <c r="A376" s="42">
        <v>760199</v>
      </c>
      <c r="B376" s="43">
        <v>37271</v>
      </c>
      <c r="C376" s="44">
        <v>1122.6480534119485</v>
      </c>
      <c r="D376" s="41"/>
      <c r="E376" s="41"/>
      <c r="F376" s="41"/>
    </row>
    <row r="377" spans="1:6" x14ac:dyDescent="0.3">
      <c r="A377" s="42">
        <v>760199</v>
      </c>
      <c r="B377" s="43">
        <v>37272</v>
      </c>
      <c r="C377" s="44">
        <v>1122.9254802651162</v>
      </c>
      <c r="D377" s="41"/>
      <c r="E377" s="41"/>
      <c r="F377" s="41"/>
    </row>
    <row r="378" spans="1:6" x14ac:dyDescent="0.3">
      <c r="A378" s="42">
        <v>760199</v>
      </c>
      <c r="B378" s="43">
        <v>37273</v>
      </c>
      <c r="C378" s="44">
        <v>1123.2029756755303</v>
      </c>
      <c r="D378" s="41"/>
      <c r="E378" s="41"/>
      <c r="F378" s="41"/>
    </row>
    <row r="379" spans="1:6" x14ac:dyDescent="0.3">
      <c r="A379" s="42">
        <v>760199</v>
      </c>
      <c r="B379" s="43">
        <v>37274</v>
      </c>
      <c r="C379" s="44">
        <v>1123.4805396601323</v>
      </c>
      <c r="D379" s="41"/>
      <c r="E379" s="41"/>
      <c r="F379" s="41"/>
    </row>
    <row r="380" spans="1:6" x14ac:dyDescent="0.3">
      <c r="A380" s="42">
        <v>760199</v>
      </c>
      <c r="B380" s="43">
        <v>37277</v>
      </c>
      <c r="C380" s="44">
        <v>1123.758172235868</v>
      </c>
      <c r="D380" s="41"/>
      <c r="E380" s="41"/>
      <c r="F380" s="41"/>
    </row>
    <row r="381" spans="1:6" x14ac:dyDescent="0.3">
      <c r="A381" s="42">
        <v>760199</v>
      </c>
      <c r="B381" s="43">
        <v>37278</v>
      </c>
      <c r="C381" s="44">
        <v>1124.0358734196873</v>
      </c>
      <c r="D381" s="41"/>
      <c r="E381" s="41"/>
      <c r="F381" s="41"/>
    </row>
    <row r="382" spans="1:6" x14ac:dyDescent="0.3">
      <c r="A382" s="42">
        <v>760199</v>
      </c>
      <c r="B382" s="43">
        <v>37279</v>
      </c>
      <c r="C382" s="44">
        <v>1124.3136432285451</v>
      </c>
      <c r="D382" s="41"/>
      <c r="E382" s="41"/>
      <c r="F382" s="41"/>
    </row>
    <row r="383" spans="1:6" x14ac:dyDescent="0.3">
      <c r="A383" s="42">
        <v>760199</v>
      </c>
      <c r="B383" s="43">
        <v>37280</v>
      </c>
      <c r="C383" s="44">
        <v>1124.5914816793995</v>
      </c>
      <c r="D383" s="41"/>
      <c r="E383" s="41"/>
      <c r="F383" s="41"/>
    </row>
    <row r="384" spans="1:6" x14ac:dyDescent="0.3">
      <c r="A384" s="42">
        <v>760199</v>
      </c>
      <c r="B384" s="43">
        <v>37281</v>
      </c>
      <c r="C384" s="44">
        <v>1124.8693887892132</v>
      </c>
      <c r="D384" s="41"/>
      <c r="E384" s="41"/>
      <c r="F384" s="41"/>
    </row>
    <row r="385" spans="1:6" x14ac:dyDescent="0.3">
      <c r="A385" s="42">
        <v>760199</v>
      </c>
      <c r="B385" s="43">
        <v>37284</v>
      </c>
      <c r="C385" s="44">
        <v>1125.1473645749534</v>
      </c>
      <c r="D385" s="41"/>
      <c r="E385" s="41"/>
      <c r="F385" s="41"/>
    </row>
    <row r="386" spans="1:6" x14ac:dyDescent="0.3">
      <c r="A386" s="42">
        <v>760199</v>
      </c>
      <c r="B386" s="43">
        <v>37285</v>
      </c>
      <c r="C386" s="44">
        <v>1125.4254090535908</v>
      </c>
      <c r="D386" s="41"/>
      <c r="E386" s="41"/>
      <c r="F386" s="41"/>
    </row>
    <row r="387" spans="1:6" x14ac:dyDescent="0.3">
      <c r="A387" s="42">
        <v>760199</v>
      </c>
      <c r="B387" s="43">
        <v>37286</v>
      </c>
      <c r="C387" s="44">
        <v>1125.7035222421009</v>
      </c>
      <c r="D387" s="41"/>
      <c r="E387" s="41"/>
      <c r="F387" s="41"/>
    </row>
    <row r="388" spans="1:6" x14ac:dyDescent="0.3">
      <c r="A388" s="42">
        <v>760199</v>
      </c>
      <c r="B388" s="43">
        <v>37287</v>
      </c>
      <c r="C388" s="44">
        <v>1125.9817041574627</v>
      </c>
      <c r="D388" s="41"/>
      <c r="E388" s="41"/>
      <c r="F388" s="41"/>
    </row>
    <row r="389" spans="1:6" x14ac:dyDescent="0.3">
      <c r="A389" s="42">
        <v>760199</v>
      </c>
      <c r="B389" s="43">
        <v>37288</v>
      </c>
      <c r="C389" s="44">
        <v>1126.2599548166606</v>
      </c>
      <c r="D389" s="41"/>
      <c r="E389" s="41"/>
      <c r="F389" s="41"/>
    </row>
    <row r="390" spans="1:6" x14ac:dyDescent="0.3">
      <c r="A390" s="42">
        <v>760199</v>
      </c>
      <c r="B390" s="43">
        <v>37291</v>
      </c>
      <c r="C390" s="44">
        <v>1126.5382742366821</v>
      </c>
      <c r="D390" s="41"/>
      <c r="E390" s="41"/>
      <c r="F390" s="41"/>
    </row>
    <row r="391" spans="1:6" x14ac:dyDescent="0.3">
      <c r="A391" s="42">
        <v>760199</v>
      </c>
      <c r="B391" s="43">
        <v>37292</v>
      </c>
      <c r="C391" s="44">
        <v>1126.8166624345192</v>
      </c>
      <c r="D391" s="41"/>
      <c r="E391" s="41"/>
      <c r="F391" s="41"/>
    </row>
    <row r="392" spans="1:6" x14ac:dyDescent="0.3">
      <c r="A392" s="42">
        <v>760199</v>
      </c>
      <c r="B392" s="43">
        <v>37293</v>
      </c>
      <c r="C392" s="44">
        <v>1127.0951194271684</v>
      </c>
      <c r="D392" s="41"/>
      <c r="E392" s="41"/>
      <c r="F392" s="41"/>
    </row>
    <row r="393" spans="1:6" x14ac:dyDescent="0.3">
      <c r="A393" s="42">
        <v>760199</v>
      </c>
      <c r="B393" s="43">
        <v>37294</v>
      </c>
      <c r="C393" s="44">
        <v>1127.3736452316298</v>
      </c>
      <c r="D393" s="41"/>
      <c r="E393" s="41"/>
      <c r="F393" s="41"/>
    </row>
    <row r="394" spans="1:6" x14ac:dyDescent="0.3">
      <c r="A394" s="42">
        <v>760199</v>
      </c>
      <c r="B394" s="43">
        <v>37295</v>
      </c>
      <c r="C394" s="44">
        <v>1127.6522398649083</v>
      </c>
      <c r="D394" s="41"/>
      <c r="E394" s="41"/>
      <c r="F394" s="41"/>
    </row>
    <row r="395" spans="1:6" x14ac:dyDescent="0.3">
      <c r="A395" s="42">
        <v>760199</v>
      </c>
      <c r="B395" s="43">
        <v>37300</v>
      </c>
      <c r="C395" s="44">
        <v>1127.9309033440127</v>
      </c>
      <c r="D395" s="41"/>
      <c r="E395" s="41"/>
      <c r="F395" s="41"/>
    </row>
    <row r="396" spans="1:6" x14ac:dyDescent="0.3">
      <c r="A396" s="42">
        <v>760199</v>
      </c>
      <c r="B396" s="43">
        <v>37301</v>
      </c>
      <c r="C396" s="44">
        <v>1128.2096356859558</v>
      </c>
      <c r="D396" s="41"/>
      <c r="E396" s="41"/>
      <c r="F396" s="41"/>
    </row>
    <row r="397" spans="1:6" x14ac:dyDescent="0.3">
      <c r="A397" s="42">
        <v>760199</v>
      </c>
      <c r="B397" s="43">
        <v>37302</v>
      </c>
      <c r="C397" s="44">
        <v>1128.4884369077554</v>
      </c>
      <c r="D397" s="41"/>
      <c r="E397" s="41"/>
      <c r="F397" s="41"/>
    </row>
    <row r="398" spans="1:6" x14ac:dyDescent="0.3">
      <c r="A398" s="42">
        <v>760199</v>
      </c>
      <c r="B398" s="43">
        <v>37305</v>
      </c>
      <c r="C398" s="44">
        <v>1128.6912340893889</v>
      </c>
      <c r="D398" s="41"/>
      <c r="E398" s="41"/>
      <c r="F398" s="41"/>
    </row>
    <row r="399" spans="1:6" x14ac:dyDescent="0.3">
      <c r="A399" s="42">
        <v>760199</v>
      </c>
      <c r="B399" s="43">
        <v>37306</v>
      </c>
      <c r="C399" s="44">
        <v>1128.8940677150795</v>
      </c>
      <c r="D399" s="41"/>
      <c r="E399" s="41"/>
      <c r="F399" s="41"/>
    </row>
    <row r="400" spans="1:6" x14ac:dyDescent="0.3">
      <c r="A400" s="42">
        <v>760199</v>
      </c>
      <c r="B400" s="43">
        <v>37307</v>
      </c>
      <c r="C400" s="44">
        <v>1129.0969377913761</v>
      </c>
      <c r="D400" s="41"/>
      <c r="E400" s="41"/>
      <c r="F400" s="41"/>
    </row>
    <row r="401" spans="1:6" x14ac:dyDescent="0.3">
      <c r="A401" s="42">
        <v>760199</v>
      </c>
      <c r="B401" s="43">
        <v>37308</v>
      </c>
      <c r="C401" s="44">
        <v>1129.2998443248298</v>
      </c>
      <c r="D401" s="41"/>
      <c r="E401" s="41"/>
      <c r="F401" s="41"/>
    </row>
    <row r="402" spans="1:6" x14ac:dyDescent="0.3">
      <c r="A402" s="42">
        <v>760199</v>
      </c>
      <c r="B402" s="43">
        <v>37309</v>
      </c>
      <c r="C402" s="44">
        <v>1129.5027873219913</v>
      </c>
      <c r="D402" s="41"/>
      <c r="E402" s="41"/>
      <c r="F402" s="41"/>
    </row>
    <row r="403" spans="1:6" x14ac:dyDescent="0.3">
      <c r="A403" s="42">
        <v>760199</v>
      </c>
      <c r="B403" s="43">
        <v>37312</v>
      </c>
      <c r="C403" s="44">
        <v>1129.7057667894139</v>
      </c>
      <c r="D403" s="41"/>
      <c r="E403" s="41"/>
      <c r="F403" s="41"/>
    </row>
    <row r="404" spans="1:6" x14ac:dyDescent="0.3">
      <c r="A404" s="42">
        <v>760199</v>
      </c>
      <c r="B404" s="43">
        <v>37313</v>
      </c>
      <c r="C404" s="44">
        <v>1129.9087827336516</v>
      </c>
      <c r="D404" s="41"/>
      <c r="E404" s="41"/>
      <c r="F404" s="41"/>
    </row>
    <row r="405" spans="1:6" x14ac:dyDescent="0.3">
      <c r="A405" s="42">
        <v>760199</v>
      </c>
      <c r="B405" s="43">
        <v>37314</v>
      </c>
      <c r="C405" s="44">
        <v>1130.1118351612593</v>
      </c>
      <c r="D405" s="41"/>
      <c r="E405" s="41"/>
      <c r="F405" s="41"/>
    </row>
    <row r="406" spans="1:6" x14ac:dyDescent="0.3">
      <c r="A406" s="42">
        <v>760199</v>
      </c>
      <c r="B406" s="43">
        <v>37315</v>
      </c>
      <c r="C406" s="44">
        <v>1130.3149240787934</v>
      </c>
      <c r="D406" s="41"/>
      <c r="E406" s="41"/>
      <c r="F406" s="41"/>
    </row>
    <row r="407" spans="1:6" x14ac:dyDescent="0.3">
      <c r="A407" s="42">
        <v>760199</v>
      </c>
      <c r="B407" s="43">
        <v>37316</v>
      </c>
      <c r="C407" s="44">
        <v>1130.5180494928115</v>
      </c>
      <c r="D407" s="41"/>
      <c r="E407" s="41"/>
      <c r="F407" s="41"/>
    </row>
    <row r="408" spans="1:6" x14ac:dyDescent="0.3">
      <c r="A408" s="42">
        <v>760199</v>
      </c>
      <c r="B408" s="43">
        <v>37319</v>
      </c>
      <c r="C408" s="44">
        <v>1130.7212114098722</v>
      </c>
      <c r="D408" s="41"/>
      <c r="E408" s="41"/>
      <c r="F408" s="41"/>
    </row>
    <row r="409" spans="1:6" x14ac:dyDescent="0.3">
      <c r="A409" s="42">
        <v>760199</v>
      </c>
      <c r="B409" s="43">
        <v>37320</v>
      </c>
      <c r="C409" s="44">
        <v>1130.9244098365355</v>
      </c>
      <c r="D409" s="41"/>
      <c r="E409" s="41"/>
      <c r="F409" s="41"/>
    </row>
    <row r="410" spans="1:6" x14ac:dyDescent="0.3">
      <c r="A410" s="42">
        <v>760199</v>
      </c>
      <c r="B410" s="43">
        <v>37321</v>
      </c>
      <c r="C410" s="44">
        <v>1131.1276447793621</v>
      </c>
      <c r="D410" s="41"/>
      <c r="E410" s="41"/>
      <c r="F410" s="41"/>
    </row>
    <row r="411" spans="1:6" x14ac:dyDescent="0.3">
      <c r="A411" s="42">
        <v>760199</v>
      </c>
      <c r="B411" s="43">
        <v>37322</v>
      </c>
      <c r="C411" s="44">
        <v>1131.3309162449143</v>
      </c>
      <c r="D411" s="41"/>
      <c r="E411" s="41"/>
      <c r="F411" s="41"/>
    </row>
    <row r="412" spans="1:6" x14ac:dyDescent="0.3">
      <c r="A412" s="42">
        <v>760199</v>
      </c>
      <c r="B412" s="43">
        <v>37323</v>
      </c>
      <c r="C412" s="44">
        <v>1131.5342242397558</v>
      </c>
      <c r="D412" s="41"/>
      <c r="E412" s="41"/>
      <c r="F412" s="41"/>
    </row>
    <row r="413" spans="1:6" x14ac:dyDescent="0.3">
      <c r="A413" s="42">
        <v>760199</v>
      </c>
      <c r="B413" s="43">
        <v>37326</v>
      </c>
      <c r="C413" s="44">
        <v>1131.7375687704507</v>
      </c>
      <c r="D413" s="41"/>
      <c r="E413" s="41"/>
      <c r="F413" s="41"/>
    </row>
    <row r="414" spans="1:6" x14ac:dyDescent="0.3">
      <c r="A414" s="42">
        <v>760199</v>
      </c>
      <c r="B414" s="43">
        <v>37327</v>
      </c>
      <c r="C414" s="44">
        <v>1131.940949843565</v>
      </c>
      <c r="D414" s="41"/>
      <c r="E414" s="41"/>
      <c r="F414" s="41"/>
    </row>
    <row r="415" spans="1:6" x14ac:dyDescent="0.3">
      <c r="A415" s="42">
        <v>760199</v>
      </c>
      <c r="B415" s="43">
        <v>37328</v>
      </c>
      <c r="C415" s="44">
        <v>1132.1443674656657</v>
      </c>
      <c r="D415" s="41"/>
      <c r="E415" s="41"/>
      <c r="F415" s="41"/>
    </row>
    <row r="416" spans="1:6" x14ac:dyDescent="0.3">
      <c r="A416" s="42">
        <v>760199</v>
      </c>
      <c r="B416" s="43">
        <v>37329</v>
      </c>
      <c r="C416" s="44">
        <v>1132.3478216433207</v>
      </c>
      <c r="D416" s="41"/>
      <c r="E416" s="41"/>
      <c r="F416" s="41"/>
    </row>
    <row r="417" spans="1:6" x14ac:dyDescent="0.3">
      <c r="A417" s="42">
        <v>760199</v>
      </c>
      <c r="B417" s="43">
        <v>37330</v>
      </c>
      <c r="C417" s="44">
        <v>1132.5513123830997</v>
      </c>
      <c r="D417" s="41"/>
      <c r="E417" s="41"/>
      <c r="F417" s="41"/>
    </row>
    <row r="418" spans="1:6" x14ac:dyDescent="0.3">
      <c r="A418" s="42">
        <v>760199</v>
      </c>
      <c r="B418" s="43">
        <v>37333</v>
      </c>
      <c r="C418" s="44">
        <v>1132.8900565488182</v>
      </c>
      <c r="D418" s="41"/>
      <c r="E418" s="41"/>
      <c r="F418" s="41"/>
    </row>
    <row r="419" spans="1:6" x14ac:dyDescent="0.3">
      <c r="A419" s="42">
        <v>760199</v>
      </c>
      <c r="B419" s="43">
        <v>37334</v>
      </c>
      <c r="C419" s="44">
        <v>1133.2289020323387</v>
      </c>
      <c r="D419" s="41"/>
      <c r="E419" s="41"/>
      <c r="F419" s="41"/>
    </row>
    <row r="420" spans="1:6" x14ac:dyDescent="0.3">
      <c r="A420" s="42">
        <v>760199</v>
      </c>
      <c r="B420" s="43">
        <v>37335</v>
      </c>
      <c r="C420" s="44">
        <v>1133.5678488639653</v>
      </c>
      <c r="D420" s="41"/>
      <c r="E420" s="41"/>
      <c r="F420" s="41"/>
    </row>
    <row r="421" spans="1:6" x14ac:dyDescent="0.3">
      <c r="A421" s="42">
        <v>760199</v>
      </c>
      <c r="B421" s="43">
        <v>37336</v>
      </c>
      <c r="C421" s="44">
        <v>1133.9068970740113</v>
      </c>
      <c r="D421" s="41"/>
      <c r="E421" s="41"/>
      <c r="F421" s="41"/>
    </row>
    <row r="422" spans="1:6" x14ac:dyDescent="0.3">
      <c r="A422" s="42">
        <v>760199</v>
      </c>
      <c r="B422" s="43">
        <v>37337</v>
      </c>
      <c r="C422" s="44">
        <v>1134.2460466927985</v>
      </c>
      <c r="D422" s="41"/>
      <c r="E422" s="41"/>
      <c r="F422" s="41"/>
    </row>
    <row r="423" spans="1:6" x14ac:dyDescent="0.3">
      <c r="A423" s="42">
        <v>760199</v>
      </c>
      <c r="B423" s="43">
        <v>37340</v>
      </c>
      <c r="C423" s="44">
        <v>1134.5852977506581</v>
      </c>
      <c r="D423" s="41"/>
      <c r="E423" s="41"/>
      <c r="F423" s="41"/>
    </row>
    <row r="424" spans="1:6" x14ac:dyDescent="0.3">
      <c r="A424" s="42">
        <v>760199</v>
      </c>
      <c r="B424" s="43">
        <v>37341</v>
      </c>
      <c r="C424" s="44">
        <v>1134.9246502779306</v>
      </c>
      <c r="D424" s="41"/>
      <c r="E424" s="41"/>
      <c r="F424" s="41"/>
    </row>
    <row r="425" spans="1:6" x14ac:dyDescent="0.3">
      <c r="A425" s="42">
        <v>760199</v>
      </c>
      <c r="B425" s="43">
        <v>37342</v>
      </c>
      <c r="C425" s="44">
        <v>1135.2641043049653</v>
      </c>
      <c r="D425" s="41"/>
      <c r="E425" s="41"/>
      <c r="F425" s="41"/>
    </row>
    <row r="426" spans="1:6" x14ac:dyDescent="0.3">
      <c r="A426" s="42">
        <v>760199</v>
      </c>
      <c r="B426" s="43">
        <v>37343</v>
      </c>
      <c r="C426" s="44">
        <v>1135.6036598621201</v>
      </c>
      <c r="D426" s="41"/>
      <c r="E426" s="41"/>
      <c r="F426" s="41"/>
    </row>
    <row r="427" spans="1:6" x14ac:dyDescent="0.3">
      <c r="A427" s="42">
        <v>760199</v>
      </c>
      <c r="B427" s="43">
        <v>37347</v>
      </c>
      <c r="C427" s="44">
        <v>1135.943316979763</v>
      </c>
      <c r="D427" s="41"/>
      <c r="E427" s="41"/>
      <c r="F427" s="41"/>
    </row>
    <row r="428" spans="1:6" x14ac:dyDescent="0.3">
      <c r="A428" s="42">
        <v>760199</v>
      </c>
      <c r="B428" s="43">
        <v>37348</v>
      </c>
      <c r="C428" s="44">
        <v>1136.2830756882706</v>
      </c>
      <c r="D428" s="41"/>
      <c r="E428" s="41"/>
      <c r="F428" s="41"/>
    </row>
    <row r="429" spans="1:6" x14ac:dyDescent="0.3">
      <c r="A429" s="42">
        <v>760199</v>
      </c>
      <c r="B429" s="43">
        <v>37349</v>
      </c>
      <c r="C429" s="44">
        <v>1136.622936018028</v>
      </c>
      <c r="D429" s="41"/>
      <c r="E429" s="41"/>
      <c r="F429" s="41"/>
    </row>
    <row r="430" spans="1:6" x14ac:dyDescent="0.3">
      <c r="A430" s="42">
        <v>760199</v>
      </c>
      <c r="B430" s="43">
        <v>37350</v>
      </c>
      <c r="C430" s="44">
        <v>1136.9628979994307</v>
      </c>
      <c r="D430" s="41"/>
      <c r="E430" s="41"/>
      <c r="F430" s="41"/>
    </row>
    <row r="431" spans="1:6" x14ac:dyDescent="0.3">
      <c r="A431" s="42">
        <v>760199</v>
      </c>
      <c r="B431" s="43">
        <v>37351</v>
      </c>
      <c r="C431" s="44">
        <v>1137.3029616628819</v>
      </c>
      <c r="D431" s="41"/>
      <c r="E431" s="41"/>
      <c r="F431" s="41"/>
    </row>
    <row r="432" spans="1:6" x14ac:dyDescent="0.3">
      <c r="A432" s="42">
        <v>760199</v>
      </c>
      <c r="B432" s="43">
        <v>37354</v>
      </c>
      <c r="C432" s="44">
        <v>1137.6431270387952</v>
      </c>
      <c r="D432" s="41"/>
      <c r="E432" s="41"/>
      <c r="F432" s="41"/>
    </row>
    <row r="433" spans="1:6" x14ac:dyDescent="0.3">
      <c r="A433" s="42">
        <v>760199</v>
      </c>
      <c r="B433" s="43">
        <v>37355</v>
      </c>
      <c r="C433" s="44">
        <v>1137.9833941575916</v>
      </c>
      <c r="D433" s="41"/>
      <c r="E433" s="41"/>
      <c r="F433" s="41"/>
    </row>
    <row r="434" spans="1:6" x14ac:dyDescent="0.3">
      <c r="A434" s="42">
        <v>760199</v>
      </c>
      <c r="B434" s="43">
        <v>37356</v>
      </c>
      <c r="C434" s="44">
        <v>1138.3237630497033</v>
      </c>
      <c r="D434" s="41"/>
      <c r="E434" s="41"/>
      <c r="F434" s="41"/>
    </row>
    <row r="435" spans="1:6" x14ac:dyDescent="0.3">
      <c r="A435" s="42">
        <v>760199</v>
      </c>
      <c r="B435" s="43">
        <v>37357</v>
      </c>
      <c r="C435" s="44">
        <v>1138.6642337455698</v>
      </c>
      <c r="D435" s="41"/>
      <c r="E435" s="41"/>
      <c r="F435" s="41"/>
    </row>
    <row r="436" spans="1:6" x14ac:dyDescent="0.3">
      <c r="A436" s="42">
        <v>760199</v>
      </c>
      <c r="B436" s="43">
        <v>37358</v>
      </c>
      <c r="C436" s="44">
        <v>1139.0048062756409</v>
      </c>
      <c r="D436" s="41"/>
      <c r="E436" s="41"/>
      <c r="F436" s="41"/>
    </row>
    <row r="437" spans="1:6" x14ac:dyDescent="0.3">
      <c r="A437" s="42">
        <v>760199</v>
      </c>
      <c r="B437" s="43">
        <v>37361</v>
      </c>
      <c r="C437" s="44">
        <v>1139.3454806703746</v>
      </c>
      <c r="D437" s="41"/>
      <c r="E437" s="41"/>
      <c r="F437" s="41"/>
    </row>
    <row r="438" spans="1:6" x14ac:dyDescent="0.3">
      <c r="A438" s="42">
        <v>760199</v>
      </c>
      <c r="B438" s="43">
        <v>37362</v>
      </c>
      <c r="C438" s="44">
        <v>1139.7779634507297</v>
      </c>
      <c r="D438" s="41"/>
      <c r="E438" s="41"/>
      <c r="F438" s="41"/>
    </row>
    <row r="439" spans="1:6" x14ac:dyDescent="0.3">
      <c r="A439" s="42">
        <v>760199</v>
      </c>
      <c r="B439" s="43">
        <v>37363</v>
      </c>
      <c r="C439" s="44">
        <v>1140.210610396703</v>
      </c>
      <c r="D439" s="41"/>
      <c r="E439" s="41"/>
      <c r="F439" s="41"/>
    </row>
    <row r="440" spans="1:6" x14ac:dyDescent="0.3">
      <c r="A440" s="42">
        <v>760199</v>
      </c>
      <c r="B440" s="43">
        <v>37364</v>
      </c>
      <c r="C440" s="44">
        <v>1140.6434215706101</v>
      </c>
      <c r="D440" s="41"/>
      <c r="E440" s="41"/>
      <c r="F440" s="41"/>
    </row>
    <row r="441" spans="1:6" x14ac:dyDescent="0.3">
      <c r="A441" s="42">
        <v>760199</v>
      </c>
      <c r="B441" s="43">
        <v>37365</v>
      </c>
      <c r="C441" s="44">
        <v>1141.0763970347903</v>
      </c>
      <c r="D441" s="41"/>
      <c r="E441" s="41"/>
      <c r="F441" s="41"/>
    </row>
    <row r="442" spans="1:6" x14ac:dyDescent="0.3">
      <c r="A442" s="42">
        <v>760199</v>
      </c>
      <c r="B442" s="43">
        <v>37368</v>
      </c>
      <c r="C442" s="44">
        <v>1141.5095368516058</v>
      </c>
      <c r="D442" s="41"/>
      <c r="E442" s="41"/>
      <c r="F442" s="41"/>
    </row>
    <row r="443" spans="1:6" x14ac:dyDescent="0.3">
      <c r="A443" s="42">
        <v>760199</v>
      </c>
      <c r="B443" s="43">
        <v>37369</v>
      </c>
      <c r="C443" s="44">
        <v>1141.9428410834432</v>
      </c>
      <c r="D443" s="41"/>
      <c r="E443" s="41"/>
      <c r="F443" s="41"/>
    </row>
    <row r="444" spans="1:6" x14ac:dyDescent="0.3">
      <c r="A444" s="42">
        <v>760199</v>
      </c>
      <c r="B444" s="43">
        <v>37370</v>
      </c>
      <c r="C444" s="44">
        <v>1142.3763097927126</v>
      </c>
      <c r="D444" s="41"/>
      <c r="E444" s="41"/>
      <c r="F444" s="41"/>
    </row>
    <row r="445" spans="1:6" x14ac:dyDescent="0.3">
      <c r="A445" s="42">
        <v>760199</v>
      </c>
      <c r="B445" s="43">
        <v>37371</v>
      </c>
      <c r="C445" s="44">
        <v>1142.8099430418483</v>
      </c>
      <c r="D445" s="41"/>
      <c r="E445" s="41"/>
      <c r="F445" s="41"/>
    </row>
    <row r="446" spans="1:6" x14ac:dyDescent="0.3">
      <c r="A446" s="42">
        <v>760199</v>
      </c>
      <c r="B446" s="43">
        <v>37372</v>
      </c>
      <c r="C446" s="44">
        <v>1143.2437408933072</v>
      </c>
      <c r="D446" s="41"/>
      <c r="E446" s="41"/>
      <c r="F446" s="41"/>
    </row>
    <row r="447" spans="1:6" x14ac:dyDescent="0.3">
      <c r="A447" s="42">
        <v>760199</v>
      </c>
      <c r="B447" s="43">
        <v>37375</v>
      </c>
      <c r="C447" s="44">
        <v>1143.6777034095705</v>
      </c>
      <c r="D447" s="41"/>
      <c r="E447" s="41"/>
      <c r="F447" s="41"/>
    </row>
    <row r="448" spans="1:6" x14ac:dyDescent="0.3">
      <c r="A448" s="42">
        <v>760199</v>
      </c>
      <c r="B448" s="43">
        <v>37376</v>
      </c>
      <c r="C448" s="44">
        <v>1144.1118306531437</v>
      </c>
      <c r="D448" s="41"/>
      <c r="E448" s="41"/>
      <c r="F448" s="41"/>
    </row>
    <row r="449" spans="1:6" x14ac:dyDescent="0.3">
      <c r="A449" s="42">
        <v>760199</v>
      </c>
      <c r="B449" s="43">
        <v>37378</v>
      </c>
      <c r="C449" s="44">
        <v>1144.5461226865546</v>
      </c>
      <c r="D449" s="41"/>
      <c r="E449" s="41"/>
      <c r="F449" s="41"/>
    </row>
    <row r="450" spans="1:6" x14ac:dyDescent="0.3">
      <c r="A450" s="42">
        <v>760199</v>
      </c>
      <c r="B450" s="43">
        <v>37379</v>
      </c>
      <c r="C450" s="44">
        <v>1144.980579572356</v>
      </c>
      <c r="D450" s="41"/>
      <c r="E450" s="41"/>
      <c r="F450" s="41"/>
    </row>
    <row r="451" spans="1:6" x14ac:dyDescent="0.3">
      <c r="A451" s="42">
        <v>760199</v>
      </c>
      <c r="B451" s="43">
        <v>37382</v>
      </c>
      <c r="C451" s="44">
        <v>1145.4152013731243</v>
      </c>
      <c r="D451" s="41"/>
      <c r="E451" s="41"/>
      <c r="F451" s="41"/>
    </row>
    <row r="452" spans="1:6" x14ac:dyDescent="0.3">
      <c r="A452" s="42">
        <v>760199</v>
      </c>
      <c r="B452" s="43">
        <v>37383</v>
      </c>
      <c r="C452" s="44">
        <v>1145.8499881514588</v>
      </c>
      <c r="D452" s="41"/>
      <c r="E452" s="41"/>
      <c r="F452" s="41"/>
    </row>
    <row r="453" spans="1:6" x14ac:dyDescent="0.3">
      <c r="A453" s="42">
        <v>760199</v>
      </c>
      <c r="B453" s="43">
        <v>37384</v>
      </c>
      <c r="C453" s="44">
        <v>1146.2849399699837</v>
      </c>
      <c r="D453" s="41"/>
      <c r="E453" s="41"/>
      <c r="F453" s="41"/>
    </row>
    <row r="454" spans="1:6" x14ac:dyDescent="0.3">
      <c r="A454" s="42">
        <v>760199</v>
      </c>
      <c r="B454" s="43">
        <v>37385</v>
      </c>
      <c r="C454" s="44">
        <v>1146.7200568913458</v>
      </c>
      <c r="D454" s="41"/>
      <c r="E454" s="41"/>
      <c r="F454" s="41"/>
    </row>
    <row r="455" spans="1:6" x14ac:dyDescent="0.3">
      <c r="A455" s="42">
        <v>760199</v>
      </c>
      <c r="B455" s="43">
        <v>37386</v>
      </c>
      <c r="C455" s="44">
        <v>1147.1553389782171</v>
      </c>
      <c r="D455" s="41"/>
      <c r="E455" s="41"/>
      <c r="F455" s="41"/>
    </row>
    <row r="456" spans="1:6" x14ac:dyDescent="0.3">
      <c r="A456" s="42">
        <v>760199</v>
      </c>
      <c r="B456" s="43">
        <v>37389</v>
      </c>
      <c r="C456" s="44">
        <v>1147.5907862932918</v>
      </c>
      <c r="D456" s="41"/>
      <c r="E456" s="41"/>
      <c r="F456" s="41"/>
    </row>
    <row r="457" spans="1:6" x14ac:dyDescent="0.3">
      <c r="A457" s="42">
        <v>760199</v>
      </c>
      <c r="B457" s="43">
        <v>37390</v>
      </c>
      <c r="C457" s="44">
        <v>1148.026398899289</v>
      </c>
      <c r="D457" s="41"/>
      <c r="E457" s="41"/>
      <c r="F457" s="41"/>
    </row>
    <row r="458" spans="1:6" x14ac:dyDescent="0.3">
      <c r="A458" s="42">
        <v>760199</v>
      </c>
      <c r="B458" s="43">
        <v>37391</v>
      </c>
      <c r="C458" s="44">
        <v>1148.4621768589514</v>
      </c>
      <c r="D458" s="41"/>
      <c r="E458" s="41"/>
      <c r="F458" s="41"/>
    </row>
    <row r="459" spans="1:6" x14ac:dyDescent="0.3">
      <c r="A459" s="42">
        <v>760199</v>
      </c>
      <c r="B459" s="43">
        <v>37392</v>
      </c>
      <c r="C459" s="44">
        <v>1148.5715780738717</v>
      </c>
      <c r="D459" s="41"/>
      <c r="E459" s="41"/>
      <c r="F459" s="41"/>
    </row>
    <row r="460" spans="1:6" x14ac:dyDescent="0.3">
      <c r="A460" s="42">
        <v>760199</v>
      </c>
      <c r="B460" s="43">
        <v>37393</v>
      </c>
      <c r="C460" s="44">
        <v>1148.6809897102287</v>
      </c>
      <c r="D460" s="41"/>
      <c r="E460" s="41"/>
      <c r="F460" s="41"/>
    </row>
    <row r="461" spans="1:6" x14ac:dyDescent="0.3">
      <c r="A461" s="42">
        <v>760199</v>
      </c>
      <c r="B461" s="43">
        <v>37396</v>
      </c>
      <c r="C461" s="44">
        <v>1148.790411769015</v>
      </c>
      <c r="D461" s="41"/>
      <c r="E461" s="41"/>
      <c r="F461" s="41"/>
    </row>
    <row r="462" spans="1:6" x14ac:dyDescent="0.3">
      <c r="A462" s="42">
        <v>760199</v>
      </c>
      <c r="B462" s="43">
        <v>37397</v>
      </c>
      <c r="C462" s="44">
        <v>1148.8998442512236</v>
      </c>
      <c r="D462" s="41"/>
      <c r="E462" s="41"/>
      <c r="F462" s="41"/>
    </row>
    <row r="463" spans="1:6" x14ac:dyDescent="0.3">
      <c r="A463" s="42">
        <v>760199</v>
      </c>
      <c r="B463" s="43">
        <v>37398</v>
      </c>
      <c r="C463" s="44">
        <v>1149.0092871578472</v>
      </c>
      <c r="D463" s="41"/>
      <c r="E463" s="41"/>
      <c r="F463" s="41"/>
    </row>
    <row r="464" spans="1:6" x14ac:dyDescent="0.3">
      <c r="A464" s="42">
        <v>760199</v>
      </c>
      <c r="B464" s="43">
        <v>37399</v>
      </c>
      <c r="C464" s="44">
        <v>1149.1187404898792</v>
      </c>
      <c r="D464" s="41"/>
      <c r="E464" s="41"/>
      <c r="F464" s="41"/>
    </row>
    <row r="465" spans="1:6" x14ac:dyDescent="0.3">
      <c r="A465" s="42">
        <v>760199</v>
      </c>
      <c r="B465" s="43">
        <v>37400</v>
      </c>
      <c r="C465" s="44">
        <v>1149.2282042483125</v>
      </c>
      <c r="D465" s="41"/>
      <c r="E465" s="41"/>
      <c r="F465" s="41"/>
    </row>
    <row r="466" spans="1:6" x14ac:dyDescent="0.3">
      <c r="A466" s="42">
        <v>760199</v>
      </c>
      <c r="B466" s="43">
        <v>37403</v>
      </c>
      <c r="C466" s="44">
        <v>1149.3376784341401</v>
      </c>
      <c r="D466" s="41"/>
      <c r="E466" s="41"/>
      <c r="F466" s="41"/>
    </row>
    <row r="467" spans="1:6" x14ac:dyDescent="0.3">
      <c r="A467" s="42">
        <v>760199</v>
      </c>
      <c r="B467" s="43">
        <v>37404</v>
      </c>
      <c r="C467" s="44">
        <v>1149.4471630483554</v>
      </c>
      <c r="D467" s="41"/>
      <c r="E467" s="41"/>
      <c r="F467" s="41"/>
    </row>
    <row r="468" spans="1:6" x14ac:dyDescent="0.3">
      <c r="A468" s="42">
        <v>760199</v>
      </c>
      <c r="B468" s="43">
        <v>37405</v>
      </c>
      <c r="C468" s="44">
        <v>1149.5566580919522</v>
      </c>
      <c r="D468" s="41"/>
      <c r="E468" s="41"/>
      <c r="F468" s="41"/>
    </row>
    <row r="469" spans="1:6" x14ac:dyDescent="0.3">
      <c r="A469" s="42">
        <v>760199</v>
      </c>
      <c r="B469" s="43">
        <v>37407</v>
      </c>
      <c r="C469" s="44">
        <v>1149.6661635659234</v>
      </c>
      <c r="D469" s="41"/>
      <c r="E469" s="41"/>
      <c r="F469" s="41"/>
    </row>
    <row r="470" spans="1:6" x14ac:dyDescent="0.3">
      <c r="A470" s="42">
        <v>760199</v>
      </c>
      <c r="B470" s="43">
        <v>37410</v>
      </c>
      <c r="C470" s="44">
        <v>1149.7756794712627</v>
      </c>
      <c r="D470" s="41"/>
      <c r="E470" s="41"/>
      <c r="F470" s="41"/>
    </row>
    <row r="471" spans="1:6" x14ac:dyDescent="0.3">
      <c r="A471" s="42">
        <v>760199</v>
      </c>
      <c r="B471" s="43">
        <v>37411</v>
      </c>
      <c r="C471" s="44">
        <v>1149.8852058089644</v>
      </c>
      <c r="D471" s="41"/>
      <c r="E471" s="41"/>
      <c r="F471" s="41"/>
    </row>
    <row r="472" spans="1:6" x14ac:dyDescent="0.3">
      <c r="A472" s="42">
        <v>760199</v>
      </c>
      <c r="B472" s="43">
        <v>37412</v>
      </c>
      <c r="C472" s="44">
        <v>1149.9947425800215</v>
      </c>
      <c r="D472" s="41"/>
      <c r="E472" s="41"/>
      <c r="F472" s="41"/>
    </row>
    <row r="473" spans="1:6" x14ac:dyDescent="0.3">
      <c r="A473" s="42">
        <v>760199</v>
      </c>
      <c r="B473" s="43">
        <v>37413</v>
      </c>
      <c r="C473" s="44">
        <v>1150.1042897854281</v>
      </c>
      <c r="D473" s="41"/>
      <c r="E473" s="41"/>
      <c r="F473" s="41"/>
    </row>
    <row r="474" spans="1:6" x14ac:dyDescent="0.3">
      <c r="A474" s="42">
        <v>760199</v>
      </c>
      <c r="B474" s="43">
        <v>37414</v>
      </c>
      <c r="C474" s="44">
        <v>1150.2138474261785</v>
      </c>
      <c r="D474" s="41"/>
      <c r="E474" s="41"/>
      <c r="F474" s="41"/>
    </row>
    <row r="475" spans="1:6" x14ac:dyDescent="0.3">
      <c r="A475" s="42">
        <v>760199</v>
      </c>
      <c r="B475" s="43">
        <v>37417</v>
      </c>
      <c r="C475" s="44">
        <v>1150.3234155032665</v>
      </c>
      <c r="D475" s="41"/>
      <c r="E475" s="41"/>
      <c r="F475" s="41"/>
    </row>
    <row r="476" spans="1:6" x14ac:dyDescent="0.3">
      <c r="A476" s="42">
        <v>760199</v>
      </c>
      <c r="B476" s="43">
        <v>37418</v>
      </c>
      <c r="C476" s="44">
        <v>1150.432994017686</v>
      </c>
      <c r="D476" s="41"/>
      <c r="E476" s="41"/>
      <c r="F476" s="41"/>
    </row>
    <row r="477" spans="1:6" x14ac:dyDescent="0.3">
      <c r="A477" s="42">
        <v>760199</v>
      </c>
      <c r="B477" s="43">
        <v>37419</v>
      </c>
      <c r="C477" s="44">
        <v>1150.5425829704316</v>
      </c>
      <c r="D477" s="41"/>
      <c r="E477" s="41"/>
      <c r="F477" s="41"/>
    </row>
    <row r="478" spans="1:6" x14ac:dyDescent="0.3">
      <c r="A478" s="42">
        <v>760199</v>
      </c>
      <c r="B478" s="43">
        <v>37420</v>
      </c>
      <c r="C478" s="44">
        <v>1150.6521823624976</v>
      </c>
      <c r="D478" s="41"/>
      <c r="E478" s="41"/>
      <c r="F478" s="41"/>
    </row>
    <row r="479" spans="1:6" x14ac:dyDescent="0.3">
      <c r="A479" s="42">
        <v>760199</v>
      </c>
      <c r="B479" s="43">
        <v>37421</v>
      </c>
      <c r="C479" s="44">
        <v>1150.7617921948786</v>
      </c>
      <c r="D479" s="41"/>
      <c r="E479" s="41"/>
      <c r="F479" s="41"/>
    </row>
    <row r="480" spans="1:6" x14ac:dyDescent="0.3">
      <c r="A480" s="42">
        <v>760199</v>
      </c>
      <c r="B480" s="43">
        <v>37424</v>
      </c>
      <c r="C480" s="44">
        <v>1150.8714124685687</v>
      </c>
      <c r="D480" s="41"/>
      <c r="E480" s="41"/>
      <c r="F480" s="41"/>
    </row>
    <row r="481" spans="1:6" x14ac:dyDescent="0.3">
      <c r="A481" s="42">
        <v>760199</v>
      </c>
      <c r="B481" s="43">
        <v>37425</v>
      </c>
      <c r="C481" s="44">
        <v>1151.1124750814906</v>
      </c>
      <c r="D481" s="41"/>
      <c r="E481" s="41"/>
      <c r="F481" s="41"/>
    </row>
    <row r="482" spans="1:6" x14ac:dyDescent="0.3">
      <c r="A482" s="42">
        <v>760199</v>
      </c>
      <c r="B482" s="43">
        <v>37426</v>
      </c>
      <c r="C482" s="44">
        <v>1151.3535881876151</v>
      </c>
      <c r="D482" s="41"/>
      <c r="E482" s="41"/>
      <c r="F482" s="41"/>
    </row>
    <row r="483" spans="1:6" x14ac:dyDescent="0.3">
      <c r="A483" s="42">
        <v>760199</v>
      </c>
      <c r="B483" s="43">
        <v>37427</v>
      </c>
      <c r="C483" s="44">
        <v>1151.5947517975185</v>
      </c>
      <c r="D483" s="41"/>
      <c r="E483" s="41"/>
      <c r="F483" s="41"/>
    </row>
    <row r="484" spans="1:6" x14ac:dyDescent="0.3">
      <c r="A484" s="42">
        <v>760199</v>
      </c>
      <c r="B484" s="43">
        <v>37428</v>
      </c>
      <c r="C484" s="44">
        <v>1151.835965921779</v>
      </c>
      <c r="D484" s="41"/>
      <c r="E484" s="41"/>
      <c r="F484" s="41"/>
    </row>
    <row r="485" spans="1:6" x14ac:dyDescent="0.3">
      <c r="A485" s="42">
        <v>760199</v>
      </c>
      <c r="B485" s="43">
        <v>37431</v>
      </c>
      <c r="C485" s="44">
        <v>1152.0772305709784</v>
      </c>
      <c r="D485" s="41"/>
      <c r="E485" s="41"/>
      <c r="F485" s="41"/>
    </row>
    <row r="486" spans="1:6" x14ac:dyDescent="0.3">
      <c r="A486" s="42">
        <v>760199</v>
      </c>
      <c r="B486" s="43">
        <v>37432</v>
      </c>
      <c r="C486" s="44">
        <v>1152.3185457556988</v>
      </c>
      <c r="D486" s="41"/>
      <c r="E486" s="41"/>
      <c r="F486" s="41"/>
    </row>
    <row r="487" spans="1:6" x14ac:dyDescent="0.3">
      <c r="A487" s="42">
        <v>760199</v>
      </c>
      <c r="B487" s="43">
        <v>37433</v>
      </c>
      <c r="C487" s="44">
        <v>1152.5599114865254</v>
      </c>
      <c r="D487" s="41"/>
      <c r="E487" s="41"/>
      <c r="F487" s="41"/>
    </row>
    <row r="488" spans="1:6" x14ac:dyDescent="0.3">
      <c r="A488" s="42">
        <v>760199</v>
      </c>
      <c r="B488" s="43">
        <v>37434</v>
      </c>
      <c r="C488" s="44">
        <v>1152.8013277740463</v>
      </c>
      <c r="D488" s="41"/>
      <c r="E488" s="41"/>
      <c r="F488" s="41"/>
    </row>
    <row r="489" spans="1:6" x14ac:dyDescent="0.3">
      <c r="A489" s="42">
        <v>760199</v>
      </c>
      <c r="B489" s="43">
        <v>37435</v>
      </c>
      <c r="C489" s="44">
        <v>1153.0427946288507</v>
      </c>
      <c r="D489" s="41"/>
      <c r="E489" s="41"/>
      <c r="F489" s="41"/>
    </row>
    <row r="490" spans="1:6" x14ac:dyDescent="0.3">
      <c r="A490" s="42">
        <v>760199</v>
      </c>
      <c r="B490" s="43">
        <v>37438</v>
      </c>
      <c r="C490" s="44">
        <v>1153.2843120615305</v>
      </c>
      <c r="D490" s="41"/>
      <c r="E490" s="41"/>
      <c r="F490" s="41"/>
    </row>
    <row r="491" spans="1:6" x14ac:dyDescent="0.3">
      <c r="A491" s="42">
        <v>760199</v>
      </c>
      <c r="B491" s="43">
        <v>37439</v>
      </c>
      <c r="C491" s="44">
        <v>1153.5258800826798</v>
      </c>
      <c r="D491" s="41"/>
      <c r="E491" s="41"/>
      <c r="F491" s="41"/>
    </row>
    <row r="492" spans="1:6" x14ac:dyDescent="0.3">
      <c r="A492" s="42">
        <v>760199</v>
      </c>
      <c r="B492" s="43">
        <v>37440</v>
      </c>
      <c r="C492" s="44">
        <v>1153.767498702895</v>
      </c>
      <c r="D492" s="41"/>
      <c r="E492" s="41"/>
      <c r="F492" s="41"/>
    </row>
    <row r="493" spans="1:6" x14ac:dyDescent="0.3">
      <c r="A493" s="42">
        <v>760199</v>
      </c>
      <c r="B493" s="43">
        <v>37441</v>
      </c>
      <c r="C493" s="44">
        <v>1154.0091679327747</v>
      </c>
      <c r="D493" s="41"/>
      <c r="E493" s="41"/>
      <c r="F493" s="41"/>
    </row>
    <row r="494" spans="1:6" x14ac:dyDescent="0.3">
      <c r="A494" s="42">
        <v>760199</v>
      </c>
      <c r="B494" s="43">
        <v>37442</v>
      </c>
      <c r="C494" s="44">
        <v>1154.2508877829191</v>
      </c>
      <c r="D494" s="41"/>
      <c r="E494" s="41"/>
      <c r="F494" s="41"/>
    </row>
    <row r="495" spans="1:6" x14ac:dyDescent="0.3">
      <c r="A495" s="42">
        <v>760199</v>
      </c>
      <c r="B495" s="43">
        <v>37445</v>
      </c>
      <c r="C495" s="44">
        <v>1154.4926582639321</v>
      </c>
      <c r="D495" s="41"/>
      <c r="E495" s="41"/>
      <c r="F495" s="41"/>
    </row>
    <row r="496" spans="1:6" x14ac:dyDescent="0.3">
      <c r="A496" s="42">
        <v>760199</v>
      </c>
      <c r="B496" s="43">
        <v>37446</v>
      </c>
      <c r="C496" s="44">
        <v>1154.7344793864179</v>
      </c>
      <c r="D496" s="41"/>
      <c r="E496" s="41"/>
      <c r="F496" s="41"/>
    </row>
    <row r="497" spans="1:6" x14ac:dyDescent="0.3">
      <c r="A497" s="42">
        <v>760199</v>
      </c>
      <c r="B497" s="43">
        <v>37447</v>
      </c>
      <c r="C497" s="44">
        <v>1154.9763511609849</v>
      </c>
      <c r="D497" s="41"/>
      <c r="E497" s="41"/>
      <c r="F497" s="41"/>
    </row>
    <row r="498" spans="1:6" x14ac:dyDescent="0.3">
      <c r="A498" s="42">
        <v>760199</v>
      </c>
      <c r="B498" s="43">
        <v>37448</v>
      </c>
      <c r="C498" s="44">
        <v>1155.2182735982417</v>
      </c>
      <c r="D498" s="41"/>
      <c r="E498" s="41"/>
      <c r="F498" s="41"/>
    </row>
    <row r="499" spans="1:6" x14ac:dyDescent="0.3">
      <c r="A499" s="42">
        <v>760199</v>
      </c>
      <c r="B499" s="43">
        <v>37449</v>
      </c>
      <c r="C499" s="44">
        <v>1155.4602467088009</v>
      </c>
      <c r="D499" s="41"/>
      <c r="E499" s="41"/>
      <c r="F499" s="41"/>
    </row>
    <row r="500" spans="1:6" x14ac:dyDescent="0.3">
      <c r="A500" s="42">
        <v>760199</v>
      </c>
      <c r="B500" s="43">
        <v>37452</v>
      </c>
      <c r="C500" s="44">
        <v>1155.7022705032764</v>
      </c>
      <c r="D500" s="41"/>
      <c r="E500" s="41"/>
      <c r="F500" s="41"/>
    </row>
    <row r="501" spans="1:6" x14ac:dyDescent="0.3">
      <c r="A501" s="42">
        <v>760199</v>
      </c>
      <c r="B501" s="43">
        <v>37453</v>
      </c>
      <c r="C501" s="44">
        <v>1156.2969600098759</v>
      </c>
      <c r="D501" s="41"/>
      <c r="E501" s="41"/>
      <c r="F501" s="41"/>
    </row>
    <row r="502" spans="1:6" x14ac:dyDescent="0.3">
      <c r="A502" s="42">
        <v>760199</v>
      </c>
      <c r="B502" s="43">
        <v>37454</v>
      </c>
      <c r="C502" s="44">
        <v>1156.8919555257462</v>
      </c>
      <c r="D502" s="41"/>
      <c r="E502" s="41"/>
      <c r="F502" s="41"/>
    </row>
    <row r="503" spans="1:6" x14ac:dyDescent="0.3">
      <c r="A503" s="42">
        <v>760199</v>
      </c>
      <c r="B503" s="43">
        <v>37455</v>
      </c>
      <c r="C503" s="44">
        <v>1157.4872572083509</v>
      </c>
      <c r="D503" s="41"/>
      <c r="E503" s="41"/>
      <c r="F503" s="41"/>
    </row>
    <row r="504" spans="1:6" x14ac:dyDescent="0.3">
      <c r="A504" s="42">
        <v>760199</v>
      </c>
      <c r="B504" s="43">
        <v>37456</v>
      </c>
      <c r="C504" s="44">
        <v>1158.0828652152336</v>
      </c>
      <c r="D504" s="41"/>
      <c r="E504" s="41"/>
      <c r="F504" s="41"/>
    </row>
    <row r="505" spans="1:6" x14ac:dyDescent="0.3">
      <c r="A505" s="42">
        <v>760199</v>
      </c>
      <c r="B505" s="43">
        <v>37459</v>
      </c>
      <c r="C505" s="44">
        <v>1158.6787797040199</v>
      </c>
      <c r="D505" s="41"/>
      <c r="E505" s="41"/>
      <c r="F505" s="41"/>
    </row>
    <row r="506" spans="1:6" x14ac:dyDescent="0.3">
      <c r="A506" s="42">
        <v>760199</v>
      </c>
      <c r="B506" s="43">
        <v>37460</v>
      </c>
      <c r="C506" s="44">
        <v>1159.275000832416</v>
      </c>
      <c r="D506" s="41"/>
      <c r="E506" s="41"/>
      <c r="F506" s="41"/>
    </row>
    <row r="507" spans="1:6" x14ac:dyDescent="0.3">
      <c r="A507" s="42">
        <v>760199</v>
      </c>
      <c r="B507" s="43">
        <v>37461</v>
      </c>
      <c r="C507" s="44">
        <v>1159.8715287582095</v>
      </c>
      <c r="D507" s="41"/>
      <c r="E507" s="41"/>
      <c r="F507" s="41"/>
    </row>
    <row r="508" spans="1:6" x14ac:dyDescent="0.3">
      <c r="A508" s="42">
        <v>760199</v>
      </c>
      <c r="B508" s="43">
        <v>37462</v>
      </c>
      <c r="C508" s="44">
        <v>1160.468363639269</v>
      </c>
      <c r="D508" s="41"/>
      <c r="E508" s="41"/>
      <c r="F508" s="41"/>
    </row>
    <row r="509" spans="1:6" x14ac:dyDescent="0.3">
      <c r="A509" s="42">
        <v>760199</v>
      </c>
      <c r="B509" s="43">
        <v>37463</v>
      </c>
      <c r="C509" s="44">
        <v>1161.0655056335445</v>
      </c>
      <c r="D509" s="41"/>
      <c r="E509" s="41"/>
      <c r="F509" s="41"/>
    </row>
    <row r="510" spans="1:6" x14ac:dyDescent="0.3">
      <c r="A510" s="42">
        <v>760199</v>
      </c>
      <c r="B510" s="43">
        <v>37466</v>
      </c>
      <c r="C510" s="44">
        <v>1161.662954899067</v>
      </c>
      <c r="D510" s="41"/>
      <c r="E510" s="41"/>
      <c r="F510" s="41"/>
    </row>
    <row r="511" spans="1:6" x14ac:dyDescent="0.3">
      <c r="A511" s="42">
        <v>760199</v>
      </c>
      <c r="B511" s="43">
        <v>37467</v>
      </c>
      <c r="C511" s="44">
        <v>1162.2607115939491</v>
      </c>
      <c r="D511" s="41"/>
      <c r="E511" s="41"/>
      <c r="F511" s="41"/>
    </row>
    <row r="512" spans="1:6" x14ac:dyDescent="0.3">
      <c r="A512" s="42">
        <v>760199</v>
      </c>
      <c r="B512" s="43">
        <v>37468</v>
      </c>
      <c r="C512" s="44">
        <v>1162.8587758763847</v>
      </c>
      <c r="D512" s="41"/>
      <c r="E512" s="41"/>
      <c r="F512" s="41"/>
    </row>
    <row r="513" spans="1:6" x14ac:dyDescent="0.3">
      <c r="A513" s="42">
        <v>760199</v>
      </c>
      <c r="B513" s="43">
        <v>37469</v>
      </c>
      <c r="C513" s="44">
        <v>1163.457147904649</v>
      </c>
      <c r="D513" s="41"/>
      <c r="E513" s="41"/>
      <c r="F513" s="41"/>
    </row>
    <row r="514" spans="1:6" x14ac:dyDescent="0.3">
      <c r="A514" s="42">
        <v>760199</v>
      </c>
      <c r="B514" s="43">
        <v>37470</v>
      </c>
      <c r="C514" s="44">
        <v>1164.0558278370988</v>
      </c>
      <c r="D514" s="41"/>
      <c r="E514" s="41"/>
      <c r="F514" s="41"/>
    </row>
    <row r="515" spans="1:6" x14ac:dyDescent="0.3">
      <c r="A515" s="42">
        <v>760199</v>
      </c>
      <c r="B515" s="43">
        <v>37473</v>
      </c>
      <c r="C515" s="44">
        <v>1164.6548158321723</v>
      </c>
      <c r="D515" s="41"/>
      <c r="E515" s="41"/>
      <c r="F515" s="41"/>
    </row>
    <row r="516" spans="1:6" x14ac:dyDescent="0.3">
      <c r="A516" s="42">
        <v>760199</v>
      </c>
      <c r="B516" s="43">
        <v>37474</v>
      </c>
      <c r="C516" s="44">
        <v>1165.2541120483891</v>
      </c>
      <c r="D516" s="41"/>
      <c r="E516" s="41"/>
      <c r="F516" s="41"/>
    </row>
    <row r="517" spans="1:6" x14ac:dyDescent="0.3">
      <c r="A517" s="42">
        <v>760199</v>
      </c>
      <c r="B517" s="43">
        <v>37475</v>
      </c>
      <c r="C517" s="44">
        <v>1165.8537166443509</v>
      </c>
      <c r="D517" s="41"/>
      <c r="E517" s="41"/>
      <c r="F517" s="41"/>
    </row>
    <row r="518" spans="1:6" x14ac:dyDescent="0.3">
      <c r="A518" s="42">
        <v>760199</v>
      </c>
      <c r="B518" s="43">
        <v>37476</v>
      </c>
      <c r="C518" s="44">
        <v>1166.4536297787402</v>
      </c>
      <c r="D518" s="41"/>
      <c r="E518" s="41"/>
      <c r="F518" s="41"/>
    </row>
    <row r="519" spans="1:6" x14ac:dyDescent="0.3">
      <c r="A519" s="42">
        <v>760199</v>
      </c>
      <c r="B519" s="43">
        <v>37477</v>
      </c>
      <c r="C519" s="44">
        <v>1167.0538516103215</v>
      </c>
      <c r="D519" s="41"/>
      <c r="E519" s="41"/>
      <c r="F519" s="41"/>
    </row>
    <row r="520" spans="1:6" x14ac:dyDescent="0.3">
      <c r="A520" s="42">
        <v>760199</v>
      </c>
      <c r="B520" s="43">
        <v>37480</v>
      </c>
      <c r="C520" s="44">
        <v>1167.6543822979413</v>
      </c>
      <c r="D520" s="41"/>
      <c r="E520" s="41"/>
      <c r="F520" s="41"/>
    </row>
    <row r="521" spans="1:6" x14ac:dyDescent="0.3">
      <c r="A521" s="42">
        <v>760199</v>
      </c>
      <c r="B521" s="43">
        <v>37481</v>
      </c>
      <c r="C521" s="44">
        <v>1168.2552220005277</v>
      </c>
      <c r="D521" s="41"/>
      <c r="E521" s="41"/>
      <c r="F521" s="41"/>
    </row>
    <row r="522" spans="1:6" x14ac:dyDescent="0.3">
      <c r="A522" s="42">
        <v>760199</v>
      </c>
      <c r="B522" s="43">
        <v>37482</v>
      </c>
      <c r="C522" s="44">
        <v>1168.8563708770901</v>
      </c>
      <c r="D522" s="41"/>
      <c r="E522" s="41"/>
      <c r="F522" s="41"/>
    </row>
    <row r="523" spans="1:6" x14ac:dyDescent="0.3">
      <c r="A523" s="42">
        <v>760199</v>
      </c>
      <c r="B523" s="43">
        <v>37483</v>
      </c>
      <c r="C523" s="44">
        <v>1169.4578290867203</v>
      </c>
      <c r="D523" s="41"/>
      <c r="E523" s="41"/>
      <c r="F523" s="41"/>
    </row>
    <row r="524" spans="1:6" x14ac:dyDescent="0.3">
      <c r="A524" s="42">
        <v>760199</v>
      </c>
      <c r="B524" s="43">
        <v>37484</v>
      </c>
      <c r="C524" s="44">
        <v>1169.8021855491725</v>
      </c>
      <c r="D524" s="41"/>
      <c r="E524" s="41"/>
      <c r="F524" s="41"/>
    </row>
    <row r="525" spans="1:6" x14ac:dyDescent="0.3">
      <c r="A525" s="42">
        <v>760199</v>
      </c>
      <c r="B525" s="43">
        <v>37487</v>
      </c>
      <c r="C525" s="44">
        <v>1170.1466434102133</v>
      </c>
      <c r="D525" s="41"/>
      <c r="E525" s="41"/>
      <c r="F525" s="41"/>
    </row>
    <row r="526" spans="1:6" x14ac:dyDescent="0.3">
      <c r="A526" s="42">
        <v>760199</v>
      </c>
      <c r="B526" s="43">
        <v>37488</v>
      </c>
      <c r="C526" s="44">
        <v>1170.4912026997001</v>
      </c>
      <c r="D526" s="41"/>
      <c r="E526" s="41"/>
      <c r="F526" s="41"/>
    </row>
    <row r="527" spans="1:6" x14ac:dyDescent="0.3">
      <c r="A527" s="42">
        <v>760199</v>
      </c>
      <c r="B527" s="43">
        <v>37489</v>
      </c>
      <c r="C527" s="44">
        <v>1170.8358634474998</v>
      </c>
      <c r="D527" s="41"/>
      <c r="E527" s="41"/>
      <c r="F527" s="41"/>
    </row>
    <row r="528" spans="1:6" x14ac:dyDescent="0.3">
      <c r="A528" s="42">
        <v>760199</v>
      </c>
      <c r="B528" s="43">
        <v>37490</v>
      </c>
      <c r="C528" s="44">
        <v>1171.1806256834873</v>
      </c>
      <c r="D528" s="41"/>
      <c r="E528" s="41"/>
      <c r="F528" s="41"/>
    </row>
    <row r="529" spans="1:6" x14ac:dyDescent="0.3">
      <c r="A529" s="42">
        <v>760199</v>
      </c>
      <c r="B529" s="43">
        <v>37491</v>
      </c>
      <c r="C529" s="44">
        <v>1171.5254894375466</v>
      </c>
      <c r="D529" s="41"/>
      <c r="E529" s="41"/>
      <c r="F529" s="41"/>
    </row>
    <row r="530" spans="1:6" x14ac:dyDescent="0.3">
      <c r="A530" s="42">
        <v>760199</v>
      </c>
      <c r="B530" s="43">
        <v>37494</v>
      </c>
      <c r="C530" s="44">
        <v>1171.8704547395707</v>
      </c>
      <c r="D530" s="41"/>
      <c r="E530" s="41"/>
      <c r="F530" s="41"/>
    </row>
    <row r="531" spans="1:6" x14ac:dyDescent="0.3">
      <c r="A531" s="42">
        <v>760199</v>
      </c>
      <c r="B531" s="43">
        <v>37495</v>
      </c>
      <c r="C531" s="44">
        <v>1172.2155216194608</v>
      </c>
      <c r="D531" s="41"/>
      <c r="E531" s="41"/>
      <c r="F531" s="41"/>
    </row>
    <row r="532" spans="1:6" x14ac:dyDescent="0.3">
      <c r="A532" s="42">
        <v>760199</v>
      </c>
      <c r="B532" s="43">
        <v>37496</v>
      </c>
      <c r="C532" s="44">
        <v>1172.5606901071283</v>
      </c>
      <c r="D532" s="41"/>
      <c r="E532" s="41"/>
      <c r="F532" s="41"/>
    </row>
    <row r="533" spans="1:6" x14ac:dyDescent="0.3">
      <c r="A533" s="42">
        <v>760199</v>
      </c>
      <c r="B533" s="43">
        <v>37497</v>
      </c>
      <c r="C533" s="44">
        <v>1172.9059602324912</v>
      </c>
      <c r="D533" s="41"/>
      <c r="E533" s="41"/>
      <c r="F533" s="41"/>
    </row>
    <row r="534" spans="1:6" x14ac:dyDescent="0.3">
      <c r="A534" s="42">
        <v>760199</v>
      </c>
      <c r="B534" s="43">
        <v>37498</v>
      </c>
      <c r="C534" s="44">
        <v>1173.2513320254789</v>
      </c>
      <c r="D534" s="41"/>
      <c r="E534" s="41"/>
      <c r="F534" s="41"/>
    </row>
    <row r="535" spans="1:6" x14ac:dyDescent="0.3">
      <c r="A535" s="42">
        <v>760199</v>
      </c>
      <c r="B535" s="43">
        <v>37501</v>
      </c>
      <c r="C535" s="44">
        <v>1173.5968055160272</v>
      </c>
      <c r="D535" s="41"/>
      <c r="E535" s="41"/>
      <c r="F535" s="41"/>
    </row>
    <row r="536" spans="1:6" x14ac:dyDescent="0.3">
      <c r="A536" s="42">
        <v>760199</v>
      </c>
      <c r="B536" s="43">
        <v>37502</v>
      </c>
      <c r="C536" s="44">
        <v>1173.942380734082</v>
      </c>
      <c r="D536" s="41"/>
      <c r="E536" s="41"/>
      <c r="F536" s="41"/>
    </row>
    <row r="537" spans="1:6" x14ac:dyDescent="0.3">
      <c r="A537" s="42">
        <v>760199</v>
      </c>
      <c r="B537" s="43">
        <v>37503</v>
      </c>
      <c r="C537" s="44">
        <v>1174.2880577095982</v>
      </c>
      <c r="D537" s="41"/>
      <c r="E537" s="41"/>
      <c r="F537" s="41"/>
    </row>
    <row r="538" spans="1:6" x14ac:dyDescent="0.3">
      <c r="A538" s="42">
        <v>760199</v>
      </c>
      <c r="B538" s="43">
        <v>37504</v>
      </c>
      <c r="C538" s="44">
        <v>1174.6338364725386</v>
      </c>
      <c r="D538" s="41"/>
      <c r="E538" s="41"/>
      <c r="F538" s="41"/>
    </row>
    <row r="539" spans="1:6" x14ac:dyDescent="0.3">
      <c r="A539" s="42">
        <v>760199</v>
      </c>
      <c r="B539" s="43">
        <v>37505</v>
      </c>
      <c r="C539" s="44">
        <v>1174.9797170528759</v>
      </c>
      <c r="D539" s="41"/>
      <c r="E539" s="41"/>
      <c r="F539" s="41"/>
    </row>
    <row r="540" spans="1:6" x14ac:dyDescent="0.3">
      <c r="A540" s="42">
        <v>760199</v>
      </c>
      <c r="B540" s="43">
        <v>37508</v>
      </c>
      <c r="C540" s="44">
        <v>1175.3256994805906</v>
      </c>
      <c r="D540" s="41"/>
      <c r="E540" s="41"/>
      <c r="F540" s="41"/>
    </row>
    <row r="541" spans="1:6" x14ac:dyDescent="0.3">
      <c r="A541" s="42">
        <v>760199</v>
      </c>
      <c r="B541" s="43">
        <v>37509</v>
      </c>
      <c r="C541" s="44">
        <v>1175.6717837856727</v>
      </c>
      <c r="D541" s="41"/>
      <c r="E541" s="41"/>
      <c r="F541" s="41"/>
    </row>
    <row r="542" spans="1:6" x14ac:dyDescent="0.3">
      <c r="A542" s="42">
        <v>760199</v>
      </c>
      <c r="B542" s="43">
        <v>37510</v>
      </c>
      <c r="C542" s="44">
        <v>1176.0179699981209</v>
      </c>
      <c r="D542" s="41"/>
      <c r="E542" s="41"/>
      <c r="F542" s="41"/>
    </row>
    <row r="543" spans="1:6" x14ac:dyDescent="0.3">
      <c r="A543" s="42">
        <v>760199</v>
      </c>
      <c r="B543" s="43">
        <v>37511</v>
      </c>
      <c r="C543" s="44">
        <v>1176.3642581479423</v>
      </c>
      <c r="D543" s="41"/>
      <c r="E543" s="41"/>
      <c r="F543" s="41"/>
    </row>
    <row r="544" spans="1:6" x14ac:dyDescent="0.3">
      <c r="A544" s="42">
        <v>760199</v>
      </c>
      <c r="B544" s="43">
        <v>37512</v>
      </c>
      <c r="C544" s="44">
        <v>1176.7106482651538</v>
      </c>
      <c r="D544" s="41"/>
      <c r="E544" s="41"/>
      <c r="F544" s="41"/>
    </row>
    <row r="545" spans="1:6" x14ac:dyDescent="0.3">
      <c r="A545" s="42">
        <v>760199</v>
      </c>
      <c r="B545" s="43">
        <v>37515</v>
      </c>
      <c r="C545" s="44">
        <v>1177.0571403797799</v>
      </c>
      <c r="D545" s="41"/>
      <c r="E545" s="41"/>
      <c r="F545" s="41"/>
    </row>
    <row r="546" spans="1:6" x14ac:dyDescent="0.3">
      <c r="A546" s="42">
        <v>760199</v>
      </c>
      <c r="B546" s="43">
        <v>37516</v>
      </c>
      <c r="C546" s="44">
        <v>1177.4592201844873</v>
      </c>
      <c r="D546" s="41"/>
      <c r="E546" s="41"/>
      <c r="F546" s="41"/>
    </row>
    <row r="547" spans="1:6" x14ac:dyDescent="0.3">
      <c r="A547" s="42">
        <v>760199</v>
      </c>
      <c r="B547" s="43">
        <v>37517</v>
      </c>
      <c r="C547" s="44">
        <v>1177.8614373386606</v>
      </c>
      <c r="D547" s="41"/>
      <c r="E547" s="41"/>
      <c r="F547" s="41"/>
    </row>
    <row r="548" spans="1:6" x14ac:dyDescent="0.3">
      <c r="A548" s="42">
        <v>760199</v>
      </c>
      <c r="B548" s="43">
        <v>37518</v>
      </c>
      <c r="C548" s="44">
        <v>1178.2637918892178</v>
      </c>
      <c r="D548" s="41"/>
      <c r="E548" s="41"/>
      <c r="F548" s="41"/>
    </row>
    <row r="549" spans="1:6" x14ac:dyDescent="0.3">
      <c r="A549" s="42">
        <v>760199</v>
      </c>
      <c r="B549" s="43">
        <v>37519</v>
      </c>
      <c r="C549" s="44">
        <v>1178.6662838830935</v>
      </c>
      <c r="D549" s="41"/>
      <c r="E549" s="41"/>
      <c r="F549" s="41"/>
    </row>
    <row r="550" spans="1:6" x14ac:dyDescent="0.3">
      <c r="A550" s="42">
        <v>760199</v>
      </c>
      <c r="B550" s="43">
        <v>37522</v>
      </c>
      <c r="C550" s="44">
        <v>1179.0689133672372</v>
      </c>
      <c r="D550" s="41"/>
      <c r="E550" s="41"/>
      <c r="F550" s="41"/>
    </row>
    <row r="551" spans="1:6" x14ac:dyDescent="0.3">
      <c r="A551" s="42">
        <v>760199</v>
      </c>
      <c r="B551" s="43">
        <v>37523</v>
      </c>
      <c r="C551" s="44">
        <v>1179.4716803886161</v>
      </c>
      <c r="D551" s="41"/>
      <c r="E551" s="41"/>
      <c r="F551" s="41"/>
    </row>
    <row r="552" spans="1:6" x14ac:dyDescent="0.3">
      <c r="A552" s="42">
        <v>760199</v>
      </c>
      <c r="B552" s="43">
        <v>37524</v>
      </c>
      <c r="C552" s="44">
        <v>1179.8745849942122</v>
      </c>
      <c r="D552" s="41"/>
      <c r="E552" s="41"/>
      <c r="F552" s="41"/>
    </row>
    <row r="553" spans="1:6" x14ac:dyDescent="0.3">
      <c r="A553" s="42">
        <v>760199</v>
      </c>
      <c r="B553" s="43">
        <v>37525</v>
      </c>
      <c r="C553" s="44">
        <v>1180.2776272310236</v>
      </c>
      <c r="D553" s="41"/>
      <c r="E553" s="41"/>
      <c r="F553" s="41"/>
    </row>
    <row r="554" spans="1:6" x14ac:dyDescent="0.3">
      <c r="A554" s="42">
        <v>760199</v>
      </c>
      <c r="B554" s="43">
        <v>37526</v>
      </c>
      <c r="C554" s="44">
        <v>1180.6808071460657</v>
      </c>
      <c r="D554" s="41"/>
      <c r="E554" s="41"/>
      <c r="F554" s="41"/>
    </row>
    <row r="555" spans="1:6" x14ac:dyDescent="0.3">
      <c r="A555" s="42">
        <v>760199</v>
      </c>
      <c r="B555" s="43">
        <v>37529</v>
      </c>
      <c r="C555" s="44">
        <v>1181.084124786368</v>
      </c>
      <c r="D555" s="41"/>
      <c r="E555" s="41"/>
      <c r="F555" s="41"/>
    </row>
    <row r="556" spans="1:6" x14ac:dyDescent="0.3">
      <c r="A556" s="42">
        <v>760199</v>
      </c>
      <c r="B556" s="43">
        <v>37530</v>
      </c>
      <c r="C556" s="44">
        <v>1181.4875801989781</v>
      </c>
      <c r="D556" s="41"/>
      <c r="E556" s="41"/>
      <c r="F556" s="41"/>
    </row>
    <row r="557" spans="1:6" x14ac:dyDescent="0.3">
      <c r="A557" s="42">
        <v>760199</v>
      </c>
      <c r="B557" s="43">
        <v>37531</v>
      </c>
      <c r="C557" s="44">
        <v>1181.8911734309579</v>
      </c>
      <c r="D557" s="41"/>
      <c r="E557" s="41"/>
      <c r="F557" s="41"/>
    </row>
    <row r="558" spans="1:6" x14ac:dyDescent="0.3">
      <c r="A558" s="42">
        <v>760199</v>
      </c>
      <c r="B558" s="43">
        <v>37532</v>
      </c>
      <c r="C558" s="44">
        <v>1182.2949045293865</v>
      </c>
      <c r="D558" s="41"/>
      <c r="E558" s="41"/>
      <c r="F558" s="41"/>
    </row>
    <row r="559" spans="1:6" x14ac:dyDescent="0.3">
      <c r="A559" s="42">
        <v>760199</v>
      </c>
      <c r="B559" s="43">
        <v>37533</v>
      </c>
      <c r="C559" s="44">
        <v>1182.6987735413584</v>
      </c>
      <c r="D559" s="41"/>
      <c r="E559" s="41"/>
      <c r="F559" s="41"/>
    </row>
    <row r="560" spans="1:6" x14ac:dyDescent="0.3">
      <c r="A560" s="42">
        <v>760199</v>
      </c>
      <c r="B560" s="43">
        <v>37536</v>
      </c>
      <c r="C560" s="44">
        <v>1183.1027805139852</v>
      </c>
      <c r="D560" s="41"/>
      <c r="E560" s="41"/>
      <c r="F560" s="41"/>
    </row>
    <row r="561" spans="1:6" x14ac:dyDescent="0.3">
      <c r="A561" s="42">
        <v>760199</v>
      </c>
      <c r="B561" s="43">
        <v>37537</v>
      </c>
      <c r="C561" s="44">
        <v>1183.506925494393</v>
      </c>
      <c r="D561" s="41"/>
      <c r="E561" s="41"/>
      <c r="F561" s="41"/>
    </row>
    <row r="562" spans="1:6" x14ac:dyDescent="0.3">
      <c r="A562" s="42">
        <v>760199</v>
      </c>
      <c r="B562" s="43">
        <v>37538</v>
      </c>
      <c r="C562" s="44">
        <v>1183.9112085297259</v>
      </c>
      <c r="D562" s="41"/>
      <c r="E562" s="41"/>
      <c r="F562" s="41"/>
    </row>
    <row r="563" spans="1:6" x14ac:dyDescent="0.3">
      <c r="A563" s="42">
        <v>760199</v>
      </c>
      <c r="B563" s="43">
        <v>37539</v>
      </c>
      <c r="C563" s="44">
        <v>1184.3156296671423</v>
      </c>
      <c r="D563" s="41"/>
      <c r="E563" s="41"/>
      <c r="F563" s="41"/>
    </row>
    <row r="564" spans="1:6" x14ac:dyDescent="0.3">
      <c r="A564" s="42">
        <v>760199</v>
      </c>
      <c r="B564" s="43">
        <v>37540</v>
      </c>
      <c r="C564" s="44">
        <v>1184.720188953818</v>
      </c>
      <c r="D564" s="41"/>
      <c r="E564" s="41"/>
      <c r="F564" s="41"/>
    </row>
    <row r="565" spans="1:6" x14ac:dyDescent="0.3">
      <c r="A565" s="42">
        <v>760199</v>
      </c>
      <c r="B565" s="43">
        <v>37543</v>
      </c>
      <c r="C565" s="44">
        <v>1185.1248864369445</v>
      </c>
      <c r="D565" s="41"/>
      <c r="E565" s="41"/>
      <c r="F565" s="41"/>
    </row>
    <row r="566" spans="1:6" x14ac:dyDescent="0.3">
      <c r="A566" s="42">
        <v>760199</v>
      </c>
      <c r="B566" s="43">
        <v>37544</v>
      </c>
      <c r="C566" s="44">
        <v>1185.529722163729</v>
      </c>
      <c r="D566" s="41"/>
      <c r="E566" s="41"/>
      <c r="F566" s="41"/>
    </row>
    <row r="567" spans="1:6" x14ac:dyDescent="0.3">
      <c r="A567" s="42">
        <v>760199</v>
      </c>
      <c r="B567" s="43">
        <v>37545</v>
      </c>
      <c r="C567" s="44">
        <v>1186.2008767657201</v>
      </c>
      <c r="D567" s="41"/>
      <c r="E567" s="41"/>
      <c r="F567" s="41"/>
    </row>
    <row r="568" spans="1:6" x14ac:dyDescent="0.3">
      <c r="A568" s="42">
        <v>760199</v>
      </c>
      <c r="B568" s="43">
        <v>37546</v>
      </c>
      <c r="C568" s="44">
        <v>1186.8724113231785</v>
      </c>
      <c r="D568" s="41"/>
      <c r="E568" s="41"/>
      <c r="F568" s="41"/>
    </row>
    <row r="569" spans="1:6" x14ac:dyDescent="0.3">
      <c r="A569" s="42">
        <v>760199</v>
      </c>
      <c r="B569" s="43">
        <v>37547</v>
      </c>
      <c r="C569" s="44">
        <v>1187.5443260512059</v>
      </c>
      <c r="D569" s="41"/>
      <c r="E569" s="41"/>
      <c r="F569" s="41"/>
    </row>
    <row r="570" spans="1:6" x14ac:dyDescent="0.3">
      <c r="A570" s="42">
        <v>760199</v>
      </c>
      <c r="B570" s="43">
        <v>37550</v>
      </c>
      <c r="C570" s="44">
        <v>1188.2166211650247</v>
      </c>
      <c r="D570" s="41"/>
      <c r="E570" s="41"/>
      <c r="F570" s="41"/>
    </row>
    <row r="571" spans="1:6" x14ac:dyDescent="0.3">
      <c r="A571" s="42">
        <v>760199</v>
      </c>
      <c r="B571" s="43">
        <v>37551</v>
      </c>
      <c r="C571" s="44">
        <v>1188.8892968799796</v>
      </c>
      <c r="D571" s="41"/>
      <c r="E571" s="41"/>
      <c r="F571" s="41"/>
    </row>
    <row r="572" spans="1:6" x14ac:dyDescent="0.3">
      <c r="A572" s="42">
        <v>760199</v>
      </c>
      <c r="B572" s="43">
        <v>37552</v>
      </c>
      <c r="C572" s="44">
        <v>1189.5623534115382</v>
      </c>
      <c r="D572" s="41"/>
      <c r="E572" s="41"/>
      <c r="F572" s="41"/>
    </row>
    <row r="573" spans="1:6" x14ac:dyDescent="0.3">
      <c r="A573" s="42">
        <v>760199</v>
      </c>
      <c r="B573" s="43">
        <v>37553</v>
      </c>
      <c r="C573" s="44">
        <v>1190.2357909752882</v>
      </c>
      <c r="D573" s="41"/>
      <c r="E573" s="41"/>
      <c r="F573" s="41"/>
    </row>
    <row r="574" spans="1:6" x14ac:dyDescent="0.3">
      <c r="A574" s="42">
        <v>760199</v>
      </c>
      <c r="B574" s="43">
        <v>37554</v>
      </c>
      <c r="C574" s="44">
        <v>1190.909609786941</v>
      </c>
      <c r="D574" s="41"/>
      <c r="E574" s="41"/>
      <c r="F574" s="41"/>
    </row>
    <row r="575" spans="1:6" x14ac:dyDescent="0.3">
      <c r="A575" s="42">
        <v>760199</v>
      </c>
      <c r="B575" s="43">
        <v>37557</v>
      </c>
      <c r="C575" s="44">
        <v>1191.5838100623293</v>
      </c>
      <c r="D575" s="41"/>
      <c r="E575" s="41"/>
      <c r="F575" s="41"/>
    </row>
    <row r="576" spans="1:6" x14ac:dyDescent="0.3">
      <c r="A576" s="42">
        <v>760199</v>
      </c>
      <c r="B576" s="43">
        <v>37558</v>
      </c>
      <c r="C576" s="44">
        <v>1192.2583920174084</v>
      </c>
      <c r="D576" s="41"/>
      <c r="E576" s="41"/>
      <c r="F576" s="41"/>
    </row>
    <row r="577" spans="1:6" x14ac:dyDescent="0.3">
      <c r="A577" s="42">
        <v>760199</v>
      </c>
      <c r="B577" s="43">
        <v>37559</v>
      </c>
      <c r="C577" s="44">
        <v>1192.9333558682549</v>
      </c>
      <c r="D577" s="41"/>
      <c r="E577" s="41"/>
      <c r="F577" s="41"/>
    </row>
    <row r="578" spans="1:6" x14ac:dyDescent="0.3">
      <c r="A578" s="42">
        <v>760199</v>
      </c>
      <c r="B578" s="43">
        <v>37560</v>
      </c>
      <c r="C578" s="44">
        <v>1193.6087018310693</v>
      </c>
      <c r="D578" s="41"/>
      <c r="E578" s="41"/>
      <c r="F578" s="41"/>
    </row>
    <row r="579" spans="1:6" x14ac:dyDescent="0.3">
      <c r="A579" s="42">
        <v>760199</v>
      </c>
      <c r="B579" s="43">
        <v>37561</v>
      </c>
      <c r="C579" s="44">
        <v>1194.284430122173</v>
      </c>
      <c r="D579" s="41"/>
      <c r="E579" s="41"/>
      <c r="F579" s="41"/>
    </row>
    <row r="580" spans="1:6" x14ac:dyDescent="0.3">
      <c r="A580" s="42">
        <v>760199</v>
      </c>
      <c r="B580" s="43">
        <v>37564</v>
      </c>
      <c r="C580" s="44">
        <v>1194.9605409580108</v>
      </c>
      <c r="D580" s="41"/>
      <c r="E580" s="41"/>
      <c r="F580" s="41"/>
    </row>
    <row r="581" spans="1:6" x14ac:dyDescent="0.3">
      <c r="A581" s="42">
        <v>760199</v>
      </c>
      <c r="B581" s="43">
        <v>37565</v>
      </c>
      <c r="C581" s="44">
        <v>1195.63703455515</v>
      </c>
      <c r="D581" s="41"/>
      <c r="E581" s="41"/>
      <c r="F581" s="41"/>
    </row>
    <row r="582" spans="1:6" x14ac:dyDescent="0.3">
      <c r="A582" s="42">
        <v>760199</v>
      </c>
      <c r="B582" s="43">
        <v>37566</v>
      </c>
      <c r="C582" s="44">
        <v>1196.3139111302794</v>
      </c>
      <c r="D582" s="41"/>
      <c r="E582" s="41"/>
      <c r="F582" s="41"/>
    </row>
    <row r="583" spans="1:6" x14ac:dyDescent="0.3">
      <c r="A583" s="42">
        <v>760199</v>
      </c>
      <c r="B583" s="43">
        <v>37567</v>
      </c>
      <c r="C583" s="44">
        <v>1196.9911709002122</v>
      </c>
      <c r="D583" s="41"/>
      <c r="E583" s="41"/>
      <c r="F583" s="41"/>
    </row>
    <row r="584" spans="1:6" x14ac:dyDescent="0.3">
      <c r="A584" s="42">
        <v>760199</v>
      </c>
      <c r="B584" s="43">
        <v>37568</v>
      </c>
      <c r="C584" s="44">
        <v>1197.6688140818831</v>
      </c>
      <c r="D584" s="41"/>
      <c r="E584" s="41"/>
      <c r="F584" s="41"/>
    </row>
    <row r="585" spans="1:6" x14ac:dyDescent="0.3">
      <c r="A585" s="42">
        <v>760199</v>
      </c>
      <c r="B585" s="43">
        <v>37571</v>
      </c>
      <c r="C585" s="44">
        <v>1198.3468408923497</v>
      </c>
      <c r="D585" s="41"/>
      <c r="E585" s="41"/>
      <c r="F585" s="41"/>
    </row>
    <row r="586" spans="1:6" x14ac:dyDescent="0.3">
      <c r="A586" s="42">
        <v>760199</v>
      </c>
      <c r="B586" s="43">
        <v>37572</v>
      </c>
      <c r="C586" s="44">
        <v>1199.025251548793</v>
      </c>
      <c r="D586" s="41"/>
      <c r="E586" s="41"/>
      <c r="F586" s="41"/>
    </row>
    <row r="587" spans="1:6" x14ac:dyDescent="0.3">
      <c r="A587" s="42">
        <v>760199</v>
      </c>
      <c r="B587" s="43">
        <v>37573</v>
      </c>
      <c r="C587" s="44">
        <v>1199.704046268517</v>
      </c>
      <c r="D587" s="41"/>
      <c r="E587" s="41"/>
      <c r="F587" s="41"/>
    </row>
    <row r="588" spans="1:6" x14ac:dyDescent="0.3">
      <c r="A588" s="42">
        <v>760199</v>
      </c>
      <c r="B588" s="43">
        <v>37574</v>
      </c>
      <c r="C588" s="44">
        <v>1200.3832252689479</v>
      </c>
      <c r="D588" s="41"/>
      <c r="E588" s="41"/>
      <c r="F588" s="41"/>
    </row>
    <row r="589" spans="1:6" x14ac:dyDescent="0.3">
      <c r="A589" s="42">
        <v>760199</v>
      </c>
      <c r="B589" s="43">
        <v>37578</v>
      </c>
      <c r="C589" s="44">
        <v>1201.0627887676358</v>
      </c>
      <c r="D589" s="41"/>
      <c r="E589" s="41"/>
      <c r="F589" s="41"/>
    </row>
    <row r="590" spans="1:6" x14ac:dyDescent="0.3">
      <c r="A590" s="42">
        <v>760199</v>
      </c>
      <c r="B590" s="43">
        <v>37579</v>
      </c>
      <c r="C590" s="44">
        <v>1202.8510078972354</v>
      </c>
      <c r="D590" s="41"/>
      <c r="E590" s="41"/>
      <c r="F590" s="41"/>
    </row>
    <row r="591" spans="1:6" x14ac:dyDescent="0.3">
      <c r="A591" s="42">
        <v>760199</v>
      </c>
      <c r="B591" s="43">
        <v>37580</v>
      </c>
      <c r="C591" s="44">
        <v>1204.6418894418937</v>
      </c>
      <c r="D591" s="41"/>
      <c r="E591" s="41"/>
      <c r="F591" s="41"/>
    </row>
    <row r="592" spans="1:6" x14ac:dyDescent="0.3">
      <c r="A592" s="42">
        <v>760199</v>
      </c>
      <c r="B592" s="43">
        <v>37581</v>
      </c>
      <c r="C592" s="44">
        <v>1206.4354373655849</v>
      </c>
      <c r="D592" s="41"/>
      <c r="E592" s="41"/>
      <c r="F592" s="41"/>
    </row>
    <row r="593" spans="1:6" x14ac:dyDescent="0.3">
      <c r="A593" s="42">
        <v>760199</v>
      </c>
      <c r="B593" s="43">
        <v>37582</v>
      </c>
      <c r="C593" s="44">
        <v>1208.2316556381847</v>
      </c>
      <c r="D593" s="41"/>
      <c r="E593" s="41"/>
      <c r="F593" s="41"/>
    </row>
    <row r="594" spans="1:6" x14ac:dyDescent="0.3">
      <c r="A594" s="42">
        <v>760199</v>
      </c>
      <c r="B594" s="43">
        <v>37585</v>
      </c>
      <c r="C594" s="44">
        <v>1210.0305482354793</v>
      </c>
      <c r="D594" s="41"/>
      <c r="E594" s="41"/>
      <c r="F594" s="41"/>
    </row>
    <row r="595" spans="1:6" x14ac:dyDescent="0.3">
      <c r="A595" s="42">
        <v>760199</v>
      </c>
      <c r="B595" s="43">
        <v>37586</v>
      </c>
      <c r="C595" s="44">
        <v>1211.8321191391744</v>
      </c>
      <c r="D595" s="41"/>
      <c r="E595" s="41"/>
      <c r="F595" s="41"/>
    </row>
    <row r="596" spans="1:6" x14ac:dyDescent="0.3">
      <c r="A596" s="42">
        <v>760199</v>
      </c>
      <c r="B596" s="43">
        <v>37587</v>
      </c>
      <c r="C596" s="44">
        <v>1213.6363723369038</v>
      </c>
      <c r="D596" s="41"/>
      <c r="E596" s="41"/>
      <c r="F596" s="41"/>
    </row>
    <row r="597" spans="1:6" x14ac:dyDescent="0.3">
      <c r="A597" s="42">
        <v>760199</v>
      </c>
      <c r="B597" s="43">
        <v>37588</v>
      </c>
      <c r="C597" s="44">
        <v>1215.4433118222387</v>
      </c>
      <c r="D597" s="41"/>
      <c r="E597" s="41"/>
      <c r="F597" s="41"/>
    </row>
    <row r="598" spans="1:6" x14ac:dyDescent="0.3">
      <c r="A598" s="42">
        <v>760199</v>
      </c>
      <c r="B598" s="43">
        <v>37589</v>
      </c>
      <c r="C598" s="44">
        <v>1217.2529415946958</v>
      </c>
      <c r="D598" s="41"/>
      <c r="E598" s="41"/>
      <c r="F598" s="41"/>
    </row>
    <row r="599" spans="1:6" x14ac:dyDescent="0.3">
      <c r="A599" s="42">
        <v>760199</v>
      </c>
      <c r="B599" s="43">
        <v>37592</v>
      </c>
      <c r="C599" s="44">
        <v>1219.065265659747</v>
      </c>
      <c r="D599" s="41"/>
      <c r="E599" s="41"/>
      <c r="F599" s="41"/>
    </row>
    <row r="600" spans="1:6" x14ac:dyDescent="0.3">
      <c r="A600" s="42">
        <v>760199</v>
      </c>
      <c r="B600" s="43">
        <v>37593</v>
      </c>
      <c r="C600" s="44">
        <v>1220.8802880288272</v>
      </c>
      <c r="D600" s="41"/>
      <c r="E600" s="41"/>
      <c r="F600" s="41"/>
    </row>
    <row r="601" spans="1:6" x14ac:dyDescent="0.3">
      <c r="A601" s="42">
        <v>760199</v>
      </c>
      <c r="B601" s="43">
        <v>37594</v>
      </c>
      <c r="C601" s="44">
        <v>1222.6980127193442</v>
      </c>
      <c r="D601" s="41"/>
      <c r="E601" s="41"/>
      <c r="F601" s="41"/>
    </row>
    <row r="602" spans="1:6" x14ac:dyDescent="0.3">
      <c r="A602" s="42">
        <v>760199</v>
      </c>
      <c r="B602" s="43">
        <v>37595</v>
      </c>
      <c r="C602" s="44">
        <v>1224.518443754687</v>
      </c>
      <c r="D602" s="41"/>
      <c r="E602" s="41"/>
      <c r="F602" s="41"/>
    </row>
    <row r="603" spans="1:6" x14ac:dyDescent="0.3">
      <c r="A603" s="42">
        <v>760199</v>
      </c>
      <c r="B603" s="43">
        <v>37596</v>
      </c>
      <c r="C603" s="44">
        <v>1226.3415851642353</v>
      </c>
      <c r="D603" s="41"/>
      <c r="E603" s="41"/>
      <c r="F603" s="41"/>
    </row>
    <row r="604" spans="1:6" x14ac:dyDescent="0.3">
      <c r="A604" s="42">
        <v>760199</v>
      </c>
      <c r="B604" s="43">
        <v>37599</v>
      </c>
      <c r="C604" s="44">
        <v>1228.1674409833672</v>
      </c>
      <c r="D604" s="41"/>
      <c r="E604" s="41"/>
      <c r="F604" s="41"/>
    </row>
    <row r="605" spans="1:6" x14ac:dyDescent="0.3">
      <c r="A605" s="42">
        <v>760199</v>
      </c>
      <c r="B605" s="43">
        <v>37600</v>
      </c>
      <c r="C605" s="44">
        <v>1229.9960152534695</v>
      </c>
      <c r="D605" s="41"/>
      <c r="E605" s="41"/>
      <c r="F605" s="41"/>
    </row>
    <row r="606" spans="1:6" x14ac:dyDescent="0.3">
      <c r="A606" s="42">
        <v>760199</v>
      </c>
      <c r="B606" s="43">
        <v>37601</v>
      </c>
      <c r="C606" s="44">
        <v>1231.827312021946</v>
      </c>
      <c r="D606" s="41"/>
      <c r="E606" s="41"/>
      <c r="F606" s="41"/>
    </row>
    <row r="607" spans="1:6" x14ac:dyDescent="0.3">
      <c r="A607" s="42">
        <v>760199</v>
      </c>
      <c r="B607" s="43">
        <v>37602</v>
      </c>
      <c r="C607" s="44">
        <v>1233.6613353422265</v>
      </c>
      <c r="D607" s="41"/>
      <c r="E607" s="41"/>
      <c r="F607" s="41"/>
    </row>
    <row r="608" spans="1:6" x14ac:dyDescent="0.3">
      <c r="A608" s="42">
        <v>760199</v>
      </c>
      <c r="B608" s="43">
        <v>37603</v>
      </c>
      <c r="C608" s="44">
        <v>1235.4980892737756</v>
      </c>
      <c r="D608" s="41"/>
      <c r="E608" s="41"/>
      <c r="F608" s="41"/>
    </row>
    <row r="609" spans="1:6" x14ac:dyDescent="0.3">
      <c r="A609" s="42">
        <v>760199</v>
      </c>
      <c r="B609" s="43">
        <v>37606</v>
      </c>
      <c r="C609" s="44">
        <v>1237.3375778821023</v>
      </c>
      <c r="D609" s="41"/>
      <c r="E609" s="41"/>
      <c r="F609" s="41"/>
    </row>
    <row r="610" spans="1:6" x14ac:dyDescent="0.3">
      <c r="A610" s="42">
        <v>760199</v>
      </c>
      <c r="B610" s="43">
        <v>37607</v>
      </c>
      <c r="C610" s="44">
        <v>1238.6238624752441</v>
      </c>
      <c r="D610" s="41"/>
      <c r="E610" s="41"/>
      <c r="F610" s="41"/>
    </row>
    <row r="611" spans="1:6" x14ac:dyDescent="0.3">
      <c r="A611" s="42">
        <v>760199</v>
      </c>
      <c r="B611" s="43">
        <v>37608</v>
      </c>
      <c r="C611" s="44">
        <v>1239.9114842362567</v>
      </c>
      <c r="D611" s="41"/>
      <c r="E611" s="41"/>
      <c r="F611" s="41"/>
    </row>
    <row r="612" spans="1:6" x14ac:dyDescent="0.3">
      <c r="A612" s="42">
        <v>760199</v>
      </c>
      <c r="B612" s="43">
        <v>37609</v>
      </c>
      <c r="C612" s="44">
        <v>1241.2004445552043</v>
      </c>
      <c r="D612" s="41"/>
      <c r="E612" s="41"/>
      <c r="F612" s="41"/>
    </row>
    <row r="613" spans="1:6" x14ac:dyDescent="0.3">
      <c r="A613" s="42">
        <v>760199</v>
      </c>
      <c r="B613" s="43">
        <v>37610</v>
      </c>
      <c r="C613" s="44">
        <v>1242.4907448235956</v>
      </c>
      <c r="D613" s="41"/>
      <c r="E613" s="41"/>
      <c r="F613" s="41"/>
    </row>
    <row r="614" spans="1:6" x14ac:dyDescent="0.3">
      <c r="A614" s="42">
        <v>760199</v>
      </c>
      <c r="B614" s="43">
        <v>37613</v>
      </c>
      <c r="C614" s="44">
        <v>1243.7823864343866</v>
      </c>
      <c r="D614" s="41"/>
      <c r="E614" s="41"/>
      <c r="F614" s="41"/>
    </row>
    <row r="615" spans="1:6" x14ac:dyDescent="0.3">
      <c r="A615" s="42">
        <v>760199</v>
      </c>
      <c r="B615" s="43">
        <v>37614</v>
      </c>
      <c r="C615" s="44">
        <v>1245.0753707819806</v>
      </c>
      <c r="D615" s="41"/>
      <c r="E615" s="41"/>
      <c r="F615" s="41"/>
    </row>
    <row r="616" spans="1:6" x14ac:dyDescent="0.3">
      <c r="A616" s="42">
        <v>760199</v>
      </c>
      <c r="B616" s="43">
        <v>37616</v>
      </c>
      <c r="C616" s="44">
        <v>1246.3696992622315</v>
      </c>
      <c r="D616" s="41"/>
      <c r="E616" s="41"/>
      <c r="F616" s="41"/>
    </row>
    <row r="617" spans="1:6" x14ac:dyDescent="0.3">
      <c r="A617" s="42">
        <v>760199</v>
      </c>
      <c r="B617" s="43">
        <v>37617</v>
      </c>
      <c r="C617" s="44">
        <v>1247.6653732724428</v>
      </c>
      <c r="D617" s="41"/>
      <c r="E617" s="41"/>
      <c r="F617" s="41"/>
    </row>
    <row r="618" spans="1:6" x14ac:dyDescent="0.3">
      <c r="A618" s="42">
        <v>760199</v>
      </c>
      <c r="B618" s="43">
        <v>37620</v>
      </c>
      <c r="C618" s="44">
        <v>1248.9623942113717</v>
      </c>
      <c r="D618" s="41"/>
      <c r="E618" s="41"/>
      <c r="F618" s="41"/>
    </row>
    <row r="619" spans="1:6" x14ac:dyDescent="0.3">
      <c r="A619" s="42">
        <v>760199</v>
      </c>
      <c r="B619" s="43">
        <v>37621</v>
      </c>
      <c r="C619" s="44">
        <v>1250.2607634792294</v>
      </c>
      <c r="D619" s="41"/>
      <c r="E619" s="41"/>
      <c r="F619" s="41"/>
    </row>
    <row r="620" spans="1:6" x14ac:dyDescent="0.3">
      <c r="A620" s="42">
        <v>760199</v>
      </c>
      <c r="B620" s="43">
        <v>37623</v>
      </c>
      <c r="C620" s="44">
        <v>1251.5604824776822</v>
      </c>
      <c r="D620" s="41"/>
      <c r="E620" s="41"/>
      <c r="F620" s="41"/>
    </row>
    <row r="621" spans="1:6" x14ac:dyDescent="0.3">
      <c r="A621" s="42">
        <v>760199</v>
      </c>
      <c r="B621" s="43">
        <v>37624</v>
      </c>
      <c r="C621" s="44">
        <v>1252.8615526098538</v>
      </c>
      <c r="D621" s="41"/>
      <c r="E621" s="41"/>
      <c r="F621" s="41"/>
    </row>
    <row r="622" spans="1:6" x14ac:dyDescent="0.3">
      <c r="A622" s="42">
        <v>760199</v>
      </c>
      <c r="B622" s="43">
        <v>37627</v>
      </c>
      <c r="C622" s="44">
        <v>1254.1639752803269</v>
      </c>
      <c r="D622" s="41"/>
      <c r="E622" s="41"/>
      <c r="F622" s="41"/>
    </row>
    <row r="623" spans="1:6" x14ac:dyDescent="0.3">
      <c r="A623" s="42">
        <v>760199</v>
      </c>
      <c r="B623" s="43">
        <v>37628</v>
      </c>
      <c r="C623" s="44">
        <v>1255.4677518951435</v>
      </c>
      <c r="D623" s="41"/>
      <c r="E623" s="41"/>
      <c r="F623" s="41"/>
    </row>
    <row r="624" spans="1:6" x14ac:dyDescent="0.3">
      <c r="A624" s="42">
        <v>760199</v>
      </c>
      <c r="B624" s="43">
        <v>37629</v>
      </c>
      <c r="C624" s="44">
        <v>1256.7728838618077</v>
      </c>
      <c r="D624" s="41"/>
      <c r="E624" s="41"/>
      <c r="F624" s="41"/>
    </row>
    <row r="625" spans="1:6" x14ac:dyDescent="0.3">
      <c r="A625" s="42">
        <v>760199</v>
      </c>
      <c r="B625" s="43">
        <v>37630</v>
      </c>
      <c r="C625" s="44">
        <v>1258.0793725892872</v>
      </c>
      <c r="D625" s="41"/>
      <c r="E625" s="41"/>
      <c r="F625" s="41"/>
    </row>
    <row r="626" spans="1:6" x14ac:dyDescent="0.3">
      <c r="A626" s="42">
        <v>760199</v>
      </c>
      <c r="B626" s="43">
        <v>37631</v>
      </c>
      <c r="C626" s="44">
        <v>1259.3872194880141</v>
      </c>
      <c r="D626" s="41"/>
      <c r="E626" s="41"/>
      <c r="F626" s="41"/>
    </row>
    <row r="627" spans="1:6" x14ac:dyDescent="0.3">
      <c r="A627" s="42">
        <v>760199</v>
      </c>
      <c r="B627" s="43">
        <v>37634</v>
      </c>
      <c r="C627" s="44">
        <v>1260.6964259698859</v>
      </c>
      <c r="D627" s="41"/>
      <c r="E627" s="41"/>
      <c r="F627" s="41"/>
    </row>
    <row r="628" spans="1:6" x14ac:dyDescent="0.3">
      <c r="A628" s="42">
        <v>760199</v>
      </c>
      <c r="B628" s="43">
        <v>37635</v>
      </c>
      <c r="C628" s="44">
        <v>1262.0069934482692</v>
      </c>
      <c r="D628" s="41"/>
      <c r="E628" s="41"/>
      <c r="F628" s="41"/>
    </row>
    <row r="629" spans="1:6" x14ac:dyDescent="0.3">
      <c r="A629" s="42">
        <v>760199</v>
      </c>
      <c r="B629" s="43">
        <v>37636</v>
      </c>
      <c r="C629" s="44">
        <v>1263.3189233379992</v>
      </c>
      <c r="D629" s="41"/>
      <c r="E629" s="41"/>
      <c r="F629" s="41"/>
    </row>
    <row r="630" spans="1:6" x14ac:dyDescent="0.3">
      <c r="A630" s="42">
        <v>760199</v>
      </c>
      <c r="B630" s="43">
        <v>37637</v>
      </c>
      <c r="C630" s="44">
        <v>1264.5418023707757</v>
      </c>
      <c r="D630" s="41"/>
      <c r="E630" s="41"/>
      <c r="F630" s="41"/>
    </row>
    <row r="631" spans="1:6" x14ac:dyDescent="0.3">
      <c r="A631" s="42">
        <v>760199</v>
      </c>
      <c r="B631" s="43">
        <v>37638</v>
      </c>
      <c r="C631" s="44">
        <v>1265.7658651372094</v>
      </c>
      <c r="D631" s="41"/>
      <c r="E631" s="41"/>
      <c r="F631" s="41"/>
    </row>
    <row r="632" spans="1:6" x14ac:dyDescent="0.3">
      <c r="A632" s="42">
        <v>760199</v>
      </c>
      <c r="B632" s="43">
        <v>37641</v>
      </c>
      <c r="C632" s="44">
        <v>1266.9911127831408</v>
      </c>
      <c r="D632" s="41"/>
      <c r="E632" s="41"/>
      <c r="F632" s="41"/>
    </row>
    <row r="633" spans="1:6" x14ac:dyDescent="0.3">
      <c r="A633" s="42">
        <v>760199</v>
      </c>
      <c r="B633" s="43">
        <v>37642</v>
      </c>
      <c r="C633" s="44">
        <v>1268.2175464555212</v>
      </c>
      <c r="D633" s="41"/>
      <c r="E633" s="41"/>
      <c r="F633" s="41"/>
    </row>
    <row r="634" spans="1:6" x14ac:dyDescent="0.3">
      <c r="A634" s="42">
        <v>760199</v>
      </c>
      <c r="B634" s="43">
        <v>37643</v>
      </c>
      <c r="C634" s="44">
        <v>1269.4451673024109</v>
      </c>
      <c r="D634" s="41"/>
      <c r="E634" s="41"/>
      <c r="F634" s="41"/>
    </row>
    <row r="635" spans="1:6" x14ac:dyDescent="0.3">
      <c r="A635" s="42">
        <v>760199</v>
      </c>
      <c r="B635" s="43">
        <v>37644</v>
      </c>
      <c r="C635" s="44">
        <v>1270.6739764729821</v>
      </c>
      <c r="D635" s="41"/>
      <c r="E635" s="41"/>
      <c r="F635" s="41"/>
    </row>
    <row r="636" spans="1:6" x14ac:dyDescent="0.3">
      <c r="A636" s="42">
        <v>760199</v>
      </c>
      <c r="B636" s="43">
        <v>37645</v>
      </c>
      <c r="C636" s="44">
        <v>1271.9039751175189</v>
      </c>
      <c r="D636" s="41"/>
      <c r="E636" s="41"/>
      <c r="F636" s="41"/>
    </row>
    <row r="637" spans="1:6" x14ac:dyDescent="0.3">
      <c r="A637" s="42">
        <v>760199</v>
      </c>
      <c r="B637" s="43">
        <v>37648</v>
      </c>
      <c r="C637" s="44">
        <v>1273.1351643874198</v>
      </c>
      <c r="D637" s="41"/>
      <c r="E637" s="41"/>
      <c r="F637" s="41"/>
    </row>
    <row r="638" spans="1:6" x14ac:dyDescent="0.3">
      <c r="A638" s="42">
        <v>760199</v>
      </c>
      <c r="B638" s="43">
        <v>37649</v>
      </c>
      <c r="C638" s="44">
        <v>1274.3675454351971</v>
      </c>
      <c r="D638" s="41"/>
      <c r="E638" s="41"/>
      <c r="F638" s="41"/>
    </row>
    <row r="639" spans="1:6" x14ac:dyDescent="0.3">
      <c r="A639" s="42">
        <v>760199</v>
      </c>
      <c r="B639" s="43">
        <v>37650</v>
      </c>
      <c r="C639" s="44">
        <v>1275.6011194144789</v>
      </c>
      <c r="D639" s="41"/>
      <c r="E639" s="41"/>
      <c r="F639" s="41"/>
    </row>
    <row r="640" spans="1:6" x14ac:dyDescent="0.3">
      <c r="A640" s="42">
        <v>760199</v>
      </c>
      <c r="B640" s="43">
        <v>37651</v>
      </c>
      <c r="C640" s="44">
        <v>1276.8358874800094</v>
      </c>
      <c r="D640" s="41"/>
      <c r="E640" s="41"/>
      <c r="F640" s="41"/>
    </row>
    <row r="641" spans="1:6" x14ac:dyDescent="0.3">
      <c r="A641" s="42">
        <v>760199</v>
      </c>
      <c r="B641" s="43">
        <v>37652</v>
      </c>
      <c r="C641" s="44">
        <v>1278.0718507876518</v>
      </c>
      <c r="D641" s="41"/>
      <c r="E641" s="41"/>
      <c r="F641" s="41"/>
    </row>
    <row r="642" spans="1:6" x14ac:dyDescent="0.3">
      <c r="A642" s="42">
        <v>760199</v>
      </c>
      <c r="B642" s="43">
        <v>37655</v>
      </c>
      <c r="C642" s="44">
        <v>1279.3090104943874</v>
      </c>
      <c r="D642" s="41"/>
      <c r="E642" s="41"/>
      <c r="F642" s="41"/>
    </row>
    <row r="643" spans="1:6" x14ac:dyDescent="0.3">
      <c r="A643" s="42">
        <v>760199</v>
      </c>
      <c r="B643" s="43">
        <v>37656</v>
      </c>
      <c r="C643" s="44">
        <v>1280.5473677583173</v>
      </c>
      <c r="D643" s="41"/>
      <c r="E643" s="41"/>
      <c r="F643" s="41"/>
    </row>
    <row r="644" spans="1:6" x14ac:dyDescent="0.3">
      <c r="A644" s="42">
        <v>760199</v>
      </c>
      <c r="B644" s="43">
        <v>37657</v>
      </c>
      <c r="C644" s="44">
        <v>1281.7869237386642</v>
      </c>
      <c r="D644" s="41"/>
      <c r="E644" s="41"/>
      <c r="F644" s="41"/>
    </row>
    <row r="645" spans="1:6" x14ac:dyDescent="0.3">
      <c r="A645" s="42">
        <v>760199</v>
      </c>
      <c r="B645" s="43">
        <v>37658</v>
      </c>
      <c r="C645" s="44">
        <v>1283.0276795957727</v>
      </c>
      <c r="D645" s="41"/>
      <c r="E645" s="41"/>
      <c r="F645" s="41"/>
    </row>
    <row r="646" spans="1:6" x14ac:dyDescent="0.3">
      <c r="A646" s="42">
        <v>760199</v>
      </c>
      <c r="B646" s="43">
        <v>37659</v>
      </c>
      <c r="C646" s="44">
        <v>1284.2696364911101</v>
      </c>
      <c r="D646" s="41"/>
      <c r="E646" s="41"/>
      <c r="F646" s="41"/>
    </row>
    <row r="647" spans="1:6" x14ac:dyDescent="0.3">
      <c r="A647" s="42">
        <v>760199</v>
      </c>
      <c r="B647" s="43">
        <v>37662</v>
      </c>
      <c r="C647" s="44">
        <v>1285.5127955872683</v>
      </c>
      <c r="D647" s="41"/>
      <c r="E647" s="41"/>
      <c r="F647" s="41"/>
    </row>
    <row r="648" spans="1:6" x14ac:dyDescent="0.3">
      <c r="A648" s="42">
        <v>760199</v>
      </c>
      <c r="B648" s="43">
        <v>37663</v>
      </c>
      <c r="C648" s="44">
        <v>1286.7571580479653</v>
      </c>
      <c r="D648" s="41"/>
      <c r="E648" s="41"/>
      <c r="F648" s="41"/>
    </row>
    <row r="649" spans="1:6" x14ac:dyDescent="0.3">
      <c r="A649" s="42">
        <v>760199</v>
      </c>
      <c r="B649" s="43">
        <v>37664</v>
      </c>
      <c r="C649" s="44">
        <v>1288.0027250380444</v>
      </c>
      <c r="D649" s="41"/>
      <c r="E649" s="41"/>
      <c r="F649" s="41"/>
    </row>
    <row r="650" spans="1:6" x14ac:dyDescent="0.3">
      <c r="A650" s="42">
        <v>760199</v>
      </c>
      <c r="B650" s="43">
        <v>37665</v>
      </c>
      <c r="C650" s="44">
        <v>1289.2494977234771</v>
      </c>
      <c r="D650" s="41"/>
      <c r="E650" s="41"/>
      <c r="F650" s="41"/>
    </row>
    <row r="651" spans="1:6" x14ac:dyDescent="0.3">
      <c r="A651" s="42">
        <v>760199</v>
      </c>
      <c r="B651" s="43">
        <v>37666</v>
      </c>
      <c r="C651" s="44">
        <v>1290.4974772713638</v>
      </c>
      <c r="D651" s="41"/>
      <c r="E651" s="41"/>
      <c r="F651" s="41"/>
    </row>
    <row r="652" spans="1:6" x14ac:dyDescent="0.3">
      <c r="A652" s="42">
        <v>760199</v>
      </c>
      <c r="B652" s="43">
        <v>37669</v>
      </c>
      <c r="C652" s="44">
        <v>1291.7466648499337</v>
      </c>
      <c r="D652" s="41"/>
      <c r="E652" s="41"/>
      <c r="F652" s="41"/>
    </row>
    <row r="653" spans="1:6" x14ac:dyDescent="0.3">
      <c r="A653" s="42">
        <v>760199</v>
      </c>
      <c r="B653" s="43">
        <v>37670</v>
      </c>
      <c r="C653" s="44">
        <v>1292.8652494306739</v>
      </c>
      <c r="D653" s="41"/>
      <c r="E653" s="41"/>
      <c r="F653" s="41"/>
    </row>
    <row r="654" spans="1:6" x14ac:dyDescent="0.3">
      <c r="A654" s="42">
        <v>760199</v>
      </c>
      <c r="B654" s="43">
        <v>37671</v>
      </c>
      <c r="C654" s="44">
        <v>1293.9848026467498</v>
      </c>
      <c r="D654" s="41"/>
      <c r="E654" s="41"/>
      <c r="F654" s="41"/>
    </row>
    <row r="655" spans="1:6" x14ac:dyDescent="0.3">
      <c r="A655" s="42">
        <v>760199</v>
      </c>
      <c r="B655" s="43">
        <v>37672</v>
      </c>
      <c r="C655" s="44">
        <v>1295.1053253369482</v>
      </c>
      <c r="D655" s="41"/>
      <c r="E655" s="41"/>
      <c r="F655" s="41"/>
    </row>
    <row r="656" spans="1:6" x14ac:dyDescent="0.3">
      <c r="A656" s="42">
        <v>760199</v>
      </c>
      <c r="B656" s="43">
        <v>37673</v>
      </c>
      <c r="C656" s="44">
        <v>1296.2268183407832</v>
      </c>
      <c r="D656" s="41"/>
      <c r="E656" s="41"/>
      <c r="F656" s="41"/>
    </row>
    <row r="657" spans="1:6" x14ac:dyDescent="0.3">
      <c r="A657" s="42">
        <v>760199</v>
      </c>
      <c r="B657" s="43">
        <v>37676</v>
      </c>
      <c r="C657" s="44">
        <v>1297.3492824984951</v>
      </c>
      <c r="D657" s="41"/>
      <c r="E657" s="41"/>
      <c r="F657" s="41"/>
    </row>
    <row r="658" spans="1:6" x14ac:dyDescent="0.3">
      <c r="A658" s="42">
        <v>760199</v>
      </c>
      <c r="B658" s="43">
        <v>37677</v>
      </c>
      <c r="C658" s="44">
        <v>1298.4727186510518</v>
      </c>
      <c r="D658" s="41"/>
      <c r="E658" s="41"/>
      <c r="F658" s="41"/>
    </row>
    <row r="659" spans="1:6" x14ac:dyDescent="0.3">
      <c r="A659" s="42">
        <v>760199</v>
      </c>
      <c r="B659" s="43">
        <v>37678</v>
      </c>
      <c r="C659" s="44">
        <v>1299.5971276401499</v>
      </c>
      <c r="D659" s="41"/>
      <c r="E659" s="41"/>
      <c r="F659" s="41"/>
    </row>
    <row r="660" spans="1:6" x14ac:dyDescent="0.3">
      <c r="A660" s="42">
        <v>760199</v>
      </c>
      <c r="B660" s="43">
        <v>37679</v>
      </c>
      <c r="C660" s="44">
        <v>1300.7225103082146</v>
      </c>
      <c r="D660" s="41"/>
      <c r="E660" s="41"/>
      <c r="F660" s="41"/>
    </row>
    <row r="661" spans="1:6" x14ac:dyDescent="0.3">
      <c r="A661" s="42">
        <v>760199</v>
      </c>
      <c r="B661" s="43">
        <v>37680</v>
      </c>
      <c r="C661" s="44">
        <v>1301.8488674984005</v>
      </c>
      <c r="D661" s="41"/>
      <c r="E661" s="41"/>
      <c r="F661" s="41"/>
    </row>
    <row r="662" spans="1:6" x14ac:dyDescent="0.3">
      <c r="A662" s="42">
        <v>760199</v>
      </c>
      <c r="B662" s="43">
        <v>37685</v>
      </c>
      <c r="C662" s="44">
        <v>1302.9762000545925</v>
      </c>
      <c r="D662" s="41"/>
      <c r="E662" s="41"/>
      <c r="F662" s="41"/>
    </row>
    <row r="663" spans="1:6" x14ac:dyDescent="0.3">
      <c r="A663" s="42">
        <v>760199</v>
      </c>
      <c r="B663" s="43">
        <v>37686</v>
      </c>
      <c r="C663" s="44">
        <v>1304.1045088214062</v>
      </c>
      <c r="D663" s="41"/>
      <c r="E663" s="41"/>
      <c r="F663" s="41"/>
    </row>
    <row r="664" spans="1:6" x14ac:dyDescent="0.3">
      <c r="A664" s="42">
        <v>760199</v>
      </c>
      <c r="B664" s="43">
        <v>37687</v>
      </c>
      <c r="C664" s="44">
        <v>1305.2337946441885</v>
      </c>
      <c r="D664" s="41"/>
      <c r="E664" s="41"/>
      <c r="F664" s="41"/>
    </row>
    <row r="665" spans="1:6" x14ac:dyDescent="0.3">
      <c r="A665" s="42">
        <v>760199</v>
      </c>
      <c r="B665" s="43">
        <v>37690</v>
      </c>
      <c r="C665" s="44">
        <v>1306.3640583690185</v>
      </c>
      <c r="D665" s="41"/>
      <c r="E665" s="41"/>
      <c r="F665" s="41"/>
    </row>
    <row r="666" spans="1:6" x14ac:dyDescent="0.3">
      <c r="A666" s="42">
        <v>760199</v>
      </c>
      <c r="B666" s="43">
        <v>37691</v>
      </c>
      <c r="C666" s="44">
        <v>1307.4953008427076</v>
      </c>
      <c r="D666" s="41"/>
      <c r="E666" s="41"/>
      <c r="F666" s="41"/>
    </row>
    <row r="667" spans="1:6" x14ac:dyDescent="0.3">
      <c r="A667" s="42">
        <v>760199</v>
      </c>
      <c r="B667" s="43">
        <v>37692</v>
      </c>
      <c r="C667" s="44">
        <v>1308.6275229128012</v>
      </c>
      <c r="D667" s="41"/>
      <c r="E667" s="41"/>
      <c r="F667" s="41"/>
    </row>
    <row r="668" spans="1:6" x14ac:dyDescent="0.3">
      <c r="A668" s="42">
        <v>760199</v>
      </c>
      <c r="B668" s="43">
        <v>37693</v>
      </c>
      <c r="C668" s="44">
        <v>1309.7607254275779</v>
      </c>
      <c r="D668" s="41"/>
      <c r="E668" s="41"/>
      <c r="F668" s="41"/>
    </row>
    <row r="669" spans="1:6" x14ac:dyDescent="0.3">
      <c r="A669" s="42">
        <v>760199</v>
      </c>
      <c r="B669" s="43">
        <v>37694</v>
      </c>
      <c r="C669" s="44">
        <v>1310.8949092360513</v>
      </c>
      <c r="D669" s="41"/>
      <c r="E669" s="41"/>
      <c r="F669" s="41"/>
    </row>
    <row r="670" spans="1:6" x14ac:dyDescent="0.3">
      <c r="A670" s="42">
        <v>760199</v>
      </c>
      <c r="B670" s="43">
        <v>37697</v>
      </c>
      <c r="C670" s="44">
        <v>1312.0300751879699</v>
      </c>
      <c r="D670" s="41"/>
      <c r="E670" s="41"/>
      <c r="F670" s="41"/>
    </row>
    <row r="671" spans="1:6" x14ac:dyDescent="0.3">
      <c r="A671" s="42">
        <v>760199</v>
      </c>
      <c r="B671" s="43">
        <v>37698</v>
      </c>
      <c r="C671" s="44">
        <v>1312.7941811048677</v>
      </c>
      <c r="D671" s="41"/>
      <c r="E671" s="41"/>
      <c r="F671" s="41"/>
    </row>
    <row r="672" spans="1:6" x14ac:dyDescent="0.3">
      <c r="A672" s="42">
        <v>760199</v>
      </c>
      <c r="B672" s="43">
        <v>37699</v>
      </c>
      <c r="C672" s="44">
        <v>1313.5587320251716</v>
      </c>
      <c r="D672" s="41"/>
      <c r="E672" s="41"/>
      <c r="F672" s="41"/>
    </row>
    <row r="673" spans="1:6" x14ac:dyDescent="0.3">
      <c r="A673" s="42">
        <v>760199</v>
      </c>
      <c r="B673" s="43">
        <v>37700</v>
      </c>
      <c r="C673" s="44">
        <v>1314.3237282080445</v>
      </c>
      <c r="D673" s="41"/>
      <c r="E673" s="41"/>
      <c r="F673" s="41"/>
    </row>
    <row r="674" spans="1:6" x14ac:dyDescent="0.3">
      <c r="A674" s="42">
        <v>760199</v>
      </c>
      <c r="B674" s="43">
        <v>37701</v>
      </c>
      <c r="C674" s="44">
        <v>1315.0891699128003</v>
      </c>
      <c r="D674" s="41"/>
      <c r="E674" s="41"/>
      <c r="F674" s="41"/>
    </row>
    <row r="675" spans="1:6" x14ac:dyDescent="0.3">
      <c r="A675" s="42">
        <v>760199</v>
      </c>
      <c r="B675" s="43">
        <v>37704</v>
      </c>
      <c r="C675" s="44">
        <v>1315.8550573989044</v>
      </c>
      <c r="D675" s="41"/>
      <c r="E675" s="41"/>
      <c r="F675" s="41"/>
    </row>
    <row r="676" spans="1:6" x14ac:dyDescent="0.3">
      <c r="A676" s="42">
        <v>760199</v>
      </c>
      <c r="B676" s="43">
        <v>37705</v>
      </c>
      <c r="C676" s="44">
        <v>1316.6213909259727</v>
      </c>
      <c r="D676" s="41"/>
      <c r="E676" s="41"/>
      <c r="F676" s="41"/>
    </row>
    <row r="677" spans="1:6" x14ac:dyDescent="0.3">
      <c r="A677" s="42">
        <v>760199</v>
      </c>
      <c r="B677" s="43">
        <v>37706</v>
      </c>
      <c r="C677" s="44">
        <v>1317.3881707537723</v>
      </c>
      <c r="D677" s="41"/>
      <c r="E677" s="41"/>
      <c r="F677" s="41"/>
    </row>
    <row r="678" spans="1:6" x14ac:dyDescent="0.3">
      <c r="A678" s="42">
        <v>760199</v>
      </c>
      <c r="B678" s="43">
        <v>37707</v>
      </c>
      <c r="C678" s="44">
        <v>1318.1553971422225</v>
      </c>
      <c r="D678" s="41"/>
      <c r="E678" s="41"/>
      <c r="F678" s="41"/>
    </row>
    <row r="679" spans="1:6" x14ac:dyDescent="0.3">
      <c r="A679" s="42">
        <v>760199</v>
      </c>
      <c r="B679" s="43">
        <v>37708</v>
      </c>
      <c r="C679" s="44">
        <v>1318.9230703513924</v>
      </c>
      <c r="D679" s="41"/>
      <c r="E679" s="41"/>
      <c r="F679" s="41"/>
    </row>
    <row r="680" spans="1:6" x14ac:dyDescent="0.3">
      <c r="A680" s="42">
        <v>760199</v>
      </c>
      <c r="B680" s="43">
        <v>37711</v>
      </c>
      <c r="C680" s="44">
        <v>1319.6911906415039</v>
      </c>
      <c r="D680" s="41"/>
      <c r="E680" s="41"/>
      <c r="F680" s="41"/>
    </row>
    <row r="681" spans="1:6" x14ac:dyDescent="0.3">
      <c r="A681" s="42">
        <v>760199</v>
      </c>
      <c r="B681" s="43">
        <v>37712</v>
      </c>
      <c r="C681" s="44">
        <v>1320.45975827293</v>
      </c>
      <c r="D681" s="41"/>
      <c r="E681" s="41"/>
      <c r="F681" s="41"/>
    </row>
    <row r="682" spans="1:6" x14ac:dyDescent="0.3">
      <c r="A682" s="42">
        <v>760199</v>
      </c>
      <c r="B682" s="43">
        <v>37713</v>
      </c>
      <c r="C682" s="44">
        <v>1321.2287735061955</v>
      </c>
      <c r="D682" s="41"/>
      <c r="E682" s="41"/>
      <c r="F682" s="41"/>
    </row>
    <row r="683" spans="1:6" x14ac:dyDescent="0.3">
      <c r="A683" s="42">
        <v>760199</v>
      </c>
      <c r="B683" s="43">
        <v>37714</v>
      </c>
      <c r="C683" s="44">
        <v>1321.998236601976</v>
      </c>
      <c r="D683" s="41"/>
      <c r="E683" s="41"/>
      <c r="F683" s="41"/>
    </row>
    <row r="684" spans="1:6" x14ac:dyDescent="0.3">
      <c r="A684" s="42">
        <v>760199</v>
      </c>
      <c r="B684" s="43">
        <v>37715</v>
      </c>
      <c r="C684" s="44">
        <v>1322.7681478211009</v>
      </c>
      <c r="D684" s="41"/>
      <c r="E684" s="41"/>
      <c r="F684" s="41"/>
    </row>
    <row r="685" spans="1:6" x14ac:dyDescent="0.3">
      <c r="A685" s="42">
        <v>760199</v>
      </c>
      <c r="B685" s="43">
        <v>37718</v>
      </c>
      <c r="C685" s="44">
        <v>1323.5385074245492</v>
      </c>
      <c r="D685" s="41"/>
      <c r="E685" s="41"/>
      <c r="F685" s="41"/>
    </row>
    <row r="686" spans="1:6" x14ac:dyDescent="0.3">
      <c r="A686" s="42">
        <v>760199</v>
      </c>
      <c r="B686" s="43">
        <v>37719</v>
      </c>
      <c r="C686" s="44">
        <v>1324.3093156734533</v>
      </c>
      <c r="D686" s="41"/>
      <c r="E686" s="41"/>
      <c r="F686" s="41"/>
    </row>
    <row r="687" spans="1:6" x14ac:dyDescent="0.3">
      <c r="A687" s="42">
        <v>760199</v>
      </c>
      <c r="B687" s="43">
        <v>37720</v>
      </c>
      <c r="C687" s="44">
        <v>1325.0805728290975</v>
      </c>
      <c r="D687" s="41"/>
      <c r="E687" s="41"/>
      <c r="F687" s="41"/>
    </row>
    <row r="688" spans="1:6" x14ac:dyDescent="0.3">
      <c r="A688" s="42">
        <v>760199</v>
      </c>
      <c r="B688" s="43">
        <v>37721</v>
      </c>
      <c r="C688" s="44">
        <v>1325.8522791529176</v>
      </c>
      <c r="D688" s="41"/>
      <c r="E688" s="41"/>
      <c r="F688" s="41"/>
    </row>
    <row r="689" spans="1:6" x14ac:dyDescent="0.3">
      <c r="A689" s="42">
        <v>760199</v>
      </c>
      <c r="B689" s="43">
        <v>37722</v>
      </c>
      <c r="C689" s="44">
        <v>1326.6244349065028</v>
      </c>
      <c r="D689" s="41"/>
      <c r="E689" s="41"/>
      <c r="F689" s="41"/>
    </row>
    <row r="690" spans="1:6" x14ac:dyDescent="0.3">
      <c r="A690" s="42">
        <v>760199</v>
      </c>
      <c r="B690" s="43">
        <v>37725</v>
      </c>
      <c r="C690" s="44">
        <v>1327.3970403515939</v>
      </c>
      <c r="D690" s="41"/>
      <c r="E690" s="41"/>
      <c r="F690" s="41"/>
    </row>
    <row r="691" spans="1:6" x14ac:dyDescent="0.3">
      <c r="A691" s="42">
        <v>760199</v>
      </c>
      <c r="B691" s="43">
        <v>37726</v>
      </c>
      <c r="C691" s="44">
        <v>1328.1700957500836</v>
      </c>
      <c r="D691" s="41"/>
      <c r="E691" s="41"/>
      <c r="F691" s="41"/>
    </row>
    <row r="692" spans="1:6" x14ac:dyDescent="0.3">
      <c r="A692" s="42">
        <v>760199</v>
      </c>
      <c r="B692" s="43">
        <v>37727</v>
      </c>
      <c r="C692" s="44">
        <v>1328.8450153176191</v>
      </c>
      <c r="D692" s="41"/>
      <c r="E692" s="41"/>
      <c r="F692" s="41"/>
    </row>
    <row r="693" spans="1:6" x14ac:dyDescent="0.3">
      <c r="A693" s="42">
        <v>760199</v>
      </c>
      <c r="B693" s="43">
        <v>37728</v>
      </c>
      <c r="C693" s="44">
        <v>1329.5202778505802</v>
      </c>
      <c r="D693" s="41"/>
      <c r="E693" s="41"/>
      <c r="F693" s="41"/>
    </row>
    <row r="694" spans="1:6" x14ac:dyDescent="0.3">
      <c r="A694" s="42">
        <v>760199</v>
      </c>
      <c r="B694" s="43">
        <v>37733</v>
      </c>
      <c r="C694" s="44">
        <v>1330.1958835232481</v>
      </c>
      <c r="D694" s="41"/>
      <c r="E694" s="41"/>
      <c r="F694" s="41"/>
    </row>
    <row r="695" spans="1:6" x14ac:dyDescent="0.3">
      <c r="A695" s="42">
        <v>760199</v>
      </c>
      <c r="B695" s="43">
        <v>37734</v>
      </c>
      <c r="C695" s="44">
        <v>1330.8718325099912</v>
      </c>
      <c r="D695" s="41"/>
      <c r="E695" s="41"/>
      <c r="F695" s="41"/>
    </row>
    <row r="696" spans="1:6" x14ac:dyDescent="0.3">
      <c r="A696" s="42">
        <v>760199</v>
      </c>
      <c r="B696" s="43">
        <v>37735</v>
      </c>
      <c r="C696" s="44">
        <v>1331.5481249852673</v>
      </c>
      <c r="D696" s="41"/>
      <c r="E696" s="41"/>
      <c r="F696" s="41"/>
    </row>
    <row r="697" spans="1:6" x14ac:dyDescent="0.3">
      <c r="A697" s="42">
        <v>760199</v>
      </c>
      <c r="B697" s="43">
        <v>37736</v>
      </c>
      <c r="C697" s="44">
        <v>1332.2247611236232</v>
      </c>
      <c r="D697" s="41"/>
      <c r="E697" s="41"/>
      <c r="F697" s="41"/>
    </row>
    <row r="698" spans="1:6" x14ac:dyDescent="0.3">
      <c r="A698" s="42">
        <v>760199</v>
      </c>
      <c r="B698" s="43">
        <v>37739</v>
      </c>
      <c r="C698" s="44">
        <v>1332.9017410996928</v>
      </c>
      <c r="D698" s="41"/>
      <c r="E698" s="41"/>
      <c r="F698" s="41"/>
    </row>
    <row r="699" spans="1:6" x14ac:dyDescent="0.3">
      <c r="A699" s="42">
        <v>760199</v>
      </c>
      <c r="B699" s="43">
        <v>37740</v>
      </c>
      <c r="C699" s="44">
        <v>1333.5790650882004</v>
      </c>
      <c r="D699" s="41"/>
      <c r="E699" s="41"/>
      <c r="F699" s="41"/>
    </row>
    <row r="700" spans="1:6" x14ac:dyDescent="0.3">
      <c r="A700" s="42">
        <v>760199</v>
      </c>
      <c r="B700" s="43">
        <v>37741</v>
      </c>
      <c r="C700" s="44">
        <v>1334.2567332639585</v>
      </c>
      <c r="D700" s="41"/>
      <c r="E700" s="41"/>
      <c r="F700" s="41"/>
    </row>
    <row r="701" spans="1:6" x14ac:dyDescent="0.3">
      <c r="A701" s="42">
        <v>760199</v>
      </c>
      <c r="B701" s="43">
        <v>37743</v>
      </c>
      <c r="C701" s="44">
        <v>1334.9347458018688</v>
      </c>
      <c r="D701" s="41"/>
      <c r="E701" s="41"/>
      <c r="F701" s="41"/>
    </row>
    <row r="702" spans="1:6" x14ac:dyDescent="0.3">
      <c r="A702" s="42">
        <v>760199</v>
      </c>
      <c r="B702" s="43">
        <v>37746</v>
      </c>
      <c r="C702" s="44">
        <v>1335.6131028769207</v>
      </c>
      <c r="D702" s="41"/>
      <c r="E702" s="41"/>
      <c r="F702" s="41"/>
    </row>
    <row r="703" spans="1:6" x14ac:dyDescent="0.3">
      <c r="A703" s="42">
        <v>760199</v>
      </c>
      <c r="B703" s="43">
        <v>37747</v>
      </c>
      <c r="C703" s="44">
        <v>1336.2918046641937</v>
      </c>
      <c r="D703" s="41"/>
      <c r="E703" s="41"/>
      <c r="F703" s="41"/>
    </row>
    <row r="704" spans="1:6" x14ac:dyDescent="0.3">
      <c r="A704" s="42">
        <v>760199</v>
      </c>
      <c r="B704" s="43">
        <v>37748</v>
      </c>
      <c r="C704" s="44">
        <v>1336.9708513388562</v>
      </c>
      <c r="D704" s="41"/>
      <c r="E704" s="41"/>
      <c r="F704" s="41"/>
    </row>
    <row r="705" spans="1:6" x14ac:dyDescent="0.3">
      <c r="A705" s="42">
        <v>760199</v>
      </c>
      <c r="B705" s="43">
        <v>37749</v>
      </c>
      <c r="C705" s="44">
        <v>1337.6502430761648</v>
      </c>
      <c r="D705" s="41"/>
      <c r="E705" s="41"/>
      <c r="F705" s="41"/>
    </row>
    <row r="706" spans="1:6" x14ac:dyDescent="0.3">
      <c r="A706" s="42">
        <v>760199</v>
      </c>
      <c r="B706" s="43">
        <v>37750</v>
      </c>
      <c r="C706" s="44">
        <v>1338.329980051466</v>
      </c>
      <c r="D706" s="41"/>
      <c r="E706" s="41"/>
      <c r="F706" s="41"/>
    </row>
    <row r="707" spans="1:6" x14ac:dyDescent="0.3">
      <c r="A707" s="42">
        <v>760199</v>
      </c>
      <c r="B707" s="43">
        <v>37753</v>
      </c>
      <c r="C707" s="44">
        <v>1339.0100624401946</v>
      </c>
      <c r="D707" s="41"/>
      <c r="E707" s="41"/>
      <c r="F707" s="41"/>
    </row>
    <row r="708" spans="1:6" x14ac:dyDescent="0.3">
      <c r="A708" s="42">
        <v>760199</v>
      </c>
      <c r="B708" s="43">
        <v>37754</v>
      </c>
      <c r="C708" s="44">
        <v>1339.6904904178757</v>
      </c>
      <c r="D708" s="41"/>
      <c r="E708" s="41"/>
      <c r="F708" s="41"/>
    </row>
    <row r="709" spans="1:6" x14ac:dyDescent="0.3">
      <c r="A709" s="42">
        <v>760199</v>
      </c>
      <c r="B709" s="43">
        <v>37755</v>
      </c>
      <c r="C709" s="44">
        <v>1340.3712641601228</v>
      </c>
      <c r="D709" s="41"/>
      <c r="E709" s="41"/>
      <c r="F709" s="41"/>
    </row>
    <row r="710" spans="1:6" x14ac:dyDescent="0.3">
      <c r="A710" s="42">
        <v>760199</v>
      </c>
      <c r="B710" s="43">
        <v>37756</v>
      </c>
      <c r="C710" s="44">
        <v>1341.0523838426379</v>
      </c>
      <c r="D710" s="41"/>
      <c r="E710" s="41"/>
      <c r="F710" s="41"/>
    </row>
    <row r="711" spans="1:6" x14ac:dyDescent="0.3">
      <c r="A711" s="42">
        <v>760199</v>
      </c>
      <c r="B711" s="43">
        <v>37757</v>
      </c>
      <c r="C711" s="44">
        <v>1341.4231912728803</v>
      </c>
      <c r="D711" s="41"/>
      <c r="E711" s="41"/>
      <c r="F711" s="41"/>
    </row>
    <row r="712" spans="1:6" x14ac:dyDescent="0.3">
      <c r="A712" s="42">
        <v>760199</v>
      </c>
      <c r="B712" s="43">
        <v>37760</v>
      </c>
      <c r="C712" s="44">
        <v>1341.7941012331601</v>
      </c>
      <c r="D712" s="41"/>
      <c r="E712" s="41"/>
      <c r="F712" s="41"/>
    </row>
    <row r="713" spans="1:6" x14ac:dyDescent="0.3">
      <c r="A713" s="42">
        <v>760199</v>
      </c>
      <c r="B713" s="43">
        <v>37761</v>
      </c>
      <c r="C713" s="44">
        <v>1342.1651137518261</v>
      </c>
      <c r="D713" s="41"/>
      <c r="E713" s="41"/>
      <c r="F713" s="41"/>
    </row>
    <row r="714" spans="1:6" x14ac:dyDescent="0.3">
      <c r="A714" s="42">
        <v>760199</v>
      </c>
      <c r="B714" s="43">
        <v>37762</v>
      </c>
      <c r="C714" s="44">
        <v>1342.5362288572371</v>
      </c>
      <c r="D714" s="41"/>
      <c r="E714" s="41"/>
      <c r="F714" s="41"/>
    </row>
    <row r="715" spans="1:6" x14ac:dyDescent="0.3">
      <c r="A715" s="42">
        <v>760199</v>
      </c>
      <c r="B715" s="43">
        <v>37763</v>
      </c>
      <c r="C715" s="44">
        <v>1342.9074465777587</v>
      </c>
      <c r="D715" s="41"/>
      <c r="E715" s="41"/>
      <c r="F715" s="41"/>
    </row>
    <row r="716" spans="1:6" x14ac:dyDescent="0.3">
      <c r="A716" s="42">
        <v>760199</v>
      </c>
      <c r="B716" s="43">
        <v>37764</v>
      </c>
      <c r="C716" s="44">
        <v>1343.2787669417646</v>
      </c>
      <c r="D716" s="41"/>
      <c r="E716" s="41"/>
      <c r="F716" s="41"/>
    </row>
    <row r="717" spans="1:6" x14ac:dyDescent="0.3">
      <c r="A717" s="42">
        <v>760199</v>
      </c>
      <c r="B717" s="43">
        <v>37767</v>
      </c>
      <c r="C717" s="44">
        <v>1343.6501899776354</v>
      </c>
      <c r="D717" s="41"/>
      <c r="E717" s="41"/>
      <c r="F717" s="41"/>
    </row>
    <row r="718" spans="1:6" x14ac:dyDescent="0.3">
      <c r="A718" s="42">
        <v>760199</v>
      </c>
      <c r="B718" s="43">
        <v>37768</v>
      </c>
      <c r="C718" s="44">
        <v>1344.0217157137615</v>
      </c>
      <c r="D718" s="41"/>
      <c r="E718" s="41"/>
      <c r="F718" s="41"/>
    </row>
    <row r="719" spans="1:6" x14ac:dyDescent="0.3">
      <c r="A719" s="42">
        <v>760199</v>
      </c>
      <c r="B719" s="43">
        <v>37769</v>
      </c>
      <c r="C719" s="44">
        <v>1344.3933441785393</v>
      </c>
      <c r="D719" s="41"/>
      <c r="E719" s="41"/>
      <c r="F719" s="41"/>
    </row>
    <row r="720" spans="1:6" x14ac:dyDescent="0.3">
      <c r="A720" s="42">
        <v>760199</v>
      </c>
      <c r="B720" s="43">
        <v>37770</v>
      </c>
      <c r="C720" s="44">
        <v>1344.7650754003739</v>
      </c>
      <c r="D720" s="41"/>
      <c r="E720" s="41"/>
      <c r="F720" s="41"/>
    </row>
    <row r="721" spans="1:6" x14ac:dyDescent="0.3">
      <c r="A721" s="42">
        <v>760199</v>
      </c>
      <c r="B721" s="43">
        <v>37771</v>
      </c>
      <c r="C721" s="44">
        <v>1345.1369094076779</v>
      </c>
      <c r="D721" s="41"/>
      <c r="E721" s="41"/>
      <c r="F721" s="41"/>
    </row>
    <row r="722" spans="1:6" x14ac:dyDescent="0.3">
      <c r="A722" s="42">
        <v>760199</v>
      </c>
      <c r="B722" s="43">
        <v>37774</v>
      </c>
      <c r="C722" s="44">
        <v>1345.5088462288727</v>
      </c>
      <c r="D722" s="41"/>
      <c r="E722" s="41"/>
      <c r="F722" s="41"/>
    </row>
    <row r="723" spans="1:6" x14ac:dyDescent="0.3">
      <c r="A723" s="42">
        <v>760199</v>
      </c>
      <c r="B723" s="43">
        <v>37775</v>
      </c>
      <c r="C723" s="44">
        <v>1345.8808858923862</v>
      </c>
      <c r="D723" s="41"/>
      <c r="E723" s="41"/>
      <c r="F723" s="41"/>
    </row>
    <row r="724" spans="1:6" x14ac:dyDescent="0.3">
      <c r="A724" s="42">
        <v>760199</v>
      </c>
      <c r="B724" s="43">
        <v>37776</v>
      </c>
      <c r="C724" s="44">
        <v>1346.2530284266547</v>
      </c>
      <c r="D724" s="41"/>
      <c r="E724" s="41"/>
      <c r="F724" s="41"/>
    </row>
    <row r="725" spans="1:6" x14ac:dyDescent="0.3">
      <c r="A725" s="42">
        <v>760199</v>
      </c>
      <c r="B725" s="43">
        <v>37777</v>
      </c>
      <c r="C725" s="44">
        <v>1346.6252738601229</v>
      </c>
      <c r="D725" s="41"/>
      <c r="E725" s="41"/>
      <c r="F725" s="41"/>
    </row>
    <row r="726" spans="1:6" x14ac:dyDescent="0.3">
      <c r="A726" s="42">
        <v>760199</v>
      </c>
      <c r="B726" s="43">
        <v>37778</v>
      </c>
      <c r="C726" s="44">
        <v>1346.9976222212431</v>
      </c>
      <c r="D726" s="41"/>
      <c r="E726" s="41"/>
      <c r="F726" s="41"/>
    </row>
    <row r="727" spans="1:6" x14ac:dyDescent="0.3">
      <c r="A727" s="42">
        <v>760199</v>
      </c>
      <c r="B727" s="43">
        <v>37781</v>
      </c>
      <c r="C727" s="44">
        <v>1347.3700735384743</v>
      </c>
      <c r="D727" s="41"/>
      <c r="E727" s="41"/>
      <c r="F727" s="41"/>
    </row>
    <row r="728" spans="1:6" x14ac:dyDescent="0.3">
      <c r="A728" s="42">
        <v>760199</v>
      </c>
      <c r="B728" s="43">
        <v>37782</v>
      </c>
      <c r="C728" s="44">
        <v>1347.7426278402856</v>
      </c>
      <c r="D728" s="41"/>
      <c r="E728" s="41"/>
      <c r="F728" s="41"/>
    </row>
    <row r="729" spans="1:6" x14ac:dyDescent="0.3">
      <c r="A729" s="42">
        <v>760199</v>
      </c>
      <c r="B729" s="43">
        <v>37783</v>
      </c>
      <c r="C729" s="44">
        <v>1348.1152851551519</v>
      </c>
      <c r="D729" s="41"/>
      <c r="E729" s="41"/>
      <c r="F729" s="41"/>
    </row>
    <row r="730" spans="1:6" x14ac:dyDescent="0.3">
      <c r="A730" s="42">
        <v>760199</v>
      </c>
      <c r="B730" s="43">
        <v>37784</v>
      </c>
      <c r="C730" s="44">
        <v>1348.4880455115569</v>
      </c>
      <c r="D730" s="41"/>
      <c r="E730" s="41"/>
      <c r="F730" s="41"/>
    </row>
    <row r="731" spans="1:6" x14ac:dyDescent="0.3">
      <c r="A731" s="42">
        <v>760199</v>
      </c>
      <c r="B731" s="43">
        <v>37785</v>
      </c>
      <c r="C731" s="44">
        <v>1348.8609089379922</v>
      </c>
      <c r="D731" s="41"/>
      <c r="E731" s="41"/>
      <c r="F731" s="41"/>
    </row>
    <row r="732" spans="1:6" x14ac:dyDescent="0.3">
      <c r="A732" s="42">
        <v>760199</v>
      </c>
      <c r="B732" s="43">
        <v>37788</v>
      </c>
      <c r="C732" s="44">
        <v>1349.2338754629575</v>
      </c>
      <c r="D732" s="41"/>
      <c r="E732" s="41"/>
      <c r="F732" s="41"/>
    </row>
    <row r="733" spans="1:6" x14ac:dyDescent="0.3">
      <c r="A733" s="42">
        <v>760199</v>
      </c>
      <c r="B733" s="43">
        <v>37789</v>
      </c>
      <c r="C733" s="44">
        <v>1349.1325409769327</v>
      </c>
      <c r="D733" s="41"/>
      <c r="E733" s="41"/>
      <c r="F733" s="41"/>
    </row>
    <row r="734" spans="1:6" x14ac:dyDescent="0.3">
      <c r="A734" s="42">
        <v>760199</v>
      </c>
      <c r="B734" s="43">
        <v>37790</v>
      </c>
      <c r="C734" s="44">
        <v>1349.0312141016552</v>
      </c>
      <c r="D734" s="41"/>
      <c r="E734" s="41"/>
      <c r="F734" s="41"/>
    </row>
    <row r="735" spans="1:6" x14ac:dyDescent="0.3">
      <c r="A735" s="42">
        <v>760199</v>
      </c>
      <c r="B735" s="43">
        <v>37792</v>
      </c>
      <c r="C735" s="44">
        <v>1348.9298948365533</v>
      </c>
      <c r="D735" s="41"/>
      <c r="E735" s="41"/>
      <c r="F735" s="41"/>
    </row>
    <row r="736" spans="1:6" x14ac:dyDescent="0.3">
      <c r="A736" s="42">
        <v>760199</v>
      </c>
      <c r="B736" s="43">
        <v>37795</v>
      </c>
      <c r="C736" s="44">
        <v>1348.8285831810556</v>
      </c>
      <c r="D736" s="41"/>
      <c r="E736" s="41"/>
      <c r="F736" s="41"/>
    </row>
    <row r="737" spans="1:6" x14ac:dyDescent="0.3">
      <c r="A737" s="42">
        <v>760199</v>
      </c>
      <c r="B737" s="43">
        <v>37796</v>
      </c>
      <c r="C737" s="44">
        <v>1348.7272791345904</v>
      </c>
      <c r="D737" s="41"/>
      <c r="E737" s="41"/>
      <c r="F737" s="41"/>
    </row>
    <row r="738" spans="1:6" x14ac:dyDescent="0.3">
      <c r="A738" s="42">
        <v>760199</v>
      </c>
      <c r="B738" s="43">
        <v>37797</v>
      </c>
      <c r="C738" s="44">
        <v>1348.6259826965863</v>
      </c>
      <c r="D738" s="41"/>
      <c r="E738" s="41"/>
      <c r="F738" s="41"/>
    </row>
    <row r="739" spans="1:6" x14ac:dyDescent="0.3">
      <c r="A739" s="42">
        <v>760199</v>
      </c>
      <c r="B739" s="43">
        <v>37798</v>
      </c>
      <c r="C739" s="44">
        <v>1348.524693866472</v>
      </c>
      <c r="D739" s="41"/>
      <c r="E739" s="41"/>
      <c r="F739" s="41"/>
    </row>
    <row r="740" spans="1:6" x14ac:dyDescent="0.3">
      <c r="A740" s="42">
        <v>760199</v>
      </c>
      <c r="B740" s="43">
        <v>37799</v>
      </c>
      <c r="C740" s="44">
        <v>1348.4234126436761</v>
      </c>
      <c r="D740" s="41"/>
      <c r="E740" s="41"/>
      <c r="F740" s="41"/>
    </row>
    <row r="741" spans="1:6" x14ac:dyDescent="0.3">
      <c r="A741" s="42">
        <v>760199</v>
      </c>
      <c r="B741" s="43">
        <v>37802</v>
      </c>
      <c r="C741" s="44">
        <v>1348.3221390276271</v>
      </c>
      <c r="D741" s="41"/>
      <c r="E741" s="41"/>
      <c r="F741" s="41"/>
    </row>
    <row r="742" spans="1:6" x14ac:dyDescent="0.3">
      <c r="A742" s="42">
        <v>760199</v>
      </c>
      <c r="B742" s="43">
        <v>37803</v>
      </c>
      <c r="C742" s="44">
        <v>1348.2208730177535</v>
      </c>
      <c r="D742" s="41"/>
      <c r="E742" s="41"/>
      <c r="F742" s="41"/>
    </row>
    <row r="743" spans="1:6" x14ac:dyDescent="0.3">
      <c r="A743" s="42">
        <v>760199</v>
      </c>
      <c r="B743" s="43">
        <v>37804</v>
      </c>
      <c r="C743" s="44">
        <v>1348.1196146134844</v>
      </c>
      <c r="D743" s="41"/>
      <c r="E743" s="41"/>
      <c r="F743" s="41"/>
    </row>
    <row r="744" spans="1:6" x14ac:dyDescent="0.3">
      <c r="A744" s="42">
        <v>760199</v>
      </c>
      <c r="B744" s="43">
        <v>37805</v>
      </c>
      <c r="C744" s="44">
        <v>1348.0183638142485</v>
      </c>
      <c r="D744" s="41"/>
      <c r="E744" s="41"/>
      <c r="F744" s="41"/>
    </row>
    <row r="745" spans="1:6" x14ac:dyDescent="0.3">
      <c r="A745" s="42">
        <v>760199</v>
      </c>
      <c r="B745" s="43">
        <v>37806</v>
      </c>
      <c r="C745" s="44">
        <v>1347.9171206194746</v>
      </c>
      <c r="D745" s="41"/>
      <c r="E745" s="41"/>
      <c r="F745" s="41"/>
    </row>
    <row r="746" spans="1:6" x14ac:dyDescent="0.3">
      <c r="A746" s="42">
        <v>760199</v>
      </c>
      <c r="B746" s="43">
        <v>37809</v>
      </c>
      <c r="C746" s="44">
        <v>1347.8158850285913</v>
      </c>
      <c r="D746" s="41"/>
      <c r="E746" s="41"/>
      <c r="F746" s="41"/>
    </row>
    <row r="747" spans="1:6" x14ac:dyDescent="0.3">
      <c r="A747" s="42">
        <v>760199</v>
      </c>
      <c r="B747" s="43">
        <v>37810</v>
      </c>
      <c r="C747" s="44">
        <v>1347.714657041028</v>
      </c>
      <c r="D747" s="41"/>
      <c r="E747" s="41"/>
      <c r="F747" s="41"/>
    </row>
    <row r="748" spans="1:6" x14ac:dyDescent="0.3">
      <c r="A748" s="42">
        <v>760199</v>
      </c>
      <c r="B748" s="43">
        <v>37811</v>
      </c>
      <c r="C748" s="44">
        <v>1347.6134366562135</v>
      </c>
      <c r="D748" s="41"/>
      <c r="E748" s="41"/>
      <c r="F748" s="41"/>
    </row>
    <row r="749" spans="1:6" x14ac:dyDescent="0.3">
      <c r="A749" s="42">
        <v>760199</v>
      </c>
      <c r="B749" s="43">
        <v>37812</v>
      </c>
      <c r="C749" s="44">
        <v>1347.5122238735764</v>
      </c>
      <c r="D749" s="41"/>
      <c r="E749" s="41"/>
      <c r="F749" s="41"/>
    </row>
    <row r="750" spans="1:6" x14ac:dyDescent="0.3">
      <c r="A750" s="42">
        <v>760199</v>
      </c>
      <c r="B750" s="43">
        <v>37813</v>
      </c>
      <c r="C750" s="44">
        <v>1347.4110186925461</v>
      </c>
      <c r="D750" s="41"/>
      <c r="E750" s="41"/>
      <c r="F750" s="41"/>
    </row>
    <row r="751" spans="1:6" x14ac:dyDescent="0.3">
      <c r="A751" s="42">
        <v>760199</v>
      </c>
      <c r="B751" s="43">
        <v>37816</v>
      </c>
      <c r="C751" s="44">
        <v>1347.3098211125516</v>
      </c>
      <c r="D751" s="41"/>
      <c r="E751" s="41"/>
      <c r="F751" s="41"/>
    </row>
    <row r="752" spans="1:6" x14ac:dyDescent="0.3">
      <c r="A752" s="42">
        <v>760199</v>
      </c>
      <c r="B752" s="43">
        <v>37817</v>
      </c>
      <c r="C752" s="44">
        <v>1347.2086311330222</v>
      </c>
      <c r="D752" s="41"/>
      <c r="E752" s="41"/>
      <c r="F752" s="41"/>
    </row>
    <row r="753" spans="1:6" x14ac:dyDescent="0.3">
      <c r="A753" s="42">
        <v>760199</v>
      </c>
      <c r="B753" s="43">
        <v>37818</v>
      </c>
      <c r="C753" s="44">
        <v>1347.325655437259</v>
      </c>
      <c r="D753" s="41"/>
      <c r="E753" s="41"/>
      <c r="F753" s="41"/>
    </row>
    <row r="754" spans="1:6" x14ac:dyDescent="0.3">
      <c r="A754" s="42">
        <v>760199</v>
      </c>
      <c r="B754" s="43">
        <v>37819</v>
      </c>
      <c r="C754" s="44">
        <v>1347.4426899067273</v>
      </c>
      <c r="D754" s="41"/>
      <c r="E754" s="41"/>
      <c r="F754" s="41"/>
    </row>
    <row r="755" spans="1:6" x14ac:dyDescent="0.3">
      <c r="A755" s="42">
        <v>760199</v>
      </c>
      <c r="B755" s="43">
        <v>37820</v>
      </c>
      <c r="C755" s="44">
        <v>1347.5597345423103</v>
      </c>
      <c r="D755" s="41"/>
      <c r="E755" s="41"/>
      <c r="F755" s="41"/>
    </row>
    <row r="756" spans="1:6" x14ac:dyDescent="0.3">
      <c r="A756" s="42">
        <v>760199</v>
      </c>
      <c r="B756" s="43">
        <v>37823</v>
      </c>
      <c r="C756" s="44">
        <v>1347.6767893448907</v>
      </c>
      <c r="D756" s="41"/>
      <c r="E756" s="41"/>
      <c r="F756" s="41"/>
    </row>
    <row r="757" spans="1:6" x14ac:dyDescent="0.3">
      <c r="A757" s="42">
        <v>760199</v>
      </c>
      <c r="B757" s="43">
        <v>37824</v>
      </c>
      <c r="C757" s="44">
        <v>1347.7938543153525</v>
      </c>
      <c r="D757" s="41"/>
      <c r="E757" s="41"/>
      <c r="F757" s="41"/>
    </row>
    <row r="758" spans="1:6" x14ac:dyDescent="0.3">
      <c r="A758" s="42">
        <v>760199</v>
      </c>
      <c r="B758" s="43">
        <v>37825</v>
      </c>
      <c r="C758" s="44">
        <v>1347.9109294545779</v>
      </c>
      <c r="D758" s="41"/>
      <c r="E758" s="41"/>
      <c r="F758" s="41"/>
    </row>
    <row r="759" spans="1:6" x14ac:dyDescent="0.3">
      <c r="A759" s="42">
        <v>760199</v>
      </c>
      <c r="B759" s="43">
        <v>37826</v>
      </c>
      <c r="C759" s="44">
        <v>1348.0280147634508</v>
      </c>
      <c r="D759" s="41"/>
      <c r="E759" s="41"/>
      <c r="F759" s="41"/>
    </row>
    <row r="760" spans="1:6" x14ac:dyDescent="0.3">
      <c r="A760" s="42">
        <v>760199</v>
      </c>
      <c r="B760" s="43">
        <v>37827</v>
      </c>
      <c r="C760" s="44">
        <v>1348.1451102428546</v>
      </c>
      <c r="D760" s="41"/>
      <c r="E760" s="41"/>
      <c r="F760" s="41"/>
    </row>
    <row r="761" spans="1:6" x14ac:dyDescent="0.3">
      <c r="A761" s="42">
        <v>760199</v>
      </c>
      <c r="B761" s="43">
        <v>37830</v>
      </c>
      <c r="C761" s="44">
        <v>1348.2622158936726</v>
      </c>
      <c r="D761" s="41"/>
      <c r="E761" s="41"/>
      <c r="F761" s="41"/>
    </row>
    <row r="762" spans="1:6" x14ac:dyDescent="0.3">
      <c r="A762" s="42">
        <v>760199</v>
      </c>
      <c r="B762" s="43">
        <v>37831</v>
      </c>
      <c r="C762" s="44">
        <v>1348.3793317167879</v>
      </c>
      <c r="D762" s="41"/>
      <c r="E762" s="41"/>
      <c r="F762" s="41"/>
    </row>
    <row r="763" spans="1:6" x14ac:dyDescent="0.3">
      <c r="A763" s="42">
        <v>760199</v>
      </c>
      <c r="B763" s="43">
        <v>37832</v>
      </c>
      <c r="C763" s="44">
        <v>1348.496457713085</v>
      </c>
      <c r="D763" s="41"/>
      <c r="E763" s="41"/>
      <c r="F763" s="41"/>
    </row>
    <row r="764" spans="1:6" x14ac:dyDescent="0.3">
      <c r="A764" s="42">
        <v>760199</v>
      </c>
      <c r="B764" s="43">
        <v>37833</v>
      </c>
      <c r="C764" s="44">
        <v>1348.613593883447</v>
      </c>
      <c r="D764" s="41"/>
      <c r="E764" s="41"/>
      <c r="F764" s="41"/>
    </row>
    <row r="765" spans="1:6" x14ac:dyDescent="0.3">
      <c r="A765" s="42">
        <v>760199</v>
      </c>
      <c r="B765" s="43">
        <v>37834</v>
      </c>
      <c r="C765" s="44">
        <v>1348.7307402287579</v>
      </c>
      <c r="D765" s="41"/>
      <c r="E765" s="41"/>
      <c r="F765" s="41"/>
    </row>
    <row r="766" spans="1:6" x14ac:dyDescent="0.3">
      <c r="A766" s="42">
        <v>760199</v>
      </c>
      <c r="B766" s="43">
        <v>37837</v>
      </c>
      <c r="C766" s="44">
        <v>1348.8478967499013</v>
      </c>
      <c r="D766" s="41"/>
      <c r="E766" s="41"/>
      <c r="F766" s="41"/>
    </row>
    <row r="767" spans="1:6" x14ac:dyDescent="0.3">
      <c r="A767" s="42">
        <v>760199</v>
      </c>
      <c r="B767" s="43">
        <v>37838</v>
      </c>
      <c r="C767" s="44">
        <v>1348.9650634477614</v>
      </c>
      <c r="D767" s="41"/>
      <c r="E767" s="41"/>
      <c r="F767" s="41"/>
    </row>
    <row r="768" spans="1:6" x14ac:dyDescent="0.3">
      <c r="A768" s="42">
        <v>760199</v>
      </c>
      <c r="B768" s="43">
        <v>37839</v>
      </c>
      <c r="C768" s="44">
        <v>1349.0822403232216</v>
      </c>
      <c r="D768" s="41"/>
      <c r="E768" s="41"/>
      <c r="F768" s="41"/>
    </row>
    <row r="769" spans="1:6" x14ac:dyDescent="0.3">
      <c r="A769" s="42">
        <v>760199</v>
      </c>
      <c r="B769" s="43">
        <v>37840</v>
      </c>
      <c r="C769" s="44">
        <v>1349.1994273771668</v>
      </c>
      <c r="D769" s="41"/>
      <c r="E769" s="41"/>
      <c r="F769" s="41"/>
    </row>
    <row r="770" spans="1:6" x14ac:dyDescent="0.3">
      <c r="A770" s="42">
        <v>760199</v>
      </c>
      <c r="B770" s="43">
        <v>37841</v>
      </c>
      <c r="C770" s="44">
        <v>1349.3166246104806</v>
      </c>
      <c r="D770" s="41"/>
      <c r="E770" s="41"/>
      <c r="F770" s="41"/>
    </row>
    <row r="771" spans="1:6" x14ac:dyDescent="0.3">
      <c r="A771" s="42">
        <v>760199</v>
      </c>
      <c r="B771" s="43">
        <v>37844</v>
      </c>
      <c r="C771" s="44">
        <v>1349.4338320240477</v>
      </c>
      <c r="D771" s="41"/>
      <c r="E771" s="41"/>
      <c r="F771" s="41"/>
    </row>
    <row r="772" spans="1:6" x14ac:dyDescent="0.3">
      <c r="A772" s="42">
        <v>760199</v>
      </c>
      <c r="B772" s="43">
        <v>37845</v>
      </c>
      <c r="C772" s="44">
        <v>1349.5510496187519</v>
      </c>
      <c r="D772" s="41"/>
      <c r="E772" s="41"/>
      <c r="F772" s="41"/>
    </row>
    <row r="773" spans="1:6" x14ac:dyDescent="0.3">
      <c r="A773" s="42">
        <v>760199</v>
      </c>
      <c r="B773" s="43">
        <v>37846</v>
      </c>
      <c r="C773" s="44">
        <v>1349.6682773954776</v>
      </c>
      <c r="D773" s="41"/>
      <c r="E773" s="41"/>
      <c r="F773" s="41"/>
    </row>
    <row r="774" spans="1:6" x14ac:dyDescent="0.3">
      <c r="A774" s="42">
        <v>760199</v>
      </c>
      <c r="B774" s="43">
        <v>37847</v>
      </c>
      <c r="C774" s="44">
        <v>1349.7855153551095</v>
      </c>
      <c r="D774" s="41"/>
      <c r="E774" s="41"/>
      <c r="F774" s="41"/>
    </row>
    <row r="775" spans="1:6" x14ac:dyDescent="0.3">
      <c r="A775" s="42">
        <v>760199</v>
      </c>
      <c r="B775" s="43">
        <v>37848</v>
      </c>
      <c r="C775" s="44">
        <v>1349.9027634985323</v>
      </c>
      <c r="D775" s="41"/>
      <c r="E775" s="41"/>
      <c r="F775" s="41"/>
    </row>
    <row r="776" spans="1:6" x14ac:dyDescent="0.3">
      <c r="A776" s="42">
        <v>760199</v>
      </c>
      <c r="B776" s="43">
        <v>37851</v>
      </c>
      <c r="C776" s="44">
        <v>1350.1209492977771</v>
      </c>
      <c r="D776" s="41"/>
      <c r="E776" s="41"/>
      <c r="F776" s="41"/>
    </row>
    <row r="777" spans="1:6" x14ac:dyDescent="0.3">
      <c r="A777" s="42">
        <v>760199</v>
      </c>
      <c r="B777" s="43">
        <v>37852</v>
      </c>
      <c r="C777" s="44">
        <v>1350.3391703625564</v>
      </c>
      <c r="D777" s="41"/>
      <c r="E777" s="41"/>
      <c r="F777" s="41"/>
    </row>
    <row r="778" spans="1:6" x14ac:dyDescent="0.3">
      <c r="A778" s="42">
        <v>760199</v>
      </c>
      <c r="B778" s="43">
        <v>37853</v>
      </c>
      <c r="C778" s="44">
        <v>1350.5574266985707</v>
      </c>
      <c r="D778" s="41"/>
      <c r="E778" s="41"/>
      <c r="F778" s="41"/>
    </row>
    <row r="779" spans="1:6" x14ac:dyDescent="0.3">
      <c r="A779" s="42">
        <v>760199</v>
      </c>
      <c r="B779" s="43">
        <v>37854</v>
      </c>
      <c r="C779" s="44">
        <v>1350.7757183115211</v>
      </c>
      <c r="D779" s="41"/>
      <c r="E779" s="41"/>
      <c r="F779" s="41"/>
    </row>
    <row r="780" spans="1:6" x14ac:dyDescent="0.3">
      <c r="A780" s="42">
        <v>760199</v>
      </c>
      <c r="B780" s="43">
        <v>37855</v>
      </c>
      <c r="C780" s="44">
        <v>1350.9940452071089</v>
      </c>
      <c r="D780" s="41"/>
      <c r="E780" s="41"/>
      <c r="F780" s="41"/>
    </row>
    <row r="781" spans="1:6" x14ac:dyDescent="0.3">
      <c r="A781" s="42">
        <v>760199</v>
      </c>
      <c r="B781" s="43">
        <v>37858</v>
      </c>
      <c r="C781" s="44">
        <v>1351.212407391037</v>
      </c>
      <c r="D781" s="41"/>
      <c r="E781" s="41"/>
      <c r="F781" s="41"/>
    </row>
    <row r="782" spans="1:6" x14ac:dyDescent="0.3">
      <c r="A782" s="42">
        <v>760199</v>
      </c>
      <c r="B782" s="43">
        <v>37859</v>
      </c>
      <c r="C782" s="44">
        <v>1351.4308048690091</v>
      </c>
      <c r="D782" s="41"/>
      <c r="E782" s="41"/>
      <c r="F782" s="41"/>
    </row>
    <row r="783" spans="1:6" x14ac:dyDescent="0.3">
      <c r="A783" s="42">
        <v>760199</v>
      </c>
      <c r="B783" s="43">
        <v>37860</v>
      </c>
      <c r="C783" s="44">
        <v>1351.6492376467299</v>
      </c>
      <c r="D783" s="41"/>
      <c r="E783" s="41"/>
      <c r="F783" s="41"/>
    </row>
    <row r="784" spans="1:6" x14ac:dyDescent="0.3">
      <c r="A784" s="42">
        <v>760199</v>
      </c>
      <c r="B784" s="43">
        <v>37861</v>
      </c>
      <c r="C784" s="44">
        <v>1351.8677057299053</v>
      </c>
      <c r="D784" s="41"/>
      <c r="E784" s="41"/>
      <c r="F784" s="41"/>
    </row>
    <row r="785" spans="1:6" x14ac:dyDescent="0.3">
      <c r="A785" s="42">
        <v>760199</v>
      </c>
      <c r="B785" s="43">
        <v>37862</v>
      </c>
      <c r="C785" s="44">
        <v>1352.0862091242409</v>
      </c>
      <c r="D785" s="41"/>
      <c r="E785" s="41"/>
      <c r="F785" s="41"/>
    </row>
    <row r="786" spans="1:6" x14ac:dyDescent="0.3">
      <c r="A786" s="42">
        <v>760199</v>
      </c>
      <c r="B786" s="43">
        <v>37865</v>
      </c>
      <c r="C786" s="44">
        <v>1352.3047478354449</v>
      </c>
      <c r="D786" s="41"/>
      <c r="E786" s="41"/>
      <c r="F786" s="41"/>
    </row>
    <row r="787" spans="1:6" x14ac:dyDescent="0.3">
      <c r="A787" s="42">
        <v>760199</v>
      </c>
      <c r="B787" s="43">
        <v>37866</v>
      </c>
      <c r="C787" s="44">
        <v>1352.5233218692249</v>
      </c>
      <c r="D787" s="41"/>
      <c r="E787" s="41"/>
      <c r="F787" s="41"/>
    </row>
    <row r="788" spans="1:6" x14ac:dyDescent="0.3">
      <c r="A788" s="42">
        <v>760199</v>
      </c>
      <c r="B788" s="43">
        <v>37867</v>
      </c>
      <c r="C788" s="44">
        <v>1352.7419312312907</v>
      </c>
      <c r="D788" s="41"/>
      <c r="E788" s="41"/>
      <c r="F788" s="41"/>
    </row>
    <row r="789" spans="1:6" x14ac:dyDescent="0.3">
      <c r="A789" s="42">
        <v>760199</v>
      </c>
      <c r="B789" s="43">
        <v>37868</v>
      </c>
      <c r="C789" s="44">
        <v>1352.9605759273518</v>
      </c>
      <c r="D789" s="41"/>
      <c r="E789" s="41"/>
      <c r="F789" s="41"/>
    </row>
    <row r="790" spans="1:6" x14ac:dyDescent="0.3">
      <c r="A790" s="42">
        <v>760199</v>
      </c>
      <c r="B790" s="43">
        <v>37869</v>
      </c>
      <c r="C790" s="44">
        <v>1353.1792559631199</v>
      </c>
      <c r="D790" s="41"/>
      <c r="E790" s="41"/>
      <c r="F790" s="41"/>
    </row>
    <row r="791" spans="1:6" x14ac:dyDescent="0.3">
      <c r="A791" s="42">
        <v>760199</v>
      </c>
      <c r="B791" s="43">
        <v>37872</v>
      </c>
      <c r="C791" s="44">
        <v>1353.3979713443066</v>
      </c>
      <c r="D791" s="41"/>
      <c r="E791" s="41"/>
      <c r="F791" s="41"/>
    </row>
    <row r="792" spans="1:6" x14ac:dyDescent="0.3">
      <c r="A792" s="42">
        <v>760199</v>
      </c>
      <c r="B792" s="43">
        <v>37873</v>
      </c>
      <c r="C792" s="44">
        <v>1353.6167220766247</v>
      </c>
      <c r="D792" s="41"/>
      <c r="E792" s="41"/>
      <c r="F792" s="41"/>
    </row>
    <row r="793" spans="1:6" x14ac:dyDescent="0.3">
      <c r="A793" s="42">
        <v>760199</v>
      </c>
      <c r="B793" s="43">
        <v>37874</v>
      </c>
      <c r="C793" s="44">
        <v>1353.8355081657885</v>
      </c>
      <c r="D793" s="41"/>
      <c r="E793" s="41"/>
      <c r="F793" s="41"/>
    </row>
    <row r="794" spans="1:6" x14ac:dyDescent="0.3">
      <c r="A794" s="42">
        <v>760199</v>
      </c>
      <c r="B794" s="43">
        <v>37875</v>
      </c>
      <c r="C794" s="44">
        <v>1354.0543296175124</v>
      </c>
      <c r="D794" s="41"/>
      <c r="E794" s="41"/>
      <c r="F794" s="41"/>
    </row>
    <row r="795" spans="1:6" x14ac:dyDescent="0.3">
      <c r="A795" s="42">
        <v>760199</v>
      </c>
      <c r="B795" s="43">
        <v>37876</v>
      </c>
      <c r="C795" s="44">
        <v>1354.2731864375123</v>
      </c>
      <c r="D795" s="41"/>
      <c r="E795" s="41"/>
      <c r="F795" s="41"/>
    </row>
    <row r="796" spans="1:6" x14ac:dyDescent="0.3">
      <c r="A796" s="42">
        <v>760199</v>
      </c>
      <c r="B796" s="43">
        <v>37879</v>
      </c>
      <c r="C796" s="44">
        <v>1354.4920786315047</v>
      </c>
      <c r="D796" s="41"/>
      <c r="E796" s="41"/>
      <c r="F796" s="41"/>
    </row>
    <row r="797" spans="1:6" x14ac:dyDescent="0.3">
      <c r="A797" s="42">
        <v>760199</v>
      </c>
      <c r="B797" s="43">
        <v>37880</v>
      </c>
      <c r="C797" s="44">
        <v>1354.9705702136037</v>
      </c>
      <c r="D797" s="41"/>
      <c r="E797" s="41"/>
      <c r="F797" s="41"/>
    </row>
    <row r="798" spans="1:6" x14ac:dyDescent="0.3">
      <c r="A798" s="42">
        <v>760199</v>
      </c>
      <c r="B798" s="43">
        <v>37881</v>
      </c>
      <c r="C798" s="44">
        <v>1355.4492308289493</v>
      </c>
      <c r="D798" s="41"/>
      <c r="E798" s="41"/>
      <c r="F798" s="41"/>
    </row>
    <row r="799" spans="1:6" x14ac:dyDescent="0.3">
      <c r="A799" s="42">
        <v>760199</v>
      </c>
      <c r="B799" s="43">
        <v>37882</v>
      </c>
      <c r="C799" s="44">
        <v>1355.9280605372551</v>
      </c>
      <c r="D799" s="41"/>
      <c r="E799" s="41"/>
      <c r="F799" s="41"/>
    </row>
    <row r="800" spans="1:6" x14ac:dyDescent="0.3">
      <c r="A800" s="42">
        <v>760199</v>
      </c>
      <c r="B800" s="43">
        <v>37883</v>
      </c>
      <c r="C800" s="44">
        <v>1356.4070593982558</v>
      </c>
      <c r="D800" s="41"/>
      <c r="E800" s="41"/>
      <c r="F800" s="41"/>
    </row>
    <row r="801" spans="1:6" x14ac:dyDescent="0.3">
      <c r="A801" s="42">
        <v>760199</v>
      </c>
      <c r="B801" s="43">
        <v>37886</v>
      </c>
      <c r="C801" s="44">
        <v>1356.886227471706</v>
      </c>
      <c r="D801" s="41"/>
      <c r="E801" s="41"/>
      <c r="F801" s="41"/>
    </row>
    <row r="802" spans="1:6" x14ac:dyDescent="0.3">
      <c r="A802" s="42">
        <v>760199</v>
      </c>
      <c r="B802" s="43">
        <v>37887</v>
      </c>
      <c r="C802" s="44">
        <v>1357.3655648173824</v>
      </c>
      <c r="D802" s="41"/>
      <c r="E802" s="41"/>
      <c r="F802" s="41"/>
    </row>
    <row r="803" spans="1:6" x14ac:dyDescent="0.3">
      <c r="A803" s="42">
        <v>760199</v>
      </c>
      <c r="B803" s="43">
        <v>37888</v>
      </c>
      <c r="C803" s="44">
        <v>1357.8450714950825</v>
      </c>
      <c r="D803" s="41"/>
      <c r="E803" s="41"/>
      <c r="F803" s="41"/>
    </row>
    <row r="804" spans="1:6" x14ac:dyDescent="0.3">
      <c r="A804" s="42">
        <v>760199</v>
      </c>
      <c r="B804" s="43">
        <v>37889</v>
      </c>
      <c r="C804" s="44">
        <v>1358.3247475646253</v>
      </c>
      <c r="D804" s="41"/>
      <c r="E804" s="41"/>
      <c r="F804" s="41"/>
    </row>
    <row r="805" spans="1:6" x14ac:dyDescent="0.3">
      <c r="A805" s="42">
        <v>760199</v>
      </c>
      <c r="B805" s="43">
        <v>37890</v>
      </c>
      <c r="C805" s="44">
        <v>1358.8045930858505</v>
      </c>
      <c r="D805" s="41"/>
      <c r="E805" s="41"/>
      <c r="F805" s="41"/>
    </row>
    <row r="806" spans="1:6" x14ac:dyDescent="0.3">
      <c r="A806" s="42">
        <v>760199</v>
      </c>
      <c r="B806" s="43">
        <v>37893</v>
      </c>
      <c r="C806" s="44">
        <v>1359.2846081186187</v>
      </c>
      <c r="D806" s="41"/>
      <c r="E806" s="41"/>
      <c r="F806" s="41"/>
    </row>
    <row r="807" spans="1:6" x14ac:dyDescent="0.3">
      <c r="A807" s="42">
        <v>760199</v>
      </c>
      <c r="B807" s="43">
        <v>37894</v>
      </c>
      <c r="C807" s="44">
        <v>1359.7647927228124</v>
      </c>
      <c r="D807" s="41"/>
      <c r="E807" s="41"/>
      <c r="F807" s="41"/>
    </row>
    <row r="808" spans="1:6" x14ac:dyDescent="0.3">
      <c r="A808" s="42">
        <v>760199</v>
      </c>
      <c r="B808" s="43">
        <v>37895</v>
      </c>
      <c r="C808" s="44">
        <v>1360.2451469583348</v>
      </c>
      <c r="D808" s="41"/>
      <c r="E808" s="41"/>
      <c r="F808" s="41"/>
    </row>
    <row r="809" spans="1:6" x14ac:dyDescent="0.3">
      <c r="A809" s="42">
        <v>760199</v>
      </c>
      <c r="B809" s="43">
        <v>37896</v>
      </c>
      <c r="C809" s="44">
        <v>1360.7256708851105</v>
      </c>
      <c r="D809" s="41"/>
      <c r="E809" s="41"/>
      <c r="F809" s="41"/>
    </row>
    <row r="810" spans="1:6" x14ac:dyDescent="0.3">
      <c r="A810" s="42">
        <v>760199</v>
      </c>
      <c r="B810" s="43">
        <v>37897</v>
      </c>
      <c r="C810" s="44">
        <v>1361.2063645630844</v>
      </c>
      <c r="D810" s="41"/>
      <c r="E810" s="41"/>
      <c r="F810" s="41"/>
    </row>
    <row r="811" spans="1:6" x14ac:dyDescent="0.3">
      <c r="A811" s="42">
        <v>760199</v>
      </c>
      <c r="B811" s="43">
        <v>37900</v>
      </c>
      <c r="C811" s="44">
        <v>1361.6872280522241</v>
      </c>
      <c r="D811" s="41"/>
      <c r="E811" s="41"/>
      <c r="F811" s="41"/>
    </row>
    <row r="812" spans="1:6" x14ac:dyDescent="0.3">
      <c r="A812" s="42">
        <v>760199</v>
      </c>
      <c r="B812" s="43">
        <v>37901</v>
      </c>
      <c r="C812" s="44">
        <v>1362.1682614125173</v>
      </c>
      <c r="D812" s="41"/>
      <c r="E812" s="41"/>
      <c r="F812" s="41"/>
    </row>
    <row r="813" spans="1:6" x14ac:dyDescent="0.3">
      <c r="A813" s="42">
        <v>760199</v>
      </c>
      <c r="B813" s="43">
        <v>37902</v>
      </c>
      <c r="C813" s="44">
        <v>1362.6494647039729</v>
      </c>
      <c r="D813" s="41"/>
      <c r="E813" s="41"/>
      <c r="F813" s="41"/>
    </row>
    <row r="814" spans="1:6" x14ac:dyDescent="0.3">
      <c r="A814" s="42">
        <v>760199</v>
      </c>
      <c r="B814" s="43">
        <v>37903</v>
      </c>
      <c r="C814" s="44">
        <v>1363.1308379866214</v>
      </c>
      <c r="D814" s="41"/>
      <c r="E814" s="41"/>
      <c r="F814" s="41"/>
    </row>
    <row r="815" spans="1:6" x14ac:dyDescent="0.3">
      <c r="A815" s="42">
        <v>760199</v>
      </c>
      <c r="B815" s="43">
        <v>37904</v>
      </c>
      <c r="C815" s="44">
        <v>1363.6123813205143</v>
      </c>
      <c r="D815" s="41"/>
      <c r="E815" s="41"/>
      <c r="F815" s="41"/>
    </row>
    <row r="816" spans="1:6" x14ac:dyDescent="0.3">
      <c r="A816" s="42">
        <v>760199</v>
      </c>
      <c r="B816" s="43">
        <v>37907</v>
      </c>
      <c r="C816" s="44">
        <v>1364.0940947657245</v>
      </c>
      <c r="D816" s="41"/>
      <c r="E816" s="41"/>
      <c r="F816" s="41"/>
    </row>
    <row r="817" spans="1:6" x14ac:dyDescent="0.3">
      <c r="A817" s="42">
        <v>760199</v>
      </c>
      <c r="B817" s="43">
        <v>37908</v>
      </c>
      <c r="C817" s="44">
        <v>1364.5759783823462</v>
      </c>
      <c r="D817" s="41"/>
      <c r="E817" s="41"/>
      <c r="F817" s="41"/>
    </row>
    <row r="818" spans="1:6" x14ac:dyDescent="0.3">
      <c r="A818" s="42">
        <v>760199</v>
      </c>
      <c r="B818" s="43">
        <v>37909</v>
      </c>
      <c r="C818" s="44">
        <v>1365.0580322304941</v>
      </c>
      <c r="D818" s="41"/>
      <c r="E818" s="41"/>
      <c r="F818" s="41"/>
    </row>
    <row r="819" spans="1:6" x14ac:dyDescent="0.3">
      <c r="A819" s="42">
        <v>760199</v>
      </c>
      <c r="B819" s="43">
        <v>37910</v>
      </c>
      <c r="C819" s="44">
        <v>1365.2298631171909</v>
      </c>
      <c r="D819" s="41"/>
      <c r="E819" s="41"/>
      <c r="F819" s="41"/>
    </row>
    <row r="820" spans="1:6" x14ac:dyDescent="0.3">
      <c r="A820" s="42">
        <v>760199</v>
      </c>
      <c r="B820" s="43">
        <v>37911</v>
      </c>
      <c r="C820" s="44">
        <v>1365.4017156336304</v>
      </c>
      <c r="D820" s="41"/>
      <c r="E820" s="41"/>
      <c r="F820" s="41"/>
    </row>
    <row r="821" spans="1:6" x14ac:dyDescent="0.3">
      <c r="A821" s="42">
        <v>760199</v>
      </c>
      <c r="B821" s="43">
        <v>37914</v>
      </c>
      <c r="C821" s="44">
        <v>1365.5735897825348</v>
      </c>
      <c r="D821" s="41"/>
      <c r="E821" s="41"/>
      <c r="F821" s="41"/>
    </row>
    <row r="822" spans="1:6" x14ac:dyDescent="0.3">
      <c r="A822" s="42">
        <v>760199</v>
      </c>
      <c r="B822" s="43">
        <v>37915</v>
      </c>
      <c r="C822" s="44">
        <v>1365.7454855666274</v>
      </c>
      <c r="D822" s="41"/>
      <c r="E822" s="41"/>
      <c r="F822" s="41"/>
    </row>
    <row r="823" spans="1:6" x14ac:dyDescent="0.3">
      <c r="A823" s="42">
        <v>760199</v>
      </c>
      <c r="B823" s="43">
        <v>37916</v>
      </c>
      <c r="C823" s="44">
        <v>1365.9174029886319</v>
      </c>
      <c r="D823" s="41"/>
      <c r="E823" s="41"/>
      <c r="F823" s="41"/>
    </row>
    <row r="824" spans="1:6" x14ac:dyDescent="0.3">
      <c r="A824" s="42">
        <v>760199</v>
      </c>
      <c r="B824" s="43">
        <v>37917</v>
      </c>
      <c r="C824" s="44">
        <v>1366.0893420512714</v>
      </c>
      <c r="D824" s="41"/>
      <c r="E824" s="41"/>
      <c r="F824" s="41"/>
    </row>
    <row r="825" spans="1:6" x14ac:dyDescent="0.3">
      <c r="A825" s="42">
        <v>760199</v>
      </c>
      <c r="B825" s="43">
        <v>37918</v>
      </c>
      <c r="C825" s="44">
        <v>1366.2613027572702</v>
      </c>
      <c r="D825" s="41"/>
      <c r="E825" s="41"/>
      <c r="F825" s="41"/>
    </row>
    <row r="826" spans="1:6" x14ac:dyDescent="0.3">
      <c r="A826" s="42">
        <v>760199</v>
      </c>
      <c r="B826" s="43">
        <v>37921</v>
      </c>
      <c r="C826" s="44">
        <v>1366.4332851093532</v>
      </c>
      <c r="D826" s="41"/>
      <c r="E826" s="41"/>
      <c r="F826" s="41"/>
    </row>
    <row r="827" spans="1:6" x14ac:dyDescent="0.3">
      <c r="A827" s="42">
        <v>760199</v>
      </c>
      <c r="B827" s="43">
        <v>37922</v>
      </c>
      <c r="C827" s="44">
        <v>1366.6052891102447</v>
      </c>
      <c r="D827" s="41"/>
      <c r="E827" s="41"/>
      <c r="F827" s="41"/>
    </row>
    <row r="828" spans="1:6" x14ac:dyDescent="0.3">
      <c r="A828" s="42">
        <v>760199</v>
      </c>
      <c r="B828" s="43">
        <v>37923</v>
      </c>
      <c r="C828" s="44">
        <v>1366.7773147626697</v>
      </c>
      <c r="D828" s="41"/>
      <c r="E828" s="41"/>
      <c r="F828" s="41"/>
    </row>
    <row r="829" spans="1:6" x14ac:dyDescent="0.3">
      <c r="A829" s="42">
        <v>760199</v>
      </c>
      <c r="B829" s="43">
        <v>37924</v>
      </c>
      <c r="C829" s="44">
        <v>1366.9493620693538</v>
      </c>
      <c r="D829" s="41"/>
      <c r="E829" s="41"/>
      <c r="F829" s="41"/>
    </row>
    <row r="830" spans="1:6" x14ac:dyDescent="0.3">
      <c r="A830" s="42">
        <v>760199</v>
      </c>
      <c r="B830" s="43">
        <v>37925</v>
      </c>
      <c r="C830" s="44">
        <v>1367.1214310330231</v>
      </c>
      <c r="D830" s="41"/>
      <c r="E830" s="41"/>
      <c r="F830" s="41"/>
    </row>
    <row r="831" spans="1:6" x14ac:dyDescent="0.3">
      <c r="A831" s="42">
        <v>760199</v>
      </c>
      <c r="B831" s="43">
        <v>37928</v>
      </c>
      <c r="C831" s="44">
        <v>1367.2935216564033</v>
      </c>
      <c r="D831" s="41"/>
      <c r="E831" s="41"/>
      <c r="F831" s="41"/>
    </row>
    <row r="832" spans="1:6" x14ac:dyDescent="0.3">
      <c r="A832" s="42">
        <v>760199</v>
      </c>
      <c r="B832" s="43">
        <v>37929</v>
      </c>
      <c r="C832" s="44">
        <v>1367.4656339422211</v>
      </c>
      <c r="D832" s="41"/>
      <c r="E832" s="41"/>
      <c r="F832" s="41"/>
    </row>
    <row r="833" spans="1:6" x14ac:dyDescent="0.3">
      <c r="A833" s="42">
        <v>760199</v>
      </c>
      <c r="B833" s="43">
        <v>37930</v>
      </c>
      <c r="C833" s="44">
        <v>1367.6377678932035</v>
      </c>
      <c r="D833" s="41"/>
      <c r="E833" s="41"/>
      <c r="F833" s="41"/>
    </row>
    <row r="834" spans="1:6" x14ac:dyDescent="0.3">
      <c r="A834" s="42">
        <v>760199</v>
      </c>
      <c r="B834" s="43">
        <v>37931</v>
      </c>
      <c r="C834" s="44">
        <v>1367.8099235120774</v>
      </c>
      <c r="D834" s="41"/>
      <c r="E834" s="41"/>
      <c r="F834" s="41"/>
    </row>
    <row r="835" spans="1:6" x14ac:dyDescent="0.3">
      <c r="A835" s="42">
        <v>760199</v>
      </c>
      <c r="B835" s="43">
        <v>37932</v>
      </c>
      <c r="C835" s="44">
        <v>1367.9821008015704</v>
      </c>
      <c r="D835" s="41"/>
      <c r="E835" s="41"/>
      <c r="F835" s="41"/>
    </row>
    <row r="836" spans="1:6" x14ac:dyDescent="0.3">
      <c r="A836" s="42">
        <v>760199</v>
      </c>
      <c r="B836" s="43">
        <v>37935</v>
      </c>
      <c r="C836" s="44">
        <v>1368.1542997644099</v>
      </c>
      <c r="D836" s="41"/>
      <c r="E836" s="41"/>
      <c r="F836" s="41"/>
    </row>
    <row r="837" spans="1:6" x14ac:dyDescent="0.3">
      <c r="A837" s="42">
        <v>760199</v>
      </c>
      <c r="B837" s="43">
        <v>37936</v>
      </c>
      <c r="C837" s="44">
        <v>1368.326520403325</v>
      </c>
      <c r="D837" s="41"/>
      <c r="E837" s="41"/>
      <c r="F837" s="41"/>
    </row>
    <row r="838" spans="1:6" x14ac:dyDescent="0.3">
      <c r="A838" s="42">
        <v>760199</v>
      </c>
      <c r="B838" s="43">
        <v>37937</v>
      </c>
      <c r="C838" s="44">
        <v>1368.4987627210435</v>
      </c>
      <c r="D838" s="41"/>
      <c r="E838" s="41"/>
      <c r="F838" s="41"/>
    </row>
    <row r="839" spans="1:6" x14ac:dyDescent="0.3">
      <c r="A839" s="42">
        <v>760199</v>
      </c>
      <c r="B839" s="43">
        <v>37938</v>
      </c>
      <c r="C839" s="44">
        <v>1368.671026720295</v>
      </c>
      <c r="D839" s="41"/>
      <c r="E839" s="41"/>
      <c r="F839" s="41"/>
    </row>
    <row r="840" spans="1:6" x14ac:dyDescent="0.3">
      <c r="A840" s="42">
        <v>760199</v>
      </c>
      <c r="B840" s="43">
        <v>37939</v>
      </c>
      <c r="C840" s="44">
        <v>1368.8433124038079</v>
      </c>
      <c r="D840" s="41"/>
      <c r="E840" s="41"/>
      <c r="F840" s="41"/>
    </row>
    <row r="841" spans="1:6" x14ac:dyDescent="0.3">
      <c r="A841" s="42">
        <v>760199</v>
      </c>
      <c r="B841" s="43">
        <v>37942</v>
      </c>
      <c r="C841" s="44">
        <v>1369.0156197743124</v>
      </c>
      <c r="D841" s="41"/>
      <c r="E841" s="41"/>
      <c r="F841" s="41"/>
    </row>
    <row r="842" spans="1:6" x14ac:dyDescent="0.3">
      <c r="A842" s="42">
        <v>760199</v>
      </c>
      <c r="B842" s="43">
        <v>37943</v>
      </c>
      <c r="C842" s="44">
        <v>1369.2481164214068</v>
      </c>
      <c r="D842" s="41"/>
      <c r="E842" s="41"/>
      <c r="F842" s="41"/>
    </row>
    <row r="843" spans="1:6" x14ac:dyDescent="0.3">
      <c r="A843" s="42">
        <v>760199</v>
      </c>
      <c r="B843" s="43">
        <v>37944</v>
      </c>
      <c r="C843" s="44">
        <v>1369.4806525528504</v>
      </c>
      <c r="D843" s="41"/>
      <c r="E843" s="41"/>
      <c r="F843" s="41"/>
    </row>
    <row r="844" spans="1:6" x14ac:dyDescent="0.3">
      <c r="A844" s="42">
        <v>760199</v>
      </c>
      <c r="B844" s="43">
        <v>37945</v>
      </c>
      <c r="C844" s="44">
        <v>1369.7132281753486</v>
      </c>
      <c r="D844" s="41"/>
      <c r="E844" s="41"/>
      <c r="F844" s="41"/>
    </row>
    <row r="845" spans="1:6" x14ac:dyDescent="0.3">
      <c r="A845" s="42">
        <v>760199</v>
      </c>
      <c r="B845" s="43">
        <v>37946</v>
      </c>
      <c r="C845" s="44">
        <v>1369.9458432956085</v>
      </c>
      <c r="D845" s="41"/>
      <c r="E845" s="41"/>
      <c r="F845" s="41"/>
    </row>
    <row r="846" spans="1:6" x14ac:dyDescent="0.3">
      <c r="A846" s="42">
        <v>760199</v>
      </c>
      <c r="B846" s="43">
        <v>37949</v>
      </c>
      <c r="C846" s="44">
        <v>1370.1784979203376</v>
      </c>
      <c r="D846" s="41"/>
      <c r="E846" s="41"/>
      <c r="F846" s="41"/>
    </row>
    <row r="847" spans="1:6" x14ac:dyDescent="0.3">
      <c r="A847" s="42">
        <v>760199</v>
      </c>
      <c r="B847" s="43">
        <v>37950</v>
      </c>
      <c r="C847" s="44">
        <v>1370.411192056245</v>
      </c>
      <c r="D847" s="41"/>
      <c r="E847" s="41"/>
      <c r="F847" s="41"/>
    </row>
    <row r="848" spans="1:6" x14ac:dyDescent="0.3">
      <c r="A848" s="42">
        <v>760199</v>
      </c>
      <c r="B848" s="43">
        <v>37951</v>
      </c>
      <c r="C848" s="44">
        <v>1370.6439257100408</v>
      </c>
      <c r="D848" s="41"/>
      <c r="E848" s="41"/>
      <c r="F848" s="41"/>
    </row>
    <row r="849" spans="1:6" x14ac:dyDescent="0.3">
      <c r="A849" s="42">
        <v>760199</v>
      </c>
      <c r="B849" s="43">
        <v>37952</v>
      </c>
      <c r="C849" s="44">
        <v>1370.8766988884361</v>
      </c>
      <c r="D849" s="41"/>
      <c r="E849" s="41"/>
      <c r="F849" s="41"/>
    </row>
    <row r="850" spans="1:6" x14ac:dyDescent="0.3">
      <c r="A850" s="42">
        <v>760199</v>
      </c>
      <c r="B850" s="43">
        <v>37953</v>
      </c>
      <c r="C850" s="44">
        <v>1371.1095115981434</v>
      </c>
      <c r="D850" s="41"/>
      <c r="E850" s="41"/>
      <c r="F850" s="41"/>
    </row>
    <row r="851" spans="1:6" x14ac:dyDescent="0.3">
      <c r="A851" s="42">
        <v>760199</v>
      </c>
      <c r="B851" s="43">
        <v>37956</v>
      </c>
      <c r="C851" s="44">
        <v>1371.342363845876</v>
      </c>
      <c r="D851" s="41"/>
      <c r="E851" s="41"/>
      <c r="F851" s="41"/>
    </row>
    <row r="852" spans="1:6" x14ac:dyDescent="0.3">
      <c r="A852" s="42">
        <v>760199</v>
      </c>
      <c r="B852" s="43">
        <v>37957</v>
      </c>
      <c r="C852" s="44">
        <v>1371.5752556383488</v>
      </c>
      <c r="D852" s="41"/>
      <c r="E852" s="41"/>
      <c r="F852" s="41"/>
    </row>
    <row r="853" spans="1:6" x14ac:dyDescent="0.3">
      <c r="A853" s="42">
        <v>760199</v>
      </c>
      <c r="B853" s="43">
        <v>37958</v>
      </c>
      <c r="C853" s="44">
        <v>1371.8081869822774</v>
      </c>
      <c r="D853" s="41"/>
      <c r="E853" s="41"/>
      <c r="F853" s="41"/>
    </row>
    <row r="854" spans="1:6" x14ac:dyDescent="0.3">
      <c r="A854" s="42">
        <v>760199</v>
      </c>
      <c r="B854" s="43">
        <v>37959</v>
      </c>
      <c r="C854" s="44">
        <v>1372.0411578843791</v>
      </c>
      <c r="D854" s="41"/>
      <c r="E854" s="41"/>
      <c r="F854" s="41"/>
    </row>
    <row r="855" spans="1:6" x14ac:dyDescent="0.3">
      <c r="A855" s="42">
        <v>760199</v>
      </c>
      <c r="B855" s="43">
        <v>37960</v>
      </c>
      <c r="C855" s="44">
        <v>1372.2741683513711</v>
      </c>
      <c r="D855" s="41"/>
      <c r="E855" s="41"/>
      <c r="F855" s="41"/>
    </row>
    <row r="856" spans="1:6" x14ac:dyDescent="0.3">
      <c r="A856" s="42">
        <v>760199</v>
      </c>
      <c r="B856" s="43">
        <v>37963</v>
      </c>
      <c r="C856" s="44">
        <v>1372.5072183899738</v>
      </c>
      <c r="D856" s="41"/>
      <c r="E856" s="41"/>
      <c r="F856" s="41"/>
    </row>
    <row r="857" spans="1:6" x14ac:dyDescent="0.3">
      <c r="A857" s="42">
        <v>760199</v>
      </c>
      <c r="B857" s="43">
        <v>37964</v>
      </c>
      <c r="C857" s="44">
        <v>1372.7403080069066</v>
      </c>
      <c r="D857" s="41"/>
      <c r="E857" s="41"/>
      <c r="F857" s="41"/>
    </row>
    <row r="858" spans="1:6" x14ac:dyDescent="0.3">
      <c r="A858" s="42">
        <v>760199</v>
      </c>
      <c r="B858" s="43">
        <v>37965</v>
      </c>
      <c r="C858" s="44">
        <v>1372.9734372088915</v>
      </c>
      <c r="D858" s="41"/>
      <c r="E858" s="41"/>
      <c r="F858" s="41"/>
    </row>
    <row r="859" spans="1:6" x14ac:dyDescent="0.3">
      <c r="A859" s="42">
        <v>760199</v>
      </c>
      <c r="B859" s="43">
        <v>37966</v>
      </c>
      <c r="C859" s="44">
        <v>1373.2066060026509</v>
      </c>
      <c r="D859" s="41"/>
      <c r="E859" s="41"/>
      <c r="F859" s="41"/>
    </row>
    <row r="860" spans="1:6" x14ac:dyDescent="0.3">
      <c r="A860" s="42">
        <v>760199</v>
      </c>
      <c r="B860" s="43">
        <v>37967</v>
      </c>
      <c r="C860" s="44">
        <v>1373.4398143949086</v>
      </c>
      <c r="D860" s="41"/>
      <c r="E860" s="41"/>
      <c r="F860" s="41"/>
    </row>
    <row r="861" spans="1:6" x14ac:dyDescent="0.3">
      <c r="A861" s="42">
        <v>760199</v>
      </c>
      <c r="B861" s="43">
        <v>37970</v>
      </c>
      <c r="C861" s="44">
        <v>1373.6730623923897</v>
      </c>
      <c r="D861" s="41"/>
      <c r="E861" s="41"/>
      <c r="F861" s="41"/>
    </row>
    <row r="862" spans="1:6" x14ac:dyDescent="0.3">
      <c r="A862" s="42">
        <v>760199</v>
      </c>
      <c r="B862" s="43">
        <v>37971</v>
      </c>
      <c r="C862" s="44">
        <v>1374.01227103158</v>
      </c>
      <c r="D862" s="41"/>
      <c r="E862" s="41"/>
      <c r="F862" s="41"/>
    </row>
    <row r="863" spans="1:6" x14ac:dyDescent="0.3">
      <c r="A863" s="42">
        <v>760199</v>
      </c>
      <c r="B863" s="43">
        <v>37972</v>
      </c>
      <c r="C863" s="44">
        <v>1374.3515634334242</v>
      </c>
      <c r="D863" s="41"/>
      <c r="E863" s="41"/>
      <c r="F863" s="41"/>
    </row>
    <row r="864" spans="1:6" x14ac:dyDescent="0.3">
      <c r="A864" s="42">
        <v>760199</v>
      </c>
      <c r="B864" s="43">
        <v>37973</v>
      </c>
      <c r="C864" s="44">
        <v>1374.6909396186061</v>
      </c>
      <c r="D864" s="41"/>
      <c r="E864" s="41"/>
      <c r="F864" s="41"/>
    </row>
    <row r="865" spans="1:6" x14ac:dyDescent="0.3">
      <c r="A865" s="42">
        <v>760199</v>
      </c>
      <c r="B865" s="43">
        <v>37974</v>
      </c>
      <c r="C865" s="44">
        <v>1375.0303996078142</v>
      </c>
      <c r="D865" s="41"/>
      <c r="E865" s="41"/>
      <c r="F865" s="41"/>
    </row>
    <row r="866" spans="1:6" x14ac:dyDescent="0.3">
      <c r="A866" s="42">
        <v>760199</v>
      </c>
      <c r="B866" s="43">
        <v>37977</v>
      </c>
      <c r="C866" s="44">
        <v>1375.3699434217435</v>
      </c>
      <c r="D866" s="41"/>
      <c r="E866" s="41"/>
      <c r="F866" s="41"/>
    </row>
    <row r="867" spans="1:6" x14ac:dyDescent="0.3">
      <c r="A867" s="42">
        <v>760199</v>
      </c>
      <c r="B867" s="43">
        <v>37978</v>
      </c>
      <c r="C867" s="44">
        <v>1375.7095710810929</v>
      </c>
      <c r="D867" s="41"/>
      <c r="E867" s="41"/>
      <c r="F867" s="41"/>
    </row>
    <row r="868" spans="1:6" x14ac:dyDescent="0.3">
      <c r="A868" s="42">
        <v>760199</v>
      </c>
      <c r="B868" s="43">
        <v>37979</v>
      </c>
      <c r="C868" s="44">
        <v>1376.0492826065667</v>
      </c>
      <c r="D868" s="41"/>
      <c r="E868" s="41"/>
      <c r="F868" s="41"/>
    </row>
    <row r="869" spans="1:6" x14ac:dyDescent="0.3">
      <c r="A869" s="42">
        <v>760199</v>
      </c>
      <c r="B869" s="43">
        <v>37981</v>
      </c>
      <c r="C869" s="44">
        <v>1376.3890780188747</v>
      </c>
      <c r="D869" s="41"/>
      <c r="E869" s="41"/>
      <c r="F869" s="41"/>
    </row>
    <row r="870" spans="1:6" x14ac:dyDescent="0.3">
      <c r="A870" s="42">
        <v>760199</v>
      </c>
      <c r="B870" s="43">
        <v>37984</v>
      </c>
      <c r="C870" s="44">
        <v>1376.7289573387313</v>
      </c>
      <c r="D870" s="41"/>
      <c r="E870" s="41"/>
      <c r="F870" s="41"/>
    </row>
    <row r="871" spans="1:6" x14ac:dyDescent="0.3">
      <c r="A871" s="42">
        <v>760199</v>
      </c>
      <c r="B871" s="43">
        <v>37985</v>
      </c>
      <c r="C871" s="44">
        <v>1377.0689205868564</v>
      </c>
      <c r="D871" s="41"/>
      <c r="E871" s="41"/>
      <c r="F871" s="41"/>
    </row>
    <row r="872" spans="1:6" x14ac:dyDescent="0.3">
      <c r="A872" s="42">
        <v>760199</v>
      </c>
      <c r="B872" s="43">
        <v>37986</v>
      </c>
      <c r="C872" s="44">
        <v>1377.408967783975</v>
      </c>
      <c r="D872" s="41"/>
      <c r="E872" s="41"/>
      <c r="F872" s="41"/>
    </row>
    <row r="873" spans="1:6" x14ac:dyDescent="0.3">
      <c r="A873" s="42">
        <v>760199</v>
      </c>
      <c r="B873" s="43">
        <v>37988</v>
      </c>
      <c r="C873" s="44">
        <v>1377.7490989508169</v>
      </c>
      <c r="D873" s="41"/>
      <c r="E873" s="41"/>
      <c r="F873" s="41"/>
    </row>
    <row r="874" spans="1:6" x14ac:dyDescent="0.3">
      <c r="A874" s="42">
        <v>760199</v>
      </c>
      <c r="B874" s="43">
        <v>37991</v>
      </c>
      <c r="C874" s="44">
        <v>1378.0893141081169</v>
      </c>
      <c r="D874" s="41"/>
      <c r="E874" s="41"/>
      <c r="F874" s="41"/>
    </row>
    <row r="875" spans="1:6" x14ac:dyDescent="0.3">
      <c r="A875" s="42">
        <v>760199</v>
      </c>
      <c r="B875" s="43">
        <v>37992</v>
      </c>
      <c r="C875" s="44">
        <v>1378.429613276616</v>
      </c>
      <c r="D875" s="41"/>
      <c r="E875" s="41"/>
      <c r="F875" s="41"/>
    </row>
    <row r="876" spans="1:6" x14ac:dyDescent="0.3">
      <c r="A876" s="42">
        <v>760199</v>
      </c>
      <c r="B876" s="43">
        <v>37993</v>
      </c>
      <c r="C876" s="44">
        <v>1378.7699964770588</v>
      </c>
      <c r="D876" s="41"/>
      <c r="E876" s="41"/>
      <c r="F876" s="41"/>
    </row>
    <row r="877" spans="1:6" x14ac:dyDescent="0.3">
      <c r="A877" s="42">
        <v>760199</v>
      </c>
      <c r="B877" s="43">
        <v>37994</v>
      </c>
      <c r="C877" s="44">
        <v>1379.1104637301964</v>
      </c>
      <c r="D877" s="41"/>
      <c r="E877" s="41"/>
      <c r="F877" s="41"/>
    </row>
    <row r="878" spans="1:6" x14ac:dyDescent="0.3">
      <c r="A878" s="42">
        <v>760199</v>
      </c>
      <c r="B878" s="43">
        <v>37995</v>
      </c>
      <c r="C878" s="44">
        <v>1379.4510150567837</v>
      </c>
      <c r="D878" s="41"/>
      <c r="E878" s="41"/>
      <c r="F878" s="41"/>
    </row>
    <row r="879" spans="1:6" x14ac:dyDescent="0.3">
      <c r="A879" s="42">
        <v>760199</v>
      </c>
      <c r="B879" s="43">
        <v>37998</v>
      </c>
      <c r="C879" s="44">
        <v>1379.7916504775822</v>
      </c>
      <c r="D879" s="41"/>
      <c r="E879" s="41"/>
      <c r="F879" s="41"/>
    </row>
    <row r="880" spans="1:6" x14ac:dyDescent="0.3">
      <c r="A880" s="42">
        <v>760199</v>
      </c>
      <c r="B880" s="43">
        <v>37999</v>
      </c>
      <c r="C880" s="44">
        <v>1380.1323700133571</v>
      </c>
      <c r="D880" s="41"/>
      <c r="E880" s="41"/>
      <c r="F880" s="41"/>
    </row>
    <row r="881" spans="1:6" x14ac:dyDescent="0.3">
      <c r="A881" s="42">
        <v>760199</v>
      </c>
      <c r="B881" s="43">
        <v>38000</v>
      </c>
      <c r="C881" s="44">
        <v>1380.4731736848794</v>
      </c>
      <c r="D881" s="41"/>
      <c r="E881" s="41"/>
      <c r="F881" s="41"/>
    </row>
    <row r="882" spans="1:6" x14ac:dyDescent="0.3">
      <c r="A882" s="42">
        <v>760199</v>
      </c>
      <c r="B882" s="43">
        <v>38001</v>
      </c>
      <c r="C882" s="44">
        <v>1380.8140615129257</v>
      </c>
      <c r="D882" s="41"/>
      <c r="E882" s="41"/>
      <c r="F882" s="41"/>
    </row>
    <row r="883" spans="1:6" x14ac:dyDescent="0.3">
      <c r="A883" s="42">
        <v>760199</v>
      </c>
      <c r="B883" s="43">
        <v>38002</v>
      </c>
      <c r="C883" s="44">
        <v>1381.2892330241912</v>
      </c>
      <c r="D883" s="41"/>
      <c r="E883" s="41"/>
      <c r="F883" s="41"/>
    </row>
    <row r="884" spans="1:6" x14ac:dyDescent="0.3">
      <c r="A884" s="42">
        <v>760199</v>
      </c>
      <c r="B884" s="43">
        <v>38005</v>
      </c>
      <c r="C884" s="44">
        <v>1381.7645680534654</v>
      </c>
      <c r="D884" s="41"/>
      <c r="E884" s="41"/>
      <c r="F884" s="41"/>
    </row>
    <row r="885" spans="1:6" x14ac:dyDescent="0.3">
      <c r="A885" s="42">
        <v>760199</v>
      </c>
      <c r="B885" s="43">
        <v>38006</v>
      </c>
      <c r="C885" s="44">
        <v>1382.2400666570179</v>
      </c>
      <c r="D885" s="41"/>
      <c r="E885" s="41"/>
      <c r="F885" s="41"/>
    </row>
    <row r="886" spans="1:6" x14ac:dyDescent="0.3">
      <c r="A886" s="42">
        <v>760199</v>
      </c>
      <c r="B886" s="43">
        <v>38007</v>
      </c>
      <c r="C886" s="44">
        <v>1382.715728891139</v>
      </c>
      <c r="D886" s="41"/>
      <c r="E886" s="41"/>
      <c r="F886" s="41"/>
    </row>
    <row r="887" spans="1:6" x14ac:dyDescent="0.3">
      <c r="A887" s="42">
        <v>760199</v>
      </c>
      <c r="B887" s="43">
        <v>38008</v>
      </c>
      <c r="C887" s="44">
        <v>1383.1915548121385</v>
      </c>
      <c r="D887" s="41"/>
      <c r="E887" s="41"/>
      <c r="F887" s="41"/>
    </row>
    <row r="888" spans="1:6" x14ac:dyDescent="0.3">
      <c r="A888" s="42">
        <v>760199</v>
      </c>
      <c r="B888" s="43">
        <v>38009</v>
      </c>
      <c r="C888" s="44">
        <v>1383.6675444763439</v>
      </c>
      <c r="D888" s="41"/>
      <c r="E888" s="41"/>
      <c r="F888" s="41"/>
    </row>
    <row r="889" spans="1:6" x14ac:dyDescent="0.3">
      <c r="A889" s="42">
        <v>760199</v>
      </c>
      <c r="B889" s="43">
        <v>38012</v>
      </c>
      <c r="C889" s="44">
        <v>1384.1436979401042</v>
      </c>
      <c r="D889" s="41"/>
      <c r="E889" s="41"/>
      <c r="F889" s="41"/>
    </row>
    <row r="890" spans="1:6" x14ac:dyDescent="0.3">
      <c r="A890" s="42">
        <v>760199</v>
      </c>
      <c r="B890" s="43">
        <v>38013</v>
      </c>
      <c r="C890" s="44">
        <v>1384.620015259786</v>
      </c>
      <c r="D890" s="41"/>
      <c r="E890" s="41"/>
      <c r="F890" s="41"/>
    </row>
    <row r="891" spans="1:6" x14ac:dyDescent="0.3">
      <c r="A891" s="42">
        <v>760199</v>
      </c>
      <c r="B891" s="43">
        <v>38014</v>
      </c>
      <c r="C891" s="44">
        <v>1385.0964964917769</v>
      </c>
      <c r="D891" s="41"/>
      <c r="E891" s="41"/>
      <c r="F891" s="41"/>
    </row>
    <row r="892" spans="1:6" x14ac:dyDescent="0.3">
      <c r="A892" s="42">
        <v>760199</v>
      </c>
      <c r="B892" s="43">
        <v>38015</v>
      </c>
      <c r="C892" s="44">
        <v>1385.5731416924821</v>
      </c>
      <c r="D892" s="41"/>
      <c r="E892" s="41"/>
      <c r="F892" s="41"/>
    </row>
    <row r="893" spans="1:6" x14ac:dyDescent="0.3">
      <c r="A893" s="42">
        <v>760199</v>
      </c>
      <c r="B893" s="43">
        <v>38016</v>
      </c>
      <c r="C893" s="44">
        <v>1386.049950918328</v>
      </c>
      <c r="D893" s="41"/>
      <c r="E893" s="41"/>
      <c r="F893" s="41"/>
    </row>
    <row r="894" spans="1:6" x14ac:dyDescent="0.3">
      <c r="A894" s="42">
        <v>760199</v>
      </c>
      <c r="B894" s="43">
        <v>38019</v>
      </c>
      <c r="C894" s="44">
        <v>1386.5269242257593</v>
      </c>
      <c r="D894" s="41"/>
      <c r="E894" s="41"/>
      <c r="F894" s="41"/>
    </row>
    <row r="895" spans="1:6" x14ac:dyDescent="0.3">
      <c r="A895" s="42">
        <v>760199</v>
      </c>
      <c r="B895" s="43">
        <v>38020</v>
      </c>
      <c r="C895" s="44">
        <v>1387.0040616712404</v>
      </c>
      <c r="D895" s="41"/>
      <c r="E895" s="41"/>
      <c r="F895" s="41"/>
    </row>
    <row r="896" spans="1:6" x14ac:dyDescent="0.3">
      <c r="A896" s="42">
        <v>760199</v>
      </c>
      <c r="B896" s="43">
        <v>38021</v>
      </c>
      <c r="C896" s="44">
        <v>1387.4813633112556</v>
      </c>
      <c r="D896" s="41"/>
      <c r="E896" s="41"/>
      <c r="F896" s="41"/>
    </row>
    <row r="897" spans="1:6" x14ac:dyDescent="0.3">
      <c r="A897" s="42">
        <v>760199</v>
      </c>
      <c r="B897" s="43">
        <v>38022</v>
      </c>
      <c r="C897" s="44">
        <v>1387.9588292023077</v>
      </c>
      <c r="D897" s="41"/>
      <c r="E897" s="41"/>
      <c r="F897" s="41"/>
    </row>
    <row r="898" spans="1:6" x14ac:dyDescent="0.3">
      <c r="A898" s="42">
        <v>760199</v>
      </c>
      <c r="B898" s="43">
        <v>38023</v>
      </c>
      <c r="C898" s="44">
        <v>1388.4364594009196</v>
      </c>
      <c r="D898" s="41"/>
      <c r="E898" s="41"/>
      <c r="F898" s="41"/>
    </row>
    <row r="899" spans="1:6" x14ac:dyDescent="0.3">
      <c r="A899" s="42">
        <v>760199</v>
      </c>
      <c r="B899" s="43">
        <v>38026</v>
      </c>
      <c r="C899" s="44">
        <v>1388.9142539636337</v>
      </c>
      <c r="D899" s="41"/>
      <c r="E899" s="41"/>
      <c r="F899" s="41"/>
    </row>
    <row r="900" spans="1:6" x14ac:dyDescent="0.3">
      <c r="A900" s="42">
        <v>760199</v>
      </c>
      <c r="B900" s="43">
        <v>38027</v>
      </c>
      <c r="C900" s="44">
        <v>1389.3922129470111</v>
      </c>
      <c r="D900" s="41"/>
      <c r="E900" s="41"/>
      <c r="F900" s="41"/>
    </row>
    <row r="901" spans="1:6" x14ac:dyDescent="0.3">
      <c r="A901" s="42">
        <v>760199</v>
      </c>
      <c r="B901" s="43">
        <v>38028</v>
      </c>
      <c r="C901" s="44">
        <v>1389.8703364076337</v>
      </c>
      <c r="D901" s="41"/>
      <c r="E901" s="41"/>
      <c r="F901" s="41"/>
    </row>
    <row r="902" spans="1:6" x14ac:dyDescent="0.3">
      <c r="A902" s="42">
        <v>760199</v>
      </c>
      <c r="B902" s="43">
        <v>38029</v>
      </c>
      <c r="C902" s="44">
        <v>1390.3486244021017</v>
      </c>
      <c r="D902" s="41"/>
      <c r="E902" s="41"/>
      <c r="F902" s="41"/>
    </row>
    <row r="903" spans="1:6" x14ac:dyDescent="0.3">
      <c r="A903" s="42">
        <v>760199</v>
      </c>
      <c r="B903" s="43">
        <v>38030</v>
      </c>
      <c r="C903" s="44">
        <v>1390.8270769870351</v>
      </c>
      <c r="D903" s="41"/>
      <c r="E903" s="41"/>
      <c r="F903" s="41"/>
    </row>
    <row r="904" spans="1:6" x14ac:dyDescent="0.3">
      <c r="A904" s="42">
        <v>760199</v>
      </c>
      <c r="B904" s="43">
        <v>38033</v>
      </c>
      <c r="C904" s="44">
        <v>1391.3056942190733</v>
      </c>
      <c r="D904" s="41"/>
      <c r="E904" s="41"/>
      <c r="F904" s="41"/>
    </row>
    <row r="905" spans="1:6" x14ac:dyDescent="0.3">
      <c r="A905" s="42">
        <v>760199</v>
      </c>
      <c r="B905" s="43">
        <v>38034</v>
      </c>
      <c r="C905" s="44">
        <v>1391.7757291680607</v>
      </c>
      <c r="D905" s="41"/>
      <c r="E905" s="41"/>
      <c r="F905" s="41"/>
    </row>
    <row r="906" spans="1:6" x14ac:dyDescent="0.3">
      <c r="A906" s="42">
        <v>760199</v>
      </c>
      <c r="B906" s="43">
        <v>38035</v>
      </c>
      <c r="C906" s="44">
        <v>1392.2459229123829</v>
      </c>
      <c r="D906" s="41"/>
      <c r="E906" s="41"/>
      <c r="F906" s="41"/>
    </row>
    <row r="907" spans="1:6" x14ac:dyDescent="0.3">
      <c r="A907" s="42">
        <v>760199</v>
      </c>
      <c r="B907" s="43">
        <v>38036</v>
      </c>
      <c r="C907" s="44">
        <v>1392.7162755056866</v>
      </c>
      <c r="D907" s="41"/>
      <c r="E907" s="41"/>
      <c r="F907" s="41"/>
    </row>
    <row r="908" spans="1:6" x14ac:dyDescent="0.3">
      <c r="A908" s="42">
        <v>760199</v>
      </c>
      <c r="B908" s="43">
        <v>38037</v>
      </c>
      <c r="C908" s="44">
        <v>1393.186787001637</v>
      </c>
      <c r="D908" s="41"/>
      <c r="E908" s="41"/>
      <c r="F908" s="41"/>
    </row>
    <row r="909" spans="1:6" x14ac:dyDescent="0.3">
      <c r="A909" s="42">
        <v>760199</v>
      </c>
      <c r="B909" s="43">
        <v>38042</v>
      </c>
      <c r="C909" s="44">
        <v>1393.6574574539172</v>
      </c>
      <c r="D909" s="41"/>
      <c r="E909" s="41"/>
      <c r="F909" s="41"/>
    </row>
    <row r="910" spans="1:6" x14ac:dyDescent="0.3">
      <c r="A910" s="42">
        <v>760199</v>
      </c>
      <c r="B910" s="43">
        <v>38043</v>
      </c>
      <c r="C910" s="44">
        <v>1394.1282869162289</v>
      </c>
      <c r="D910" s="41"/>
      <c r="E910" s="41"/>
      <c r="F910" s="41"/>
    </row>
    <row r="911" spans="1:6" x14ac:dyDescent="0.3">
      <c r="A911" s="42">
        <v>760199</v>
      </c>
      <c r="B911" s="43">
        <v>38044</v>
      </c>
      <c r="C911" s="44">
        <v>1394.5992754422912</v>
      </c>
      <c r="D911" s="41"/>
      <c r="E911" s="41"/>
      <c r="F911" s="41"/>
    </row>
    <row r="912" spans="1:6" x14ac:dyDescent="0.3">
      <c r="A912" s="42">
        <v>760199</v>
      </c>
      <c r="B912" s="43">
        <v>38047</v>
      </c>
      <c r="C912" s="44">
        <v>1395.0704230858423</v>
      </c>
      <c r="D912" s="41"/>
      <c r="E912" s="41"/>
      <c r="F912" s="41"/>
    </row>
    <row r="913" spans="1:6" x14ac:dyDescent="0.3">
      <c r="A913" s="42">
        <v>760199</v>
      </c>
      <c r="B913" s="43">
        <v>38048</v>
      </c>
      <c r="C913" s="44">
        <v>1395.5417299006378</v>
      </c>
      <c r="D913" s="41"/>
      <c r="E913" s="41"/>
      <c r="F913" s="41"/>
    </row>
    <row r="914" spans="1:6" x14ac:dyDescent="0.3">
      <c r="A914" s="42">
        <v>760199</v>
      </c>
      <c r="B914" s="43">
        <v>38049</v>
      </c>
      <c r="C914" s="44">
        <v>1396.0131959404516</v>
      </c>
      <c r="D914" s="41"/>
      <c r="E914" s="41"/>
      <c r="F914" s="41"/>
    </row>
    <row r="915" spans="1:6" x14ac:dyDescent="0.3">
      <c r="A915" s="42">
        <v>760199</v>
      </c>
      <c r="B915" s="43">
        <v>38050</v>
      </c>
      <c r="C915" s="44">
        <v>1396.4848212590755</v>
      </c>
      <c r="D915" s="41"/>
      <c r="E915" s="41"/>
      <c r="F915" s="41"/>
    </row>
    <row r="916" spans="1:6" x14ac:dyDescent="0.3">
      <c r="A916" s="42">
        <v>760199</v>
      </c>
      <c r="B916" s="43">
        <v>38051</v>
      </c>
      <c r="C916" s="44">
        <v>1396.9566059103206</v>
      </c>
      <c r="D916" s="41"/>
      <c r="E916" s="41"/>
      <c r="F916" s="41"/>
    </row>
    <row r="917" spans="1:6" x14ac:dyDescent="0.3">
      <c r="A917" s="42">
        <v>760199</v>
      </c>
      <c r="B917" s="43">
        <v>38054</v>
      </c>
      <c r="C917" s="44">
        <v>1397.4285499480147</v>
      </c>
      <c r="D917" s="41"/>
      <c r="E917" s="41"/>
      <c r="F917" s="41"/>
    </row>
    <row r="918" spans="1:6" x14ac:dyDescent="0.3">
      <c r="A918" s="42">
        <v>760199</v>
      </c>
      <c r="B918" s="43">
        <v>38055</v>
      </c>
      <c r="C918" s="44">
        <v>1397.900653426005</v>
      </c>
      <c r="D918" s="41"/>
      <c r="E918" s="41"/>
      <c r="F918" s="41"/>
    </row>
    <row r="919" spans="1:6" x14ac:dyDescent="0.3">
      <c r="A919" s="42">
        <v>760199</v>
      </c>
      <c r="B919" s="43">
        <v>38056</v>
      </c>
      <c r="C919" s="44">
        <v>1398.3729163981561</v>
      </c>
      <c r="D919" s="41"/>
      <c r="E919" s="41"/>
      <c r="F919" s="41"/>
    </row>
    <row r="920" spans="1:6" x14ac:dyDescent="0.3">
      <c r="A920" s="42">
        <v>760199</v>
      </c>
      <c r="B920" s="43">
        <v>38057</v>
      </c>
      <c r="C920" s="44">
        <v>1398.8453389183512</v>
      </c>
      <c r="D920" s="41"/>
      <c r="E920" s="41"/>
      <c r="F920" s="41"/>
    </row>
    <row r="921" spans="1:6" x14ac:dyDescent="0.3">
      <c r="A921" s="42">
        <v>760199</v>
      </c>
      <c r="B921" s="43">
        <v>38058</v>
      </c>
      <c r="C921" s="44">
        <v>1399.3179210404912</v>
      </c>
      <c r="D921" s="41"/>
      <c r="E921" s="41"/>
      <c r="F921" s="41"/>
    </row>
    <row r="922" spans="1:6" x14ac:dyDescent="0.3">
      <c r="A922" s="42">
        <v>760199</v>
      </c>
      <c r="B922" s="43">
        <v>38061</v>
      </c>
      <c r="C922" s="44">
        <v>1399.7906628184962</v>
      </c>
      <c r="D922" s="41"/>
      <c r="E922" s="41"/>
      <c r="F922" s="41"/>
    </row>
    <row r="923" spans="1:6" x14ac:dyDescent="0.3">
      <c r="A923" s="42">
        <v>760199</v>
      </c>
      <c r="B923" s="43">
        <v>38062</v>
      </c>
      <c r="C923" s="44">
        <v>1400.0889670613262</v>
      </c>
      <c r="D923" s="41"/>
      <c r="E923" s="41"/>
      <c r="F923" s="41"/>
    </row>
    <row r="924" spans="1:6" x14ac:dyDescent="0.3">
      <c r="A924" s="42">
        <v>760199</v>
      </c>
      <c r="B924" s="43">
        <v>38063</v>
      </c>
      <c r="C924" s="44">
        <v>1400.3873348746772</v>
      </c>
      <c r="D924" s="41"/>
      <c r="E924" s="41"/>
      <c r="F924" s="41"/>
    </row>
    <row r="925" spans="1:6" x14ac:dyDescent="0.3">
      <c r="A925" s="42">
        <v>760199</v>
      </c>
      <c r="B925" s="43">
        <v>38064</v>
      </c>
      <c r="C925" s="44">
        <v>1400.6857662720956</v>
      </c>
      <c r="D925" s="41"/>
      <c r="E925" s="41"/>
      <c r="F925" s="41"/>
    </row>
    <row r="926" spans="1:6" x14ac:dyDescent="0.3">
      <c r="A926" s="42">
        <v>760199</v>
      </c>
      <c r="B926" s="43">
        <v>38065</v>
      </c>
      <c r="C926" s="44">
        <v>1400.9842612671328</v>
      </c>
      <c r="D926" s="41"/>
      <c r="E926" s="41"/>
      <c r="F926" s="41"/>
    </row>
    <row r="927" spans="1:6" x14ac:dyDescent="0.3">
      <c r="A927" s="42">
        <v>760199</v>
      </c>
      <c r="B927" s="43">
        <v>38068</v>
      </c>
      <c r="C927" s="44">
        <v>1401.2828198733407</v>
      </c>
      <c r="D927" s="41"/>
      <c r="E927" s="41"/>
      <c r="F927" s="41"/>
    </row>
    <row r="928" spans="1:6" x14ac:dyDescent="0.3">
      <c r="A928" s="42">
        <v>760199</v>
      </c>
      <c r="B928" s="43">
        <v>38069</v>
      </c>
      <c r="C928" s="44">
        <v>1401.581442104276</v>
      </c>
      <c r="D928" s="41"/>
      <c r="E928" s="41"/>
      <c r="F928" s="41"/>
    </row>
    <row r="929" spans="1:6" x14ac:dyDescent="0.3">
      <c r="A929" s="42">
        <v>760199</v>
      </c>
      <c r="B929" s="43">
        <v>38070</v>
      </c>
      <c r="C929" s="44">
        <v>1401.8801279734971</v>
      </c>
      <c r="D929" s="41"/>
      <c r="E929" s="41"/>
      <c r="F929" s="41"/>
    </row>
    <row r="930" spans="1:6" x14ac:dyDescent="0.3">
      <c r="A930" s="42">
        <v>760199</v>
      </c>
      <c r="B930" s="43">
        <v>38071</v>
      </c>
      <c r="C930" s="44">
        <v>1402.178877494566</v>
      </c>
      <c r="D930" s="41"/>
      <c r="E930" s="41"/>
      <c r="F930" s="41"/>
    </row>
    <row r="931" spans="1:6" x14ac:dyDescent="0.3">
      <c r="A931" s="42">
        <v>760199</v>
      </c>
      <c r="B931" s="43">
        <v>38072</v>
      </c>
      <c r="C931" s="44">
        <v>1402.4776906810473</v>
      </c>
      <c r="D931" s="41"/>
      <c r="E931" s="41"/>
      <c r="F931" s="41"/>
    </row>
    <row r="932" spans="1:6" x14ac:dyDescent="0.3">
      <c r="A932" s="42">
        <v>760199</v>
      </c>
      <c r="B932" s="43">
        <v>38075</v>
      </c>
      <c r="C932" s="44">
        <v>1402.7765675465082</v>
      </c>
      <c r="D932" s="41"/>
      <c r="E932" s="41"/>
      <c r="F932" s="41"/>
    </row>
    <row r="933" spans="1:6" x14ac:dyDescent="0.3">
      <c r="A933" s="42">
        <v>760199</v>
      </c>
      <c r="B933" s="43">
        <v>38076</v>
      </c>
      <c r="C933" s="44">
        <v>1403.0755081045193</v>
      </c>
      <c r="D933" s="41"/>
      <c r="E933" s="41"/>
      <c r="F933" s="41"/>
    </row>
    <row r="934" spans="1:6" x14ac:dyDescent="0.3">
      <c r="A934" s="42">
        <v>760199</v>
      </c>
      <c r="B934" s="43">
        <v>38077</v>
      </c>
      <c r="C934" s="44">
        <v>1403.3745123686538</v>
      </c>
      <c r="D934" s="41"/>
      <c r="E934" s="41"/>
      <c r="F934" s="41"/>
    </row>
    <row r="935" spans="1:6" x14ac:dyDescent="0.3">
      <c r="A935" s="42">
        <v>760199</v>
      </c>
      <c r="B935" s="43">
        <v>38078</v>
      </c>
      <c r="C935" s="44">
        <v>1403.6735803524882</v>
      </c>
      <c r="D935" s="41"/>
      <c r="E935" s="41"/>
      <c r="F935" s="41"/>
    </row>
    <row r="936" spans="1:6" x14ac:dyDescent="0.3">
      <c r="A936" s="42">
        <v>760199</v>
      </c>
      <c r="B936" s="43">
        <v>38079</v>
      </c>
      <c r="C936" s="44">
        <v>1403.9727120696014</v>
      </c>
      <c r="D936" s="41"/>
      <c r="E936" s="41"/>
      <c r="F936" s="41"/>
    </row>
    <row r="937" spans="1:6" x14ac:dyDescent="0.3">
      <c r="A937" s="42">
        <v>760199</v>
      </c>
      <c r="B937" s="43">
        <v>38082</v>
      </c>
      <c r="C937" s="44">
        <v>1404.2719075335749</v>
      </c>
      <c r="D937" s="41"/>
      <c r="E937" s="41"/>
      <c r="F937" s="41"/>
    </row>
    <row r="938" spans="1:6" x14ac:dyDescent="0.3">
      <c r="A938" s="42">
        <v>760199</v>
      </c>
      <c r="B938" s="43">
        <v>38083</v>
      </c>
      <c r="C938" s="44">
        <v>1404.5711667579942</v>
      </c>
      <c r="D938" s="41"/>
      <c r="E938" s="41"/>
      <c r="F938" s="41"/>
    </row>
    <row r="939" spans="1:6" x14ac:dyDescent="0.3">
      <c r="A939" s="42">
        <v>760199</v>
      </c>
      <c r="B939" s="43">
        <v>38084</v>
      </c>
      <c r="C939" s="44">
        <v>1404.8704897564467</v>
      </c>
      <c r="D939" s="41"/>
      <c r="E939" s="41"/>
      <c r="F939" s="41"/>
    </row>
    <row r="940" spans="1:6" x14ac:dyDescent="0.3">
      <c r="A940" s="42">
        <v>760199</v>
      </c>
      <c r="B940" s="43">
        <v>38085</v>
      </c>
      <c r="C940" s="44">
        <v>1405.1698765425231</v>
      </c>
      <c r="D940" s="41"/>
      <c r="E940" s="41"/>
      <c r="F940" s="41"/>
    </row>
    <row r="941" spans="1:6" x14ac:dyDescent="0.3">
      <c r="A941" s="42">
        <v>760199</v>
      </c>
      <c r="B941" s="43">
        <v>38089</v>
      </c>
      <c r="C941" s="44">
        <v>1405.4693271298172</v>
      </c>
      <c r="D941" s="41"/>
      <c r="E941" s="41"/>
      <c r="F941" s="41"/>
    </row>
    <row r="942" spans="1:6" x14ac:dyDescent="0.3">
      <c r="A942" s="42">
        <v>760199</v>
      </c>
      <c r="B942" s="43">
        <v>38090</v>
      </c>
      <c r="C942" s="44">
        <v>1405.7688415319251</v>
      </c>
      <c r="D942" s="41"/>
      <c r="E942" s="41"/>
      <c r="F942" s="41"/>
    </row>
    <row r="943" spans="1:6" x14ac:dyDescent="0.3">
      <c r="A943" s="42">
        <v>760199</v>
      </c>
      <c r="B943" s="43">
        <v>38091</v>
      </c>
      <c r="C943" s="44">
        <v>1406.0684197624464</v>
      </c>
      <c r="D943" s="41"/>
      <c r="E943" s="41"/>
      <c r="F943" s="41"/>
    </row>
    <row r="944" spans="1:6" x14ac:dyDescent="0.3">
      <c r="A944" s="42">
        <v>760199</v>
      </c>
      <c r="B944" s="43">
        <v>38092</v>
      </c>
      <c r="C944" s="44">
        <v>1406.3680618349831</v>
      </c>
      <c r="D944" s="41"/>
      <c r="E944" s="41"/>
      <c r="F944" s="41"/>
    </row>
    <row r="945" spans="1:6" x14ac:dyDescent="0.3">
      <c r="A945" s="42">
        <v>760199</v>
      </c>
      <c r="B945" s="43">
        <v>38093</v>
      </c>
      <c r="C945" s="44">
        <v>1406.6153627966171</v>
      </c>
      <c r="D945" s="41"/>
      <c r="E945" s="41"/>
      <c r="F945" s="41"/>
    </row>
    <row r="946" spans="1:6" x14ac:dyDescent="0.3">
      <c r="A946" s="42">
        <v>760199</v>
      </c>
      <c r="B946" s="43">
        <v>38096</v>
      </c>
      <c r="C946" s="44">
        <v>1406.8627072445668</v>
      </c>
      <c r="D946" s="41"/>
      <c r="E946" s="41"/>
      <c r="F946" s="41"/>
    </row>
    <row r="947" spans="1:6" x14ac:dyDescent="0.3">
      <c r="A947" s="42">
        <v>760199</v>
      </c>
      <c r="B947" s="43">
        <v>38097</v>
      </c>
      <c r="C947" s="44">
        <v>1407.1100951864792</v>
      </c>
      <c r="D947" s="41"/>
      <c r="E947" s="41"/>
      <c r="F947" s="41"/>
    </row>
    <row r="948" spans="1:6" x14ac:dyDescent="0.3">
      <c r="A948" s="42">
        <v>760199</v>
      </c>
      <c r="B948" s="43">
        <v>38099</v>
      </c>
      <c r="C948" s="44">
        <v>1407.3575266300024</v>
      </c>
      <c r="D948" s="41"/>
      <c r="E948" s="41"/>
      <c r="F948" s="41"/>
    </row>
    <row r="949" spans="1:6" x14ac:dyDescent="0.3">
      <c r="A949" s="42">
        <v>760199</v>
      </c>
      <c r="B949" s="43">
        <v>38100</v>
      </c>
      <c r="C949" s="44">
        <v>1407.6050015827859</v>
      </c>
      <c r="D949" s="41"/>
      <c r="E949" s="41"/>
      <c r="F949" s="41"/>
    </row>
    <row r="950" spans="1:6" x14ac:dyDescent="0.3">
      <c r="A950" s="42">
        <v>760199</v>
      </c>
      <c r="B950" s="43">
        <v>38103</v>
      </c>
      <c r="C950" s="44">
        <v>1407.85252005248</v>
      </c>
      <c r="D950" s="41"/>
      <c r="E950" s="41"/>
      <c r="F950" s="41"/>
    </row>
    <row r="951" spans="1:6" x14ac:dyDescent="0.3">
      <c r="A951" s="42">
        <v>760199</v>
      </c>
      <c r="B951" s="43">
        <v>38104</v>
      </c>
      <c r="C951" s="44">
        <v>1408.1000820467377</v>
      </c>
      <c r="D951" s="41"/>
      <c r="E951" s="41"/>
      <c r="F951" s="41"/>
    </row>
    <row r="952" spans="1:6" x14ac:dyDescent="0.3">
      <c r="A952" s="42">
        <v>760199</v>
      </c>
      <c r="B952" s="43">
        <v>38105</v>
      </c>
      <c r="C952" s="44">
        <v>1408.3476875732117</v>
      </c>
      <c r="D952" s="41"/>
      <c r="E952" s="41"/>
      <c r="F952" s="41"/>
    </row>
    <row r="953" spans="1:6" x14ac:dyDescent="0.3">
      <c r="A953" s="42">
        <v>760199</v>
      </c>
      <c r="B953" s="43">
        <v>38106</v>
      </c>
      <c r="C953" s="44">
        <v>1408.5953366395574</v>
      </c>
      <c r="D953" s="41"/>
      <c r="E953" s="41"/>
      <c r="F953" s="41"/>
    </row>
    <row r="954" spans="1:6" x14ac:dyDescent="0.3">
      <c r="A954" s="42">
        <v>760199</v>
      </c>
      <c r="B954" s="43">
        <v>38107</v>
      </c>
      <c r="C954" s="44">
        <v>1408.8430292534313</v>
      </c>
      <c r="D954" s="41"/>
      <c r="E954" s="41"/>
      <c r="F954" s="41"/>
    </row>
    <row r="955" spans="1:6" x14ac:dyDescent="0.3">
      <c r="A955" s="42">
        <v>760199</v>
      </c>
      <c r="B955" s="43">
        <v>38110</v>
      </c>
      <c r="C955" s="44">
        <v>1409.0907654224898</v>
      </c>
      <c r="D955" s="41"/>
      <c r="E955" s="41"/>
      <c r="F955" s="41"/>
    </row>
    <row r="956" spans="1:6" x14ac:dyDescent="0.3">
      <c r="A956" s="42">
        <v>760199</v>
      </c>
      <c r="B956" s="43">
        <v>38111</v>
      </c>
      <c r="C956" s="44">
        <v>1409.3385451543932</v>
      </c>
      <c r="D956" s="41"/>
      <c r="E956" s="41"/>
      <c r="F956" s="41"/>
    </row>
    <row r="957" spans="1:6" x14ac:dyDescent="0.3">
      <c r="A957" s="42">
        <v>760199</v>
      </c>
      <c r="B957" s="43">
        <v>38112</v>
      </c>
      <c r="C957" s="44">
        <v>1409.5863684568008</v>
      </c>
      <c r="D957" s="41"/>
      <c r="E957" s="41"/>
      <c r="F957" s="41"/>
    </row>
    <row r="958" spans="1:6" x14ac:dyDescent="0.3">
      <c r="A958" s="42">
        <v>760199</v>
      </c>
      <c r="B958" s="43">
        <v>38113</v>
      </c>
      <c r="C958" s="44">
        <v>1409.8342353373746</v>
      </c>
      <c r="D958" s="41"/>
      <c r="E958" s="41"/>
      <c r="F958" s="41"/>
    </row>
    <row r="959" spans="1:6" x14ac:dyDescent="0.3">
      <c r="A959" s="42">
        <v>760199</v>
      </c>
      <c r="B959" s="43">
        <v>38114</v>
      </c>
      <c r="C959" s="44">
        <v>1410.0821458037776</v>
      </c>
      <c r="D959" s="41"/>
      <c r="E959" s="41"/>
      <c r="F959" s="41"/>
    </row>
    <row r="960" spans="1:6" x14ac:dyDescent="0.3">
      <c r="A960" s="42">
        <v>760199</v>
      </c>
      <c r="B960" s="43">
        <v>38117</v>
      </c>
      <c r="C960" s="44">
        <v>1410.3300998636737</v>
      </c>
      <c r="D960" s="41"/>
      <c r="E960" s="41"/>
      <c r="F960" s="41"/>
    </row>
    <row r="961" spans="1:6" x14ac:dyDescent="0.3">
      <c r="A961" s="42">
        <v>760199</v>
      </c>
      <c r="B961" s="43">
        <v>38118</v>
      </c>
      <c r="C961" s="44">
        <v>1410.5780975247287</v>
      </c>
      <c r="D961" s="41"/>
      <c r="E961" s="41"/>
      <c r="F961" s="41"/>
    </row>
    <row r="962" spans="1:6" x14ac:dyDescent="0.3">
      <c r="A962" s="42">
        <v>760199</v>
      </c>
      <c r="B962" s="43">
        <v>38119</v>
      </c>
      <c r="C962" s="44">
        <v>1410.82613879461</v>
      </c>
      <c r="D962" s="41"/>
      <c r="E962" s="41"/>
      <c r="F962" s="41"/>
    </row>
    <row r="963" spans="1:6" x14ac:dyDescent="0.3">
      <c r="A963" s="42">
        <v>760199</v>
      </c>
      <c r="B963" s="43">
        <v>38120</v>
      </c>
      <c r="C963" s="44">
        <v>1411.0742236809851</v>
      </c>
      <c r="D963" s="41"/>
      <c r="E963" s="41"/>
      <c r="F963" s="41"/>
    </row>
    <row r="964" spans="1:6" x14ac:dyDescent="0.3">
      <c r="A964" s="42">
        <v>760199</v>
      </c>
      <c r="B964" s="43">
        <v>38121</v>
      </c>
      <c r="C964" s="44">
        <v>1411.3223521915245</v>
      </c>
      <c r="D964" s="41"/>
      <c r="E964" s="41"/>
      <c r="F964" s="41"/>
    </row>
    <row r="965" spans="1:6" x14ac:dyDescent="0.3">
      <c r="A965" s="42">
        <v>760199</v>
      </c>
      <c r="B965" s="43">
        <v>38124</v>
      </c>
      <c r="C965" s="44">
        <v>1411.5705243338991</v>
      </c>
      <c r="D965" s="41"/>
      <c r="E965" s="41"/>
      <c r="F965" s="41"/>
    </row>
    <row r="966" spans="1:6" x14ac:dyDescent="0.3">
      <c r="A966" s="42">
        <v>760199</v>
      </c>
      <c r="B966" s="43">
        <v>38125</v>
      </c>
      <c r="C966" s="44">
        <v>1411.9294927702188</v>
      </c>
      <c r="D966" s="41"/>
      <c r="E966" s="41"/>
      <c r="F966" s="41"/>
    </row>
    <row r="967" spans="1:6" x14ac:dyDescent="0.3">
      <c r="A967" s="42">
        <v>760199</v>
      </c>
      <c r="B967" s="43">
        <v>38126</v>
      </c>
      <c r="C967" s="44">
        <v>1412.288552493751</v>
      </c>
      <c r="D967" s="41"/>
      <c r="E967" s="41"/>
      <c r="F967" s="41"/>
    </row>
    <row r="968" spans="1:6" x14ac:dyDescent="0.3">
      <c r="A968" s="42">
        <v>760199</v>
      </c>
      <c r="B968" s="43">
        <v>38127</v>
      </c>
      <c r="C968" s="44">
        <v>1412.6477035277101</v>
      </c>
      <c r="D968" s="41"/>
      <c r="E968" s="41"/>
      <c r="F968" s="41"/>
    </row>
    <row r="969" spans="1:6" x14ac:dyDescent="0.3">
      <c r="A969" s="42">
        <v>760199</v>
      </c>
      <c r="B969" s="43">
        <v>38128</v>
      </c>
      <c r="C969" s="44">
        <v>1413.0069458953169</v>
      </c>
      <c r="D969" s="41"/>
      <c r="E969" s="41"/>
      <c r="F969" s="41"/>
    </row>
    <row r="970" spans="1:6" x14ac:dyDescent="0.3">
      <c r="A970" s="42">
        <v>760199</v>
      </c>
      <c r="B970" s="43">
        <v>38131</v>
      </c>
      <c r="C970" s="44">
        <v>1413.3662796197982</v>
      </c>
      <c r="D970" s="41"/>
      <c r="E970" s="41"/>
      <c r="F970" s="41"/>
    </row>
    <row r="971" spans="1:6" x14ac:dyDescent="0.3">
      <c r="A971" s="42">
        <v>760199</v>
      </c>
      <c r="B971" s="43">
        <v>38132</v>
      </c>
      <c r="C971" s="44">
        <v>1413.7257047243863</v>
      </c>
      <c r="D971" s="41"/>
      <c r="E971" s="41"/>
      <c r="F971" s="41"/>
    </row>
    <row r="972" spans="1:6" x14ac:dyDescent="0.3">
      <c r="A972" s="42">
        <v>760199</v>
      </c>
      <c r="B972" s="43">
        <v>38133</v>
      </c>
      <c r="C972" s="44">
        <v>1414.0852212323193</v>
      </c>
      <c r="D972" s="41"/>
      <c r="E972" s="41"/>
      <c r="F972" s="41"/>
    </row>
    <row r="973" spans="1:6" x14ac:dyDescent="0.3">
      <c r="A973" s="42">
        <v>760199</v>
      </c>
      <c r="B973" s="43">
        <v>38134</v>
      </c>
      <c r="C973" s="44">
        <v>1414.4448291668418</v>
      </c>
      <c r="D973" s="41"/>
      <c r="E973" s="41"/>
      <c r="F973" s="41"/>
    </row>
    <row r="974" spans="1:6" x14ac:dyDescent="0.3">
      <c r="A974" s="42">
        <v>760199</v>
      </c>
      <c r="B974" s="43">
        <v>38135</v>
      </c>
      <c r="C974" s="44">
        <v>1414.8045285512039</v>
      </c>
      <c r="D974" s="41"/>
      <c r="E974" s="41"/>
      <c r="F974" s="41"/>
    </row>
    <row r="975" spans="1:6" x14ac:dyDescent="0.3">
      <c r="A975" s="42">
        <v>760199</v>
      </c>
      <c r="B975" s="43">
        <v>38138</v>
      </c>
      <c r="C975" s="44">
        <v>1415.1643194086614</v>
      </c>
      <c r="D975" s="41"/>
      <c r="E975" s="41"/>
      <c r="F975" s="41"/>
    </row>
    <row r="976" spans="1:6" x14ac:dyDescent="0.3">
      <c r="A976" s="42">
        <v>760199</v>
      </c>
      <c r="B976" s="43">
        <v>38139</v>
      </c>
      <c r="C976" s="44">
        <v>1415.5242017624767</v>
      </c>
      <c r="D976" s="41"/>
      <c r="E976" s="41"/>
      <c r="F976" s="41"/>
    </row>
    <row r="977" spans="1:6" x14ac:dyDescent="0.3">
      <c r="A977" s="42">
        <v>760199</v>
      </c>
      <c r="B977" s="43">
        <v>38140</v>
      </c>
      <c r="C977" s="44">
        <v>1415.8841756359175</v>
      </c>
      <c r="D977" s="41"/>
      <c r="E977" s="41"/>
      <c r="F977" s="41"/>
    </row>
    <row r="978" spans="1:6" x14ac:dyDescent="0.3">
      <c r="A978" s="42">
        <v>760199</v>
      </c>
      <c r="B978" s="43">
        <v>38141</v>
      </c>
      <c r="C978" s="44">
        <v>1416.2442410522576</v>
      </c>
      <c r="D978" s="41"/>
      <c r="E978" s="41"/>
      <c r="F978" s="41"/>
    </row>
    <row r="979" spans="1:6" x14ac:dyDescent="0.3">
      <c r="A979" s="42">
        <v>760199</v>
      </c>
      <c r="B979" s="43">
        <v>38142</v>
      </c>
      <c r="C979" s="44">
        <v>1416.6043980347768</v>
      </c>
      <c r="D979" s="41"/>
      <c r="E979" s="41"/>
      <c r="F979" s="41"/>
    </row>
    <row r="980" spans="1:6" x14ac:dyDescent="0.3">
      <c r="A980" s="42">
        <v>760199</v>
      </c>
      <c r="B980" s="43">
        <v>38145</v>
      </c>
      <c r="C980" s="44">
        <v>1416.9646466067609</v>
      </c>
      <c r="D980" s="41"/>
      <c r="E980" s="41"/>
      <c r="F980" s="41"/>
    </row>
    <row r="981" spans="1:6" x14ac:dyDescent="0.3">
      <c r="A981" s="42">
        <v>760199</v>
      </c>
      <c r="B981" s="43">
        <v>38146</v>
      </c>
      <c r="C981" s="44">
        <v>1417.3249867915015</v>
      </c>
      <c r="D981" s="41"/>
      <c r="E981" s="41"/>
      <c r="F981" s="41"/>
    </row>
    <row r="982" spans="1:6" x14ac:dyDescent="0.3">
      <c r="A982" s="42">
        <v>760199</v>
      </c>
      <c r="B982" s="43">
        <v>38147</v>
      </c>
      <c r="C982" s="44">
        <v>1417.685418612296</v>
      </c>
      <c r="D982" s="41"/>
      <c r="E982" s="41"/>
      <c r="F982" s="41"/>
    </row>
    <row r="983" spans="1:6" x14ac:dyDescent="0.3">
      <c r="A983" s="42">
        <v>760199</v>
      </c>
      <c r="B983" s="43">
        <v>38149</v>
      </c>
      <c r="C983" s="44">
        <v>1418.0459420924478</v>
      </c>
      <c r="D983" s="41"/>
      <c r="E983" s="41"/>
      <c r="F983" s="41"/>
    </row>
    <row r="984" spans="1:6" x14ac:dyDescent="0.3">
      <c r="A984" s="42">
        <v>760199</v>
      </c>
      <c r="B984" s="43">
        <v>38152</v>
      </c>
      <c r="C984" s="44">
        <v>1418.4065572552659</v>
      </c>
      <c r="D984" s="41"/>
      <c r="E984" s="41"/>
      <c r="F984" s="41"/>
    </row>
    <row r="985" spans="1:6" x14ac:dyDescent="0.3">
      <c r="A985" s="42">
        <v>760199</v>
      </c>
      <c r="B985" s="43">
        <v>38153</v>
      </c>
      <c r="C985" s="44">
        <v>1418.7672641240665</v>
      </c>
      <c r="D985" s="41"/>
      <c r="E985" s="41"/>
      <c r="F985" s="41"/>
    </row>
    <row r="986" spans="1:6" x14ac:dyDescent="0.3">
      <c r="A986" s="42">
        <v>760199</v>
      </c>
      <c r="B986" s="43">
        <v>38154</v>
      </c>
      <c r="C986" s="44">
        <v>1419.2234696740693</v>
      </c>
      <c r="D986" s="41"/>
      <c r="E986" s="41"/>
      <c r="F986" s="41"/>
    </row>
    <row r="987" spans="1:6" x14ac:dyDescent="0.3">
      <c r="A987" s="42">
        <v>760199</v>
      </c>
      <c r="B987" s="43">
        <v>38155</v>
      </c>
      <c r="C987" s="44">
        <v>1419.6798219172676</v>
      </c>
      <c r="D987" s="41"/>
      <c r="E987" s="41"/>
      <c r="F987" s="41"/>
    </row>
    <row r="988" spans="1:6" x14ac:dyDescent="0.3">
      <c r="A988" s="42">
        <v>760199</v>
      </c>
      <c r="B988" s="43">
        <v>38156</v>
      </c>
      <c r="C988" s="44">
        <v>1420.1363209008312</v>
      </c>
      <c r="D988" s="41"/>
      <c r="E988" s="41"/>
      <c r="F988" s="41"/>
    </row>
    <row r="989" spans="1:6" x14ac:dyDescent="0.3">
      <c r="A989" s="42">
        <v>760199</v>
      </c>
      <c r="B989" s="43">
        <v>38159</v>
      </c>
      <c r="C989" s="44">
        <v>1420.5929666719437</v>
      </c>
      <c r="D989" s="41"/>
      <c r="E989" s="41"/>
      <c r="F989" s="41"/>
    </row>
    <row r="990" spans="1:6" x14ac:dyDescent="0.3">
      <c r="A990" s="42">
        <v>760199</v>
      </c>
      <c r="B990" s="43">
        <v>38160</v>
      </c>
      <c r="C990" s="44">
        <v>1421.0497592778056</v>
      </c>
      <c r="D990" s="41"/>
      <c r="E990" s="41"/>
      <c r="F990" s="41"/>
    </row>
    <row r="991" spans="1:6" x14ac:dyDescent="0.3">
      <c r="A991" s="42">
        <v>760199</v>
      </c>
      <c r="B991" s="43">
        <v>38161</v>
      </c>
      <c r="C991" s="44">
        <v>1421.5066987656312</v>
      </c>
      <c r="D991" s="41"/>
      <c r="E991" s="41"/>
      <c r="F991" s="41"/>
    </row>
    <row r="992" spans="1:6" x14ac:dyDescent="0.3">
      <c r="A992" s="42">
        <v>760199</v>
      </c>
      <c r="B992" s="43">
        <v>38162</v>
      </c>
      <c r="C992" s="44">
        <v>1421.9637851826508</v>
      </c>
      <c r="D992" s="41"/>
      <c r="E992" s="41"/>
      <c r="F992" s="41"/>
    </row>
    <row r="993" spans="1:6" x14ac:dyDescent="0.3">
      <c r="A993" s="42">
        <v>760199</v>
      </c>
      <c r="B993" s="43">
        <v>38163</v>
      </c>
      <c r="C993" s="44">
        <v>1422.4210185761092</v>
      </c>
      <c r="D993" s="41"/>
      <c r="E993" s="41"/>
      <c r="F993" s="41"/>
    </row>
    <row r="994" spans="1:6" x14ac:dyDescent="0.3">
      <c r="A994" s="42">
        <v>760199</v>
      </c>
      <c r="B994" s="43">
        <v>38166</v>
      </c>
      <c r="C994" s="44">
        <v>1422.8783989932672</v>
      </c>
      <c r="D994" s="41"/>
      <c r="E994" s="41"/>
      <c r="F994" s="41"/>
    </row>
    <row r="995" spans="1:6" x14ac:dyDescent="0.3">
      <c r="A995" s="42">
        <v>760199</v>
      </c>
      <c r="B995" s="43">
        <v>38167</v>
      </c>
      <c r="C995" s="44">
        <v>1423.3359264813998</v>
      </c>
      <c r="D995" s="41"/>
      <c r="E995" s="41"/>
      <c r="F995" s="41"/>
    </row>
    <row r="996" spans="1:6" x14ac:dyDescent="0.3">
      <c r="A996" s="42">
        <v>760199</v>
      </c>
      <c r="B996" s="43">
        <v>38168</v>
      </c>
      <c r="C996" s="44">
        <v>1423.7936010877982</v>
      </c>
      <c r="D996" s="41"/>
      <c r="E996" s="41"/>
      <c r="F996" s="41"/>
    </row>
    <row r="997" spans="1:6" x14ac:dyDescent="0.3">
      <c r="A997" s="42">
        <v>760199</v>
      </c>
      <c r="B997" s="43">
        <v>38169</v>
      </c>
      <c r="C997" s="44">
        <v>1424.2514228597688</v>
      </c>
      <c r="D997" s="41"/>
      <c r="E997" s="41"/>
      <c r="F997" s="41"/>
    </row>
    <row r="998" spans="1:6" x14ac:dyDescent="0.3">
      <c r="A998" s="42">
        <v>760199</v>
      </c>
      <c r="B998" s="43">
        <v>38170</v>
      </c>
      <c r="C998" s="44">
        <v>1424.7093918446319</v>
      </c>
      <c r="D998" s="41"/>
      <c r="E998" s="41"/>
      <c r="F998" s="41"/>
    </row>
    <row r="999" spans="1:6" x14ac:dyDescent="0.3">
      <c r="A999" s="42">
        <v>760199</v>
      </c>
      <c r="B999" s="43">
        <v>38173</v>
      </c>
      <c r="C999" s="44">
        <v>1425.1675080897242</v>
      </c>
      <c r="D999" s="41"/>
      <c r="E999" s="41"/>
      <c r="F999" s="41"/>
    </row>
    <row r="1000" spans="1:6" x14ac:dyDescent="0.3">
      <c r="A1000" s="42">
        <v>760199</v>
      </c>
      <c r="B1000" s="43">
        <v>38174</v>
      </c>
      <c r="C1000" s="44">
        <v>1425.6257716423977</v>
      </c>
      <c r="D1000" s="41"/>
      <c r="E1000" s="41"/>
      <c r="F1000" s="41"/>
    </row>
    <row r="1001" spans="1:6" x14ac:dyDescent="0.3">
      <c r="A1001" s="42">
        <v>760199</v>
      </c>
      <c r="B1001" s="43">
        <v>38175</v>
      </c>
      <c r="C1001" s="44">
        <v>1426.0841825500188</v>
      </c>
      <c r="D1001" s="41"/>
      <c r="E1001" s="41"/>
      <c r="F1001" s="41"/>
    </row>
    <row r="1002" spans="1:6" x14ac:dyDescent="0.3">
      <c r="A1002" s="42">
        <v>760199</v>
      </c>
      <c r="B1002" s="43">
        <v>38176</v>
      </c>
      <c r="C1002" s="44">
        <v>1426.5427408599696</v>
      </c>
      <c r="D1002" s="41"/>
      <c r="E1002" s="41"/>
      <c r="F1002" s="41"/>
    </row>
    <row r="1003" spans="1:6" x14ac:dyDescent="0.3">
      <c r="A1003" s="42">
        <v>760199</v>
      </c>
      <c r="B1003" s="43">
        <v>38177</v>
      </c>
      <c r="C1003" s="44">
        <v>1427.0014466196478</v>
      </c>
      <c r="D1003" s="41"/>
      <c r="E1003" s="41"/>
      <c r="F1003" s="41"/>
    </row>
    <row r="1004" spans="1:6" x14ac:dyDescent="0.3">
      <c r="A1004" s="42">
        <v>760199</v>
      </c>
      <c r="B1004" s="43">
        <v>38180</v>
      </c>
      <c r="C1004" s="44">
        <v>1427.4602998764656</v>
      </c>
      <c r="D1004" s="41"/>
      <c r="E1004" s="41"/>
      <c r="F1004" s="41"/>
    </row>
    <row r="1005" spans="1:6" x14ac:dyDescent="0.3">
      <c r="A1005" s="42">
        <v>760199</v>
      </c>
      <c r="B1005" s="43">
        <v>38181</v>
      </c>
      <c r="C1005" s="44">
        <v>1427.9193006778507</v>
      </c>
      <c r="D1005" s="41"/>
      <c r="E1005" s="41"/>
      <c r="F1005" s="41"/>
    </row>
    <row r="1006" spans="1:6" x14ac:dyDescent="0.3">
      <c r="A1006" s="42">
        <v>760199</v>
      </c>
      <c r="B1006" s="43">
        <v>38182</v>
      </c>
      <c r="C1006" s="44">
        <v>1428.3784490712467</v>
      </c>
      <c r="D1006" s="41"/>
      <c r="E1006" s="41"/>
      <c r="F1006" s="41"/>
    </row>
    <row r="1007" spans="1:6" x14ac:dyDescent="0.3">
      <c r="A1007" s="42">
        <v>760199</v>
      </c>
      <c r="B1007" s="43">
        <v>38183</v>
      </c>
      <c r="C1007" s="44">
        <v>1428.8377451041115</v>
      </c>
      <c r="D1007" s="41"/>
      <c r="E1007" s="41"/>
      <c r="F1007" s="41"/>
    </row>
    <row r="1008" spans="1:6" x14ac:dyDescent="0.3">
      <c r="A1008" s="42">
        <v>760199</v>
      </c>
      <c r="B1008" s="43">
        <v>38184</v>
      </c>
      <c r="C1008" s="44">
        <v>1429.426101681812</v>
      </c>
      <c r="D1008" s="41"/>
      <c r="E1008" s="41"/>
      <c r="F1008" s="41"/>
    </row>
    <row r="1009" spans="1:6" x14ac:dyDescent="0.3">
      <c r="A1009" s="42">
        <v>760199</v>
      </c>
      <c r="B1009" s="43">
        <v>38187</v>
      </c>
      <c r="C1009" s="44">
        <v>1430.0147005287722</v>
      </c>
      <c r="D1009" s="41"/>
      <c r="E1009" s="41"/>
      <c r="F1009" s="41"/>
    </row>
    <row r="1010" spans="1:6" x14ac:dyDescent="0.3">
      <c r="A1010" s="42">
        <v>760199</v>
      </c>
      <c r="B1010" s="43">
        <v>38188</v>
      </c>
      <c r="C1010" s="44">
        <v>1430.6035417447522</v>
      </c>
      <c r="D1010" s="41"/>
      <c r="E1010" s="41"/>
      <c r="F1010" s="41"/>
    </row>
    <row r="1011" spans="1:6" x14ac:dyDescent="0.3">
      <c r="A1011" s="42">
        <v>760199</v>
      </c>
      <c r="B1011" s="43">
        <v>38189</v>
      </c>
      <c r="C1011" s="44">
        <v>1431.1926254295522</v>
      </c>
      <c r="D1011" s="41"/>
      <c r="E1011" s="41"/>
      <c r="F1011" s="41"/>
    </row>
    <row r="1012" spans="1:6" x14ac:dyDescent="0.3">
      <c r="A1012" s="42">
        <v>760199</v>
      </c>
      <c r="B1012" s="43">
        <v>38190</v>
      </c>
      <c r="C1012" s="44">
        <v>1431.7819516830148</v>
      </c>
      <c r="D1012" s="41"/>
      <c r="E1012" s="41"/>
      <c r="F1012" s="41"/>
    </row>
    <row r="1013" spans="1:6" x14ac:dyDescent="0.3">
      <c r="A1013" s="42">
        <v>760199</v>
      </c>
      <c r="B1013" s="43">
        <v>38191</v>
      </c>
      <c r="C1013" s="44">
        <v>1432.3715206050231</v>
      </c>
      <c r="D1013" s="41"/>
      <c r="E1013" s="41"/>
      <c r="F1013" s="41"/>
    </row>
    <row r="1014" spans="1:6" x14ac:dyDescent="0.3">
      <c r="A1014" s="42">
        <v>760199</v>
      </c>
      <c r="B1014" s="43">
        <v>38194</v>
      </c>
      <c r="C1014" s="44">
        <v>1432.9613322955015</v>
      </c>
      <c r="D1014" s="41"/>
      <c r="E1014" s="41"/>
      <c r="F1014" s="41"/>
    </row>
    <row r="1015" spans="1:6" x14ac:dyDescent="0.3">
      <c r="A1015" s="42">
        <v>760199</v>
      </c>
      <c r="B1015" s="43">
        <v>38195</v>
      </c>
      <c r="C1015" s="44">
        <v>1433.5513868544151</v>
      </c>
      <c r="D1015" s="41"/>
      <c r="E1015" s="41"/>
      <c r="F1015" s="41"/>
    </row>
    <row r="1016" spans="1:6" x14ac:dyDescent="0.3">
      <c r="A1016" s="42">
        <v>760199</v>
      </c>
      <c r="B1016" s="43">
        <v>38196</v>
      </c>
      <c r="C1016" s="44">
        <v>1434.141684381771</v>
      </c>
      <c r="D1016" s="41"/>
      <c r="E1016" s="41"/>
      <c r="F1016" s="41"/>
    </row>
    <row r="1017" spans="1:6" x14ac:dyDescent="0.3">
      <c r="A1017" s="42">
        <v>760199</v>
      </c>
      <c r="B1017" s="43">
        <v>38197</v>
      </c>
      <c r="C1017" s="44">
        <v>1434.7322249776169</v>
      </c>
      <c r="D1017" s="41"/>
      <c r="E1017" s="41"/>
      <c r="F1017" s="41"/>
    </row>
    <row r="1018" spans="1:6" x14ac:dyDescent="0.3">
      <c r="A1018" s="42">
        <v>760199</v>
      </c>
      <c r="B1018" s="43">
        <v>38198</v>
      </c>
      <c r="C1018" s="44">
        <v>1435.3230087420416</v>
      </c>
      <c r="D1018" s="41"/>
      <c r="E1018" s="41"/>
      <c r="F1018" s="41"/>
    </row>
    <row r="1019" spans="1:6" x14ac:dyDescent="0.3">
      <c r="A1019" s="42">
        <v>760199</v>
      </c>
      <c r="B1019" s="43">
        <v>38201</v>
      </c>
      <c r="C1019" s="44">
        <v>1435.9140357751755</v>
      </c>
      <c r="D1019" s="41"/>
      <c r="E1019" s="41"/>
      <c r="F1019" s="41"/>
    </row>
    <row r="1020" spans="1:6" x14ac:dyDescent="0.3">
      <c r="A1020" s="42">
        <v>760199</v>
      </c>
      <c r="B1020" s="43">
        <v>38202</v>
      </c>
      <c r="C1020" s="44">
        <v>1436.5053061771896</v>
      </c>
      <c r="D1020" s="41"/>
      <c r="E1020" s="41"/>
      <c r="F1020" s="41"/>
    </row>
    <row r="1021" spans="1:6" x14ac:dyDescent="0.3">
      <c r="A1021" s="42">
        <v>760199</v>
      </c>
      <c r="B1021" s="43">
        <v>38203</v>
      </c>
      <c r="C1021" s="44">
        <v>1437.0968200482973</v>
      </c>
      <c r="D1021" s="41"/>
      <c r="E1021" s="41"/>
      <c r="F1021" s="41"/>
    </row>
    <row r="1022" spans="1:6" x14ac:dyDescent="0.3">
      <c r="A1022" s="42">
        <v>760199</v>
      </c>
      <c r="B1022" s="43">
        <v>38204</v>
      </c>
      <c r="C1022" s="44">
        <v>1437.6885774887523</v>
      </c>
      <c r="D1022" s="41"/>
      <c r="E1022" s="41"/>
      <c r="F1022" s="41"/>
    </row>
    <row r="1023" spans="1:6" x14ac:dyDescent="0.3">
      <c r="A1023" s="42">
        <v>760199</v>
      </c>
      <c r="B1023" s="43">
        <v>38205</v>
      </c>
      <c r="C1023" s="44">
        <v>1438.2805785988498</v>
      </c>
      <c r="D1023" s="41"/>
      <c r="E1023" s="41"/>
      <c r="F1023" s="41"/>
    </row>
    <row r="1024" spans="1:6" x14ac:dyDescent="0.3">
      <c r="A1024" s="42">
        <v>760199</v>
      </c>
      <c r="B1024" s="43">
        <v>38208</v>
      </c>
      <c r="C1024" s="44">
        <v>1438.8728234789262</v>
      </c>
      <c r="D1024" s="41"/>
      <c r="E1024" s="41"/>
      <c r="F1024" s="41"/>
    </row>
    <row r="1025" spans="1:6" x14ac:dyDescent="0.3">
      <c r="A1025" s="42">
        <v>760199</v>
      </c>
      <c r="B1025" s="43">
        <v>38209</v>
      </c>
      <c r="C1025" s="44">
        <v>1439.4653122293594</v>
      </c>
      <c r="D1025" s="41"/>
      <c r="E1025" s="41"/>
      <c r="F1025" s="41"/>
    </row>
    <row r="1026" spans="1:6" x14ac:dyDescent="0.3">
      <c r="A1026" s="42">
        <v>760199</v>
      </c>
      <c r="B1026" s="43">
        <v>38210</v>
      </c>
      <c r="C1026" s="44">
        <v>1440.0580449505685</v>
      </c>
      <c r="D1026" s="41"/>
      <c r="E1026" s="41"/>
      <c r="F1026" s="41"/>
    </row>
    <row r="1027" spans="1:6" x14ac:dyDescent="0.3">
      <c r="A1027" s="42">
        <v>760199</v>
      </c>
      <c r="B1027" s="43">
        <v>38211</v>
      </c>
      <c r="C1027" s="44">
        <v>1440.6510217430143</v>
      </c>
      <c r="D1027" s="41"/>
      <c r="E1027" s="41"/>
      <c r="F1027" s="41"/>
    </row>
    <row r="1028" spans="1:6" x14ac:dyDescent="0.3">
      <c r="A1028" s="42">
        <v>760199</v>
      </c>
      <c r="B1028" s="43">
        <v>38212</v>
      </c>
      <c r="C1028" s="44">
        <v>1441.2442427071987</v>
      </c>
      <c r="D1028" s="41"/>
      <c r="E1028" s="41"/>
      <c r="F1028" s="41"/>
    </row>
    <row r="1029" spans="1:6" x14ac:dyDescent="0.3">
      <c r="A1029" s="42">
        <v>760199</v>
      </c>
      <c r="B1029" s="43">
        <v>38215</v>
      </c>
      <c r="C1029" s="44">
        <v>1441.837707943665</v>
      </c>
      <c r="D1029" s="41"/>
      <c r="E1029" s="41"/>
      <c r="F1029" s="41"/>
    </row>
    <row r="1030" spans="1:6" x14ac:dyDescent="0.3">
      <c r="A1030" s="42">
        <v>760199</v>
      </c>
      <c r="B1030" s="43">
        <v>38216</v>
      </c>
      <c r="C1030" s="44">
        <v>1442.3098071742095</v>
      </c>
      <c r="D1030" s="41"/>
      <c r="E1030" s="41"/>
      <c r="F1030" s="41"/>
    </row>
    <row r="1031" spans="1:6" x14ac:dyDescent="0.3">
      <c r="A1031" s="42">
        <v>760199</v>
      </c>
      <c r="B1031" s="43">
        <v>38217</v>
      </c>
      <c r="C1031" s="44">
        <v>1442.7820609836517</v>
      </c>
      <c r="D1031" s="41"/>
      <c r="E1031" s="41"/>
      <c r="F1031" s="41"/>
    </row>
    <row r="1032" spans="1:6" x14ac:dyDescent="0.3">
      <c r="A1032" s="42">
        <v>760199</v>
      </c>
      <c r="B1032" s="43">
        <v>38218</v>
      </c>
      <c r="C1032" s="44">
        <v>1443.2544694226051</v>
      </c>
      <c r="D1032" s="41"/>
      <c r="E1032" s="41"/>
      <c r="F1032" s="41"/>
    </row>
    <row r="1033" spans="1:6" x14ac:dyDescent="0.3">
      <c r="A1033" s="42">
        <v>760199</v>
      </c>
      <c r="B1033" s="43">
        <v>38219</v>
      </c>
      <c r="C1033" s="44">
        <v>1443.7270325417001</v>
      </c>
      <c r="D1033" s="41"/>
      <c r="E1033" s="41"/>
      <c r="F1033" s="41"/>
    </row>
    <row r="1034" spans="1:6" x14ac:dyDescent="0.3">
      <c r="A1034" s="42">
        <v>760199</v>
      </c>
      <c r="B1034" s="43">
        <v>38222</v>
      </c>
      <c r="C1034" s="44">
        <v>1444.1997503915829</v>
      </c>
      <c r="D1034" s="41"/>
      <c r="E1034" s="41"/>
      <c r="F1034" s="41"/>
    </row>
    <row r="1035" spans="1:6" x14ac:dyDescent="0.3">
      <c r="A1035" s="42">
        <v>760199</v>
      </c>
      <c r="B1035" s="43">
        <v>38223</v>
      </c>
      <c r="C1035" s="44">
        <v>1444.6726230229174</v>
      </c>
      <c r="D1035" s="41"/>
      <c r="E1035" s="41"/>
      <c r="F1035" s="41"/>
    </row>
    <row r="1036" spans="1:6" x14ac:dyDescent="0.3">
      <c r="A1036" s="42">
        <v>760199</v>
      </c>
      <c r="B1036" s="43">
        <v>38224</v>
      </c>
      <c r="C1036" s="44">
        <v>1445.1456504863831</v>
      </c>
      <c r="D1036" s="41"/>
      <c r="E1036" s="41"/>
      <c r="F1036" s="41"/>
    </row>
    <row r="1037" spans="1:6" x14ac:dyDescent="0.3">
      <c r="A1037" s="42">
        <v>760199</v>
      </c>
      <c r="B1037" s="43">
        <v>38225</v>
      </c>
      <c r="C1037" s="44">
        <v>1445.6188328326768</v>
      </c>
      <c r="D1037" s="41"/>
      <c r="E1037" s="41"/>
      <c r="F1037" s="41"/>
    </row>
    <row r="1038" spans="1:6" x14ac:dyDescent="0.3">
      <c r="A1038" s="42">
        <v>760199</v>
      </c>
      <c r="B1038" s="43">
        <v>38226</v>
      </c>
      <c r="C1038" s="44">
        <v>1446.0921701125112</v>
      </c>
      <c r="D1038" s="41"/>
      <c r="E1038" s="41"/>
      <c r="F1038" s="41"/>
    </row>
    <row r="1039" spans="1:6" x14ac:dyDescent="0.3">
      <c r="A1039" s="42">
        <v>760199</v>
      </c>
      <c r="B1039" s="43">
        <v>38229</v>
      </c>
      <c r="C1039" s="44">
        <v>1446.5656623766167</v>
      </c>
      <c r="D1039" s="41"/>
      <c r="E1039" s="41"/>
      <c r="F1039" s="41"/>
    </row>
    <row r="1040" spans="1:6" x14ac:dyDescent="0.3">
      <c r="A1040" s="42">
        <v>760199</v>
      </c>
      <c r="B1040" s="43">
        <v>38230</v>
      </c>
      <c r="C1040" s="44">
        <v>1447.0393096757389</v>
      </c>
      <c r="D1040" s="41"/>
      <c r="E1040" s="41"/>
      <c r="F1040" s="41"/>
    </row>
    <row r="1041" spans="1:6" x14ac:dyDescent="0.3">
      <c r="A1041" s="42">
        <v>760199</v>
      </c>
      <c r="B1041" s="43">
        <v>38231</v>
      </c>
      <c r="C1041" s="44">
        <v>1447.5131120606413</v>
      </c>
      <c r="D1041" s="41"/>
      <c r="E1041" s="41"/>
      <c r="F1041" s="41"/>
    </row>
    <row r="1042" spans="1:6" x14ac:dyDescent="0.3">
      <c r="A1042" s="42">
        <v>760199</v>
      </c>
      <c r="B1042" s="43">
        <v>38232</v>
      </c>
      <c r="C1042" s="44">
        <v>1447.987069582103</v>
      </c>
      <c r="D1042" s="41"/>
      <c r="E1042" s="41"/>
      <c r="F1042" s="41"/>
    </row>
    <row r="1043" spans="1:6" x14ac:dyDescent="0.3">
      <c r="A1043" s="42">
        <v>760199</v>
      </c>
      <c r="B1043" s="43">
        <v>38233</v>
      </c>
      <c r="C1043" s="44">
        <v>1448.4611822909201</v>
      </c>
      <c r="D1043" s="41"/>
      <c r="E1043" s="41"/>
      <c r="F1043" s="41"/>
    </row>
    <row r="1044" spans="1:6" x14ac:dyDescent="0.3">
      <c r="A1044" s="42">
        <v>760199</v>
      </c>
      <c r="B1044" s="43">
        <v>38236</v>
      </c>
      <c r="C1044" s="44">
        <v>1448.935450237906</v>
      </c>
      <c r="D1044" s="41"/>
      <c r="E1044" s="41"/>
      <c r="F1044" s="41"/>
    </row>
    <row r="1045" spans="1:6" x14ac:dyDescent="0.3">
      <c r="A1045" s="42">
        <v>760199</v>
      </c>
      <c r="B1045" s="43">
        <v>38238</v>
      </c>
      <c r="C1045" s="44">
        <v>1449.4098734738895</v>
      </c>
      <c r="D1045" s="41"/>
      <c r="E1045" s="41"/>
      <c r="F1045" s="41"/>
    </row>
    <row r="1046" spans="1:6" x14ac:dyDescent="0.3">
      <c r="A1046" s="42">
        <v>760199</v>
      </c>
      <c r="B1046" s="43">
        <v>38239</v>
      </c>
      <c r="C1046" s="44">
        <v>1449.8844520497175</v>
      </c>
      <c r="D1046" s="41"/>
      <c r="E1046" s="41"/>
      <c r="F1046" s="41"/>
    </row>
    <row r="1047" spans="1:6" x14ac:dyDescent="0.3">
      <c r="A1047" s="42">
        <v>760199</v>
      </c>
      <c r="B1047" s="43">
        <v>38240</v>
      </c>
      <c r="C1047" s="44">
        <v>1450.3591860162519</v>
      </c>
      <c r="D1047" s="41"/>
      <c r="E1047" s="41"/>
      <c r="F1047" s="41"/>
    </row>
    <row r="1048" spans="1:6" x14ac:dyDescent="0.3">
      <c r="A1048" s="42">
        <v>760199</v>
      </c>
      <c r="B1048" s="43">
        <v>38243</v>
      </c>
      <c r="C1048" s="44">
        <v>1450.8340754243727</v>
      </c>
      <c r="D1048" s="41"/>
      <c r="E1048" s="41"/>
      <c r="F1048" s="41"/>
    </row>
    <row r="1049" spans="1:6" x14ac:dyDescent="0.3">
      <c r="A1049" s="42">
        <v>760199</v>
      </c>
      <c r="B1049" s="43">
        <v>38244</v>
      </c>
      <c r="C1049" s="44">
        <v>1451.3091203249755</v>
      </c>
      <c r="D1049" s="41"/>
      <c r="E1049" s="41"/>
      <c r="F1049" s="41"/>
    </row>
    <row r="1050" spans="1:6" x14ac:dyDescent="0.3">
      <c r="A1050" s="42">
        <v>760199</v>
      </c>
      <c r="B1050" s="43">
        <v>38245</v>
      </c>
      <c r="C1050" s="44">
        <v>1451.7843207689737</v>
      </c>
      <c r="D1050" s="41"/>
      <c r="E1050" s="41"/>
      <c r="F1050" s="41"/>
    </row>
    <row r="1051" spans="1:6" x14ac:dyDescent="0.3">
      <c r="A1051" s="42">
        <v>760199</v>
      </c>
      <c r="B1051" s="43">
        <v>38246</v>
      </c>
      <c r="C1051" s="44">
        <v>1452.0122339296979</v>
      </c>
      <c r="D1051" s="41"/>
      <c r="E1051" s="41"/>
      <c r="F1051" s="41"/>
    </row>
    <row r="1052" spans="1:6" x14ac:dyDescent="0.3">
      <c r="A1052" s="42">
        <v>760199</v>
      </c>
      <c r="B1052" s="43">
        <v>38247</v>
      </c>
      <c r="C1052" s="44">
        <v>1452.2401828701229</v>
      </c>
      <c r="D1052" s="41"/>
      <c r="E1052" s="41"/>
      <c r="F1052" s="41"/>
    </row>
    <row r="1053" spans="1:6" x14ac:dyDescent="0.3">
      <c r="A1053" s="42">
        <v>760199</v>
      </c>
      <c r="B1053" s="43">
        <v>38250</v>
      </c>
      <c r="C1053" s="44">
        <v>1452.4681675958657</v>
      </c>
      <c r="D1053" s="41"/>
      <c r="E1053" s="41"/>
      <c r="F1053" s="41"/>
    </row>
    <row r="1054" spans="1:6" x14ac:dyDescent="0.3">
      <c r="A1054" s="42">
        <v>760199</v>
      </c>
      <c r="B1054" s="43">
        <v>38251</v>
      </c>
      <c r="C1054" s="44">
        <v>1452.6961881125446</v>
      </c>
      <c r="D1054" s="41"/>
      <c r="E1054" s="41"/>
      <c r="F1054" s="41"/>
    </row>
    <row r="1055" spans="1:6" x14ac:dyDescent="0.3">
      <c r="A1055" s="42">
        <v>760199</v>
      </c>
      <c r="B1055" s="43">
        <v>38252</v>
      </c>
      <c r="C1055" s="44">
        <v>1452.9242444257779</v>
      </c>
      <c r="D1055" s="41"/>
      <c r="E1055" s="41"/>
      <c r="F1055" s="41"/>
    </row>
    <row r="1056" spans="1:6" x14ac:dyDescent="0.3">
      <c r="A1056" s="42">
        <v>760199</v>
      </c>
      <c r="B1056" s="43">
        <v>38253</v>
      </c>
      <c r="C1056" s="44">
        <v>1453.1523365411854</v>
      </c>
      <c r="D1056" s="41"/>
      <c r="E1056" s="41"/>
      <c r="F1056" s="41"/>
    </row>
    <row r="1057" spans="1:6" x14ac:dyDescent="0.3">
      <c r="A1057" s="42">
        <v>760199</v>
      </c>
      <c r="B1057" s="43">
        <v>38254</v>
      </c>
      <c r="C1057" s="44">
        <v>1453.3804644643878</v>
      </c>
      <c r="D1057" s="41"/>
      <c r="E1057" s="41"/>
      <c r="F1057" s="41"/>
    </row>
    <row r="1058" spans="1:6" x14ac:dyDescent="0.3">
      <c r="A1058" s="42">
        <v>760199</v>
      </c>
      <c r="B1058" s="43">
        <v>38257</v>
      </c>
      <c r="C1058" s="44">
        <v>1453.6086282010062</v>
      </c>
      <c r="D1058" s="41"/>
      <c r="E1058" s="41"/>
      <c r="F1058" s="41"/>
    </row>
    <row r="1059" spans="1:6" x14ac:dyDescent="0.3">
      <c r="A1059" s="42">
        <v>760199</v>
      </c>
      <c r="B1059" s="43">
        <v>38258</v>
      </c>
      <c r="C1059" s="44">
        <v>1453.8368277566633</v>
      </c>
      <c r="D1059" s="41"/>
      <c r="E1059" s="41"/>
      <c r="F1059" s="41"/>
    </row>
    <row r="1060" spans="1:6" x14ac:dyDescent="0.3">
      <c r="A1060" s="42">
        <v>760199</v>
      </c>
      <c r="B1060" s="43">
        <v>38259</v>
      </c>
      <c r="C1060" s="44">
        <v>1454.0650631369817</v>
      </c>
      <c r="D1060" s="41"/>
      <c r="E1060" s="41"/>
      <c r="F1060" s="41"/>
    </row>
    <row r="1061" spans="1:6" x14ac:dyDescent="0.3">
      <c r="A1061" s="42">
        <v>760199</v>
      </c>
      <c r="B1061" s="43">
        <v>38260</v>
      </c>
      <c r="C1061" s="44">
        <v>1454.2933343475856</v>
      </c>
      <c r="D1061" s="41"/>
      <c r="E1061" s="41"/>
      <c r="F1061" s="41"/>
    </row>
    <row r="1062" spans="1:6" x14ac:dyDescent="0.3">
      <c r="A1062" s="42">
        <v>760199</v>
      </c>
      <c r="B1062" s="43">
        <v>38261</v>
      </c>
      <c r="C1062" s="44">
        <v>1454.5216413941005</v>
      </c>
      <c r="D1062" s="41"/>
      <c r="E1062" s="41"/>
      <c r="F1062" s="41"/>
    </row>
    <row r="1063" spans="1:6" x14ac:dyDescent="0.3">
      <c r="A1063" s="42">
        <v>760199</v>
      </c>
      <c r="B1063" s="43">
        <v>38264</v>
      </c>
      <c r="C1063" s="44">
        <v>1454.7499842821514</v>
      </c>
      <c r="D1063" s="41"/>
      <c r="E1063" s="41"/>
      <c r="F1063" s="41"/>
    </row>
    <row r="1064" spans="1:6" x14ac:dyDescent="0.3">
      <c r="A1064" s="42">
        <v>760199</v>
      </c>
      <c r="B1064" s="43">
        <v>38265</v>
      </c>
      <c r="C1064" s="44">
        <v>1454.9783630173658</v>
      </c>
      <c r="D1064" s="41"/>
      <c r="E1064" s="41"/>
      <c r="F1064" s="41"/>
    </row>
    <row r="1065" spans="1:6" x14ac:dyDescent="0.3">
      <c r="A1065" s="42">
        <v>760199</v>
      </c>
      <c r="B1065" s="43">
        <v>38266</v>
      </c>
      <c r="C1065" s="44">
        <v>1455.2067776053709</v>
      </c>
      <c r="D1065" s="41"/>
      <c r="E1065" s="41"/>
      <c r="F1065" s="41"/>
    </row>
    <row r="1066" spans="1:6" x14ac:dyDescent="0.3">
      <c r="A1066" s="42">
        <v>760199</v>
      </c>
      <c r="B1066" s="43">
        <v>38267</v>
      </c>
      <c r="C1066" s="44">
        <v>1455.4352280517949</v>
      </c>
      <c r="D1066" s="41"/>
      <c r="E1066" s="41"/>
      <c r="F1066" s="41"/>
    </row>
    <row r="1067" spans="1:6" x14ac:dyDescent="0.3">
      <c r="A1067" s="42">
        <v>760199</v>
      </c>
      <c r="B1067" s="43">
        <v>38268</v>
      </c>
      <c r="C1067" s="44">
        <v>1455.6637143622675</v>
      </c>
      <c r="D1067" s="41"/>
      <c r="E1067" s="41"/>
      <c r="F1067" s="41"/>
    </row>
    <row r="1068" spans="1:6" x14ac:dyDescent="0.3">
      <c r="A1068" s="42">
        <v>760199</v>
      </c>
      <c r="B1068" s="43">
        <v>38271</v>
      </c>
      <c r="C1068" s="44">
        <v>1455.8922365424187</v>
      </c>
      <c r="D1068" s="41"/>
      <c r="E1068" s="41"/>
      <c r="F1068" s="41"/>
    </row>
    <row r="1069" spans="1:6" x14ac:dyDescent="0.3">
      <c r="A1069" s="42">
        <v>760199</v>
      </c>
      <c r="B1069" s="43">
        <v>38273</v>
      </c>
      <c r="C1069" s="44">
        <v>1456.1207945978799</v>
      </c>
      <c r="D1069" s="41"/>
      <c r="E1069" s="41"/>
      <c r="F1069" s="41"/>
    </row>
    <row r="1070" spans="1:6" x14ac:dyDescent="0.3">
      <c r="A1070" s="42">
        <v>760199</v>
      </c>
      <c r="B1070" s="43">
        <v>38274</v>
      </c>
      <c r="C1070" s="44">
        <v>1456.3493885342832</v>
      </c>
      <c r="D1070" s="41"/>
      <c r="E1070" s="41"/>
      <c r="F1070" s="41"/>
    </row>
    <row r="1071" spans="1:6" x14ac:dyDescent="0.3">
      <c r="A1071" s="42">
        <v>760199</v>
      </c>
      <c r="B1071" s="43">
        <v>38275</v>
      </c>
      <c r="C1071" s="44">
        <v>1456.5780183572608</v>
      </c>
      <c r="D1071" s="41"/>
      <c r="E1071" s="41"/>
      <c r="F1071" s="41"/>
    </row>
    <row r="1072" spans="1:6" x14ac:dyDescent="0.3">
      <c r="A1072" s="42">
        <v>760199</v>
      </c>
      <c r="B1072" s="43">
        <v>38278</v>
      </c>
      <c r="C1072" s="44">
        <v>1456.8978591255423</v>
      </c>
      <c r="D1072" s="41"/>
      <c r="E1072" s="41"/>
      <c r="F1072" s="41"/>
    </row>
    <row r="1073" spans="1:6" x14ac:dyDescent="0.3">
      <c r="A1073" s="42">
        <v>760199</v>
      </c>
      <c r="B1073" s="43">
        <v>38279</v>
      </c>
      <c r="C1073" s="44">
        <v>1457.2177701256383</v>
      </c>
      <c r="D1073" s="41"/>
      <c r="E1073" s="41"/>
      <c r="F1073" s="41"/>
    </row>
    <row r="1074" spans="1:6" x14ac:dyDescent="0.3">
      <c r="A1074" s="42">
        <v>760199</v>
      </c>
      <c r="B1074" s="43">
        <v>38280</v>
      </c>
      <c r="C1074" s="44">
        <v>1457.5377513729702</v>
      </c>
      <c r="D1074" s="41"/>
      <c r="E1074" s="41"/>
      <c r="F1074" s="41"/>
    </row>
    <row r="1075" spans="1:6" x14ac:dyDescent="0.3">
      <c r="A1075" s="42">
        <v>760199</v>
      </c>
      <c r="B1075" s="43">
        <v>38281</v>
      </c>
      <c r="C1075" s="44">
        <v>1457.8578028829636</v>
      </c>
      <c r="D1075" s="41"/>
      <c r="E1075" s="41"/>
      <c r="F1075" s="41"/>
    </row>
    <row r="1076" spans="1:6" x14ac:dyDescent="0.3">
      <c r="A1076" s="42">
        <v>760199</v>
      </c>
      <c r="B1076" s="43">
        <v>38282</v>
      </c>
      <c r="C1076" s="44">
        <v>1458.1779246710471</v>
      </c>
      <c r="D1076" s="41"/>
      <c r="E1076" s="41"/>
      <c r="F1076" s="41"/>
    </row>
    <row r="1077" spans="1:6" x14ac:dyDescent="0.3">
      <c r="A1077" s="42">
        <v>760199</v>
      </c>
      <c r="B1077" s="43">
        <v>38285</v>
      </c>
      <c r="C1077" s="44">
        <v>1458.4981167526521</v>
      </c>
      <c r="D1077" s="41"/>
      <c r="E1077" s="41"/>
      <c r="F1077" s="41"/>
    </row>
    <row r="1078" spans="1:6" x14ac:dyDescent="0.3">
      <c r="A1078" s="42">
        <v>760199</v>
      </c>
      <c r="B1078" s="43">
        <v>38286</v>
      </c>
      <c r="C1078" s="44">
        <v>1458.8183791432143</v>
      </c>
      <c r="D1078" s="41"/>
      <c r="E1078" s="41"/>
      <c r="F1078" s="41"/>
    </row>
    <row r="1079" spans="1:6" x14ac:dyDescent="0.3">
      <c r="A1079" s="42">
        <v>760199</v>
      </c>
      <c r="B1079" s="43">
        <v>38287</v>
      </c>
      <c r="C1079" s="44">
        <v>1459.138711858172</v>
      </c>
      <c r="D1079" s="41"/>
      <c r="E1079" s="41"/>
      <c r="F1079" s="41"/>
    </row>
    <row r="1080" spans="1:6" x14ac:dyDescent="0.3">
      <c r="A1080" s="42">
        <v>760199</v>
      </c>
      <c r="B1080" s="43">
        <v>38288</v>
      </c>
      <c r="C1080" s="44">
        <v>1459.4591149129676</v>
      </c>
      <c r="D1080" s="41"/>
      <c r="E1080" s="41"/>
      <c r="F1080" s="41"/>
    </row>
    <row r="1081" spans="1:6" x14ac:dyDescent="0.3">
      <c r="A1081" s="42">
        <v>760199</v>
      </c>
      <c r="B1081" s="43">
        <v>38289</v>
      </c>
      <c r="C1081" s="44">
        <v>1459.7795883230467</v>
      </c>
      <c r="D1081" s="41"/>
      <c r="E1081" s="41"/>
      <c r="F1081" s="41"/>
    </row>
    <row r="1082" spans="1:6" x14ac:dyDescent="0.3">
      <c r="A1082" s="42">
        <v>760199</v>
      </c>
      <c r="B1082" s="43">
        <v>38292</v>
      </c>
      <c r="C1082" s="44">
        <v>1460.1001321038582</v>
      </c>
      <c r="D1082" s="41"/>
      <c r="E1082" s="41"/>
      <c r="F1082" s="41"/>
    </row>
    <row r="1083" spans="1:6" x14ac:dyDescent="0.3">
      <c r="A1083" s="42">
        <v>760199</v>
      </c>
      <c r="B1083" s="43">
        <v>38294</v>
      </c>
      <c r="C1083" s="44">
        <v>1460.4207462708541</v>
      </c>
      <c r="D1083" s="41"/>
      <c r="E1083" s="41"/>
      <c r="F1083" s="41"/>
    </row>
    <row r="1084" spans="1:6" x14ac:dyDescent="0.3">
      <c r="A1084" s="42">
        <v>760199</v>
      </c>
      <c r="B1084" s="43">
        <v>38295</v>
      </c>
      <c r="C1084" s="44">
        <v>1460.7414308394898</v>
      </c>
      <c r="D1084" s="41"/>
      <c r="E1084" s="41"/>
      <c r="F1084" s="41"/>
    </row>
    <row r="1085" spans="1:6" x14ac:dyDescent="0.3">
      <c r="A1085" s="42">
        <v>760199</v>
      </c>
      <c r="B1085" s="43">
        <v>38296</v>
      </c>
      <c r="C1085" s="44">
        <v>1461.0621858252252</v>
      </c>
      <c r="D1085" s="41"/>
      <c r="E1085" s="41"/>
      <c r="F1085" s="41"/>
    </row>
    <row r="1086" spans="1:6" x14ac:dyDescent="0.3">
      <c r="A1086" s="42">
        <v>760199</v>
      </c>
      <c r="B1086" s="43">
        <v>38299</v>
      </c>
      <c r="C1086" s="44">
        <v>1461.3830112435219</v>
      </c>
      <c r="D1086" s="41"/>
      <c r="E1086" s="41"/>
      <c r="F1086" s="41"/>
    </row>
    <row r="1087" spans="1:6" x14ac:dyDescent="0.3">
      <c r="A1087" s="42">
        <v>760199</v>
      </c>
      <c r="B1087" s="43">
        <v>38300</v>
      </c>
      <c r="C1087" s="44">
        <v>1461.7039071098463</v>
      </c>
      <c r="D1087" s="41"/>
      <c r="E1087" s="41"/>
      <c r="F1087" s="41"/>
    </row>
    <row r="1088" spans="1:6" x14ac:dyDescent="0.3">
      <c r="A1088" s="42">
        <v>760199</v>
      </c>
      <c r="B1088" s="43">
        <v>38301</v>
      </c>
      <c r="C1088" s="44">
        <v>1462.0248734396671</v>
      </c>
      <c r="D1088" s="41"/>
      <c r="E1088" s="41"/>
      <c r="F1088" s="41"/>
    </row>
    <row r="1089" spans="1:6" x14ac:dyDescent="0.3">
      <c r="A1089" s="42">
        <v>760199</v>
      </c>
      <c r="B1089" s="43">
        <v>38302</v>
      </c>
      <c r="C1089" s="44">
        <v>1462.3459102484576</v>
      </c>
      <c r="D1089" s="41"/>
      <c r="E1089" s="41"/>
      <c r="F1089" s="41"/>
    </row>
    <row r="1090" spans="1:6" x14ac:dyDescent="0.3">
      <c r="A1090" s="42">
        <v>760199</v>
      </c>
      <c r="B1090" s="43">
        <v>38303</v>
      </c>
      <c r="C1090" s="44">
        <v>1462.6670175516933</v>
      </c>
      <c r="D1090" s="41"/>
      <c r="E1090" s="41"/>
      <c r="F1090" s="41"/>
    </row>
    <row r="1091" spans="1:6" x14ac:dyDescent="0.3">
      <c r="A1091" s="42">
        <v>760199</v>
      </c>
      <c r="B1091" s="43">
        <v>38307</v>
      </c>
      <c r="C1091" s="44">
        <v>1462.9881953648539</v>
      </c>
      <c r="D1091" s="41"/>
      <c r="E1091" s="41"/>
      <c r="F1091" s="41"/>
    </row>
    <row r="1092" spans="1:6" x14ac:dyDescent="0.3">
      <c r="A1092" s="42">
        <v>760199</v>
      </c>
      <c r="B1092" s="43">
        <v>38308</v>
      </c>
      <c r="C1092" s="44">
        <v>1463.4673492035422</v>
      </c>
      <c r="D1092" s="41"/>
      <c r="E1092" s="41"/>
      <c r="F1092" s="41"/>
    </row>
    <row r="1093" spans="1:6" x14ac:dyDescent="0.3">
      <c r="A1093" s="42">
        <v>760199</v>
      </c>
      <c r="B1093" s="43">
        <v>38309</v>
      </c>
      <c r="C1093" s="44">
        <v>1463.9466599733676</v>
      </c>
      <c r="D1093" s="41"/>
      <c r="E1093" s="41"/>
      <c r="F1093" s="41"/>
    </row>
    <row r="1094" spans="1:6" x14ac:dyDescent="0.3">
      <c r="A1094" s="42">
        <v>760199</v>
      </c>
      <c r="B1094" s="43">
        <v>38310</v>
      </c>
      <c r="C1094" s="44">
        <v>1464.4261277257278</v>
      </c>
      <c r="D1094" s="41"/>
      <c r="E1094" s="41"/>
      <c r="F1094" s="41"/>
    </row>
    <row r="1095" spans="1:6" x14ac:dyDescent="0.3">
      <c r="A1095" s="42">
        <v>760199</v>
      </c>
      <c r="B1095" s="43">
        <v>38313</v>
      </c>
      <c r="C1095" s="44">
        <v>1464.9057525120372</v>
      </c>
      <c r="D1095" s="41"/>
      <c r="E1095" s="41"/>
      <c r="F1095" s="41"/>
    </row>
    <row r="1096" spans="1:6" x14ac:dyDescent="0.3">
      <c r="A1096" s="42">
        <v>760199</v>
      </c>
      <c r="B1096" s="43">
        <v>38314</v>
      </c>
      <c r="C1096" s="44">
        <v>1465.3855343837276</v>
      </c>
      <c r="D1096" s="41"/>
      <c r="E1096" s="41"/>
      <c r="F1096" s="41"/>
    </row>
    <row r="1097" spans="1:6" x14ac:dyDescent="0.3">
      <c r="A1097" s="42">
        <v>760199</v>
      </c>
      <c r="B1097" s="43">
        <v>38315</v>
      </c>
      <c r="C1097" s="44">
        <v>1465.8654733922463</v>
      </c>
      <c r="D1097" s="41"/>
      <c r="E1097" s="41"/>
      <c r="F1097" s="41"/>
    </row>
    <row r="1098" spans="1:6" x14ac:dyDescent="0.3">
      <c r="A1098" s="42">
        <v>760199</v>
      </c>
      <c r="B1098" s="43">
        <v>38316</v>
      </c>
      <c r="C1098" s="44">
        <v>1466.3455695890591</v>
      </c>
      <c r="D1098" s="41"/>
      <c r="E1098" s="41"/>
      <c r="F1098" s="41"/>
    </row>
    <row r="1099" spans="1:6" x14ac:dyDescent="0.3">
      <c r="A1099" s="42">
        <v>760199</v>
      </c>
      <c r="B1099" s="43">
        <v>38317</v>
      </c>
      <c r="C1099" s="44">
        <v>1466.8258230256474</v>
      </c>
      <c r="D1099" s="41"/>
      <c r="E1099" s="41"/>
      <c r="F1099" s="41"/>
    </row>
    <row r="1100" spans="1:6" x14ac:dyDescent="0.3">
      <c r="A1100" s="42">
        <v>760199</v>
      </c>
      <c r="B1100" s="43">
        <v>38320</v>
      </c>
      <c r="C1100" s="44">
        <v>1467.3062337535102</v>
      </c>
      <c r="D1100" s="41"/>
      <c r="E1100" s="41"/>
      <c r="F1100" s="41"/>
    </row>
    <row r="1101" spans="1:6" x14ac:dyDescent="0.3">
      <c r="A1101" s="42">
        <v>760199</v>
      </c>
      <c r="B1101" s="43">
        <v>38321</v>
      </c>
      <c r="C1101" s="44">
        <v>1467.7868018241627</v>
      </c>
      <c r="D1101" s="41"/>
      <c r="E1101" s="41"/>
      <c r="F1101" s="41"/>
    </row>
    <row r="1102" spans="1:6" x14ac:dyDescent="0.3">
      <c r="A1102" s="42">
        <v>760199</v>
      </c>
      <c r="B1102" s="43">
        <v>38322</v>
      </c>
      <c r="C1102" s="44">
        <v>1468.2675272891381</v>
      </c>
      <c r="D1102" s="41"/>
      <c r="E1102" s="41"/>
      <c r="F1102" s="41"/>
    </row>
    <row r="1103" spans="1:6" x14ac:dyDescent="0.3">
      <c r="A1103" s="42">
        <v>760199</v>
      </c>
      <c r="B1103" s="43">
        <v>38323</v>
      </c>
      <c r="C1103" s="44">
        <v>1468.7484101999853</v>
      </c>
      <c r="D1103" s="41"/>
      <c r="E1103" s="41"/>
      <c r="F1103" s="41"/>
    </row>
    <row r="1104" spans="1:6" x14ac:dyDescent="0.3">
      <c r="A1104" s="42">
        <v>760199</v>
      </c>
      <c r="B1104" s="43">
        <v>38324</v>
      </c>
      <c r="C1104" s="44">
        <v>1469.2294506082703</v>
      </c>
      <c r="D1104" s="41"/>
      <c r="E1104" s="41"/>
      <c r="F1104" s="41"/>
    </row>
    <row r="1105" spans="1:6" x14ac:dyDescent="0.3">
      <c r="A1105" s="42">
        <v>760199</v>
      </c>
      <c r="B1105" s="43">
        <v>38327</v>
      </c>
      <c r="C1105" s="44">
        <v>1469.7106485655768</v>
      </c>
      <c r="D1105" s="41"/>
      <c r="E1105" s="41"/>
      <c r="F1105" s="41"/>
    </row>
    <row r="1106" spans="1:6" x14ac:dyDescent="0.3">
      <c r="A1106" s="42">
        <v>760199</v>
      </c>
      <c r="B1106" s="43">
        <v>38328</v>
      </c>
      <c r="C1106" s="44">
        <v>1470.1920041235044</v>
      </c>
      <c r="D1106" s="41"/>
      <c r="E1106" s="41"/>
      <c r="F1106" s="41"/>
    </row>
    <row r="1107" spans="1:6" x14ac:dyDescent="0.3">
      <c r="A1107" s="42">
        <v>760199</v>
      </c>
      <c r="B1107" s="43">
        <v>38329</v>
      </c>
      <c r="C1107" s="44">
        <v>1470.6735173336697</v>
      </c>
      <c r="D1107" s="41"/>
      <c r="E1107" s="41"/>
      <c r="F1107" s="41"/>
    </row>
    <row r="1108" spans="1:6" x14ac:dyDescent="0.3">
      <c r="A1108" s="42">
        <v>760199</v>
      </c>
      <c r="B1108" s="43">
        <v>38330</v>
      </c>
      <c r="C1108" s="44">
        <v>1471.1551882477074</v>
      </c>
      <c r="D1108" s="41"/>
      <c r="E1108" s="41"/>
      <c r="F1108" s="41"/>
    </row>
    <row r="1109" spans="1:6" x14ac:dyDescent="0.3">
      <c r="A1109" s="42">
        <v>760199</v>
      </c>
      <c r="B1109" s="43">
        <v>38331</v>
      </c>
      <c r="C1109" s="44">
        <v>1471.6370169172678</v>
      </c>
      <c r="D1109" s="41"/>
      <c r="E1109" s="41"/>
      <c r="F1109" s="41"/>
    </row>
    <row r="1110" spans="1:6" x14ac:dyDescent="0.3">
      <c r="A1110" s="42">
        <v>760199</v>
      </c>
      <c r="B1110" s="43">
        <v>38334</v>
      </c>
      <c r="C1110" s="44">
        <v>1472.1190033940184</v>
      </c>
      <c r="D1110" s="41"/>
      <c r="E1110" s="41"/>
      <c r="F1110" s="41"/>
    </row>
    <row r="1111" spans="1:6" x14ac:dyDescent="0.3">
      <c r="A1111" s="42">
        <v>760199</v>
      </c>
      <c r="B1111" s="43">
        <v>38335</v>
      </c>
      <c r="C1111" s="44">
        <v>1472.6011477296438</v>
      </c>
      <c r="D1111" s="41"/>
      <c r="E1111" s="41"/>
      <c r="F1111" s="41"/>
    </row>
    <row r="1112" spans="1:6" x14ac:dyDescent="0.3">
      <c r="A1112" s="42">
        <v>760199</v>
      </c>
      <c r="B1112" s="43">
        <v>38336</v>
      </c>
      <c r="C1112" s="44">
        <v>1473.0834499758457</v>
      </c>
      <c r="D1112" s="41"/>
      <c r="E1112" s="41"/>
      <c r="F1112" s="41"/>
    </row>
    <row r="1113" spans="1:6" x14ac:dyDescent="0.3">
      <c r="A1113" s="42">
        <v>760199</v>
      </c>
      <c r="B1113" s="43">
        <v>38337</v>
      </c>
      <c r="C1113" s="44">
        <v>1473.6318729115151</v>
      </c>
      <c r="D1113" s="41"/>
      <c r="E1113" s="41"/>
      <c r="F1113" s="41"/>
    </row>
    <row r="1114" spans="1:6" x14ac:dyDescent="0.3">
      <c r="A1114" s="42">
        <v>760199</v>
      </c>
      <c r="B1114" s="43">
        <v>38338</v>
      </c>
      <c r="C1114" s="44">
        <v>1474.1805000227971</v>
      </c>
      <c r="D1114" s="41"/>
      <c r="E1114" s="41"/>
      <c r="F1114" s="41"/>
    </row>
    <row r="1115" spans="1:6" x14ac:dyDescent="0.3">
      <c r="A1115" s="42">
        <v>760199</v>
      </c>
      <c r="B1115" s="43">
        <v>38341</v>
      </c>
      <c r="C1115" s="44">
        <v>1474.729331385706</v>
      </c>
      <c r="D1115" s="41"/>
      <c r="E1115" s="41"/>
      <c r="F1115" s="41"/>
    </row>
    <row r="1116" spans="1:6" x14ac:dyDescent="0.3">
      <c r="A1116" s="42">
        <v>760199</v>
      </c>
      <c r="B1116" s="43">
        <v>38342</v>
      </c>
      <c r="C1116" s="44">
        <v>1475.278367076284</v>
      </c>
      <c r="D1116" s="41"/>
      <c r="E1116" s="41"/>
      <c r="F1116" s="41"/>
    </row>
    <row r="1117" spans="1:6" x14ac:dyDescent="0.3">
      <c r="A1117" s="42">
        <v>760199</v>
      </c>
      <c r="B1117" s="43">
        <v>38343</v>
      </c>
      <c r="C1117" s="44">
        <v>1475.8276071706009</v>
      </c>
      <c r="D1117" s="41"/>
      <c r="E1117" s="41"/>
      <c r="F1117" s="41"/>
    </row>
    <row r="1118" spans="1:6" x14ac:dyDescent="0.3">
      <c r="A1118" s="42">
        <v>760199</v>
      </c>
      <c r="B1118" s="43">
        <v>38344</v>
      </c>
      <c r="C1118" s="44">
        <v>1476.3770517447554</v>
      </c>
      <c r="D1118" s="41"/>
      <c r="E1118" s="41"/>
      <c r="F1118" s="41"/>
    </row>
    <row r="1119" spans="1:6" x14ac:dyDescent="0.3">
      <c r="A1119" s="42">
        <v>760199</v>
      </c>
      <c r="B1119" s="43">
        <v>38345</v>
      </c>
      <c r="C1119" s="44">
        <v>1476.9267008748748</v>
      </c>
      <c r="D1119" s="41"/>
      <c r="E1119" s="41"/>
      <c r="F1119" s="41"/>
    </row>
    <row r="1120" spans="1:6" x14ac:dyDescent="0.3">
      <c r="A1120" s="42">
        <v>760199</v>
      </c>
      <c r="B1120" s="43">
        <v>38348</v>
      </c>
      <c r="C1120" s="44">
        <v>1477.4765546371145</v>
      </c>
      <c r="D1120" s="41"/>
      <c r="E1120" s="41"/>
      <c r="F1120" s="41"/>
    </row>
    <row r="1121" spans="1:6" x14ac:dyDescent="0.3">
      <c r="A1121" s="42">
        <v>760199</v>
      </c>
      <c r="B1121" s="43">
        <v>38349</v>
      </c>
      <c r="C1121" s="44">
        <v>1478.026613107658</v>
      </c>
      <c r="D1121" s="41"/>
      <c r="E1121" s="41"/>
      <c r="F1121" s="41"/>
    </row>
    <row r="1122" spans="1:6" x14ac:dyDescent="0.3">
      <c r="A1122" s="42">
        <v>760199</v>
      </c>
      <c r="B1122" s="43">
        <v>38350</v>
      </c>
      <c r="C1122" s="44">
        <v>1478.5768763627173</v>
      </c>
      <c r="D1122" s="41"/>
      <c r="E1122" s="41"/>
      <c r="F1122" s="41"/>
    </row>
    <row r="1123" spans="1:6" x14ac:dyDescent="0.3">
      <c r="A1123" s="42">
        <v>760199</v>
      </c>
      <c r="B1123" s="43">
        <v>38351</v>
      </c>
      <c r="C1123" s="44">
        <v>1479.1273444785329</v>
      </c>
      <c r="D1123" s="41"/>
      <c r="E1123" s="41"/>
      <c r="F1123" s="41"/>
    </row>
    <row r="1124" spans="1:6" x14ac:dyDescent="0.3">
      <c r="A1124" s="42">
        <v>760199</v>
      </c>
      <c r="B1124" s="43">
        <v>38352</v>
      </c>
      <c r="C1124" s="44">
        <v>1479.6780175313738</v>
      </c>
      <c r="D1124" s="41"/>
      <c r="E1124" s="41"/>
      <c r="F1124" s="41"/>
    </row>
    <row r="1125" spans="1:6" x14ac:dyDescent="0.3">
      <c r="A1125" s="42">
        <v>760199</v>
      </c>
      <c r="B1125" s="43">
        <v>38355</v>
      </c>
      <c r="C1125" s="44">
        <v>1480.2288955975373</v>
      </c>
      <c r="D1125" s="41"/>
      <c r="E1125" s="41"/>
      <c r="F1125" s="41"/>
    </row>
    <row r="1126" spans="1:6" x14ac:dyDescent="0.3">
      <c r="A1126" s="42">
        <v>760199</v>
      </c>
      <c r="B1126" s="43">
        <v>38356</v>
      </c>
      <c r="C1126" s="44">
        <v>1480.7799787533484</v>
      </c>
      <c r="D1126" s="41"/>
      <c r="E1126" s="41"/>
      <c r="F1126" s="41"/>
    </row>
    <row r="1127" spans="1:6" x14ac:dyDescent="0.3">
      <c r="A1127" s="42">
        <v>760199</v>
      </c>
      <c r="B1127" s="43">
        <v>38357</v>
      </c>
      <c r="C1127" s="44">
        <v>1481.3312670751618</v>
      </c>
      <c r="D1127" s="41"/>
      <c r="E1127" s="41"/>
      <c r="F1127" s="41"/>
    </row>
    <row r="1128" spans="1:6" x14ac:dyDescent="0.3">
      <c r="A1128" s="42">
        <v>760199</v>
      </c>
      <c r="B1128" s="43">
        <v>38358</v>
      </c>
      <c r="C1128" s="44">
        <v>1481.8827606393595</v>
      </c>
      <c r="D1128" s="41"/>
      <c r="E1128" s="41"/>
      <c r="F1128" s="41"/>
    </row>
    <row r="1129" spans="1:6" x14ac:dyDescent="0.3">
      <c r="A1129" s="42">
        <v>760199</v>
      </c>
      <c r="B1129" s="43">
        <v>38359</v>
      </c>
      <c r="C1129" s="44">
        <v>1482.4344595223527</v>
      </c>
      <c r="D1129" s="41"/>
      <c r="E1129" s="41"/>
      <c r="F1129" s="41"/>
    </row>
    <row r="1130" spans="1:6" x14ac:dyDescent="0.3">
      <c r="A1130" s="42">
        <v>760199</v>
      </c>
      <c r="B1130" s="43">
        <v>38362</v>
      </c>
      <c r="C1130" s="44">
        <v>1482.9863638005806</v>
      </c>
      <c r="D1130" s="41"/>
      <c r="E1130" s="41"/>
      <c r="F1130" s="41"/>
    </row>
    <row r="1131" spans="1:6" x14ac:dyDescent="0.3">
      <c r="A1131" s="42">
        <v>760199</v>
      </c>
      <c r="B1131" s="43">
        <v>38363</v>
      </c>
      <c r="C1131" s="44">
        <v>1483.5384735505113</v>
      </c>
      <c r="D1131" s="41"/>
      <c r="E1131" s="41"/>
      <c r="F1131" s="41"/>
    </row>
    <row r="1132" spans="1:6" x14ac:dyDescent="0.3">
      <c r="A1132" s="42">
        <v>760199</v>
      </c>
      <c r="B1132" s="43">
        <v>38364</v>
      </c>
      <c r="C1132" s="44">
        <v>1484.0907888486406</v>
      </c>
      <c r="D1132" s="41"/>
      <c r="E1132" s="41"/>
      <c r="F1132" s="41"/>
    </row>
    <row r="1133" spans="1:6" x14ac:dyDescent="0.3">
      <c r="A1133" s="42">
        <v>760199</v>
      </c>
      <c r="B1133" s="43">
        <v>38365</v>
      </c>
      <c r="C1133" s="44">
        <v>1484.6433097714937</v>
      </c>
      <c r="D1133" s="41"/>
      <c r="E1133" s="41"/>
      <c r="F1133" s="41"/>
    </row>
    <row r="1134" spans="1:6" x14ac:dyDescent="0.3">
      <c r="A1134" s="42">
        <v>760199</v>
      </c>
      <c r="B1134" s="43">
        <v>38366</v>
      </c>
      <c r="C1134" s="44">
        <v>1485.1960363956234</v>
      </c>
      <c r="D1134" s="41"/>
      <c r="E1134" s="41"/>
      <c r="F1134" s="41"/>
    </row>
    <row r="1135" spans="1:6" x14ac:dyDescent="0.3">
      <c r="A1135" s="42">
        <v>760199</v>
      </c>
      <c r="B1135" s="43">
        <v>38369</v>
      </c>
      <c r="C1135" s="44">
        <v>1485.748968797612</v>
      </c>
      <c r="D1135" s="41"/>
      <c r="E1135" s="41"/>
      <c r="F1135" s="41"/>
    </row>
    <row r="1136" spans="1:6" x14ac:dyDescent="0.3">
      <c r="A1136" s="42">
        <v>760199</v>
      </c>
      <c r="B1136" s="43">
        <v>38370</v>
      </c>
      <c r="C1136" s="44">
        <v>1486.2011507207274</v>
      </c>
      <c r="D1136" s="41"/>
      <c r="E1136" s="41"/>
      <c r="F1136" s="41"/>
    </row>
    <row r="1137" spans="1:6" x14ac:dyDescent="0.3">
      <c r="A1137" s="42">
        <v>760199</v>
      </c>
      <c r="B1137" s="43">
        <v>38371</v>
      </c>
      <c r="C1137" s="44">
        <v>1486.6534702636534</v>
      </c>
      <c r="D1137" s="41"/>
      <c r="E1137" s="41"/>
      <c r="F1137" s="41"/>
    </row>
    <row r="1138" spans="1:6" x14ac:dyDescent="0.3">
      <c r="A1138" s="42">
        <v>760199</v>
      </c>
      <c r="B1138" s="43">
        <v>38372</v>
      </c>
      <c r="C1138" s="44">
        <v>1487.1059274682736</v>
      </c>
      <c r="D1138" s="41"/>
      <c r="E1138" s="41"/>
      <c r="F1138" s="41"/>
    </row>
    <row r="1139" spans="1:6" x14ac:dyDescent="0.3">
      <c r="A1139" s="42">
        <v>760199</v>
      </c>
      <c r="B1139" s="43">
        <v>38373</v>
      </c>
      <c r="C1139" s="44">
        <v>1487.5585223764856</v>
      </c>
      <c r="D1139" s="41"/>
      <c r="E1139" s="41"/>
      <c r="F1139" s="41"/>
    </row>
    <row r="1140" spans="1:6" x14ac:dyDescent="0.3">
      <c r="A1140" s="42">
        <v>760199</v>
      </c>
      <c r="B1140" s="43">
        <v>38376</v>
      </c>
      <c r="C1140" s="44">
        <v>1488.0112550301985</v>
      </c>
      <c r="D1140" s="41"/>
      <c r="E1140" s="41"/>
      <c r="F1140" s="41"/>
    </row>
    <row r="1141" spans="1:6" x14ac:dyDescent="0.3">
      <c r="A1141" s="42">
        <v>760199</v>
      </c>
      <c r="B1141" s="43">
        <v>38377</v>
      </c>
      <c r="C1141" s="44">
        <v>1488.4641254713345</v>
      </c>
      <c r="D1141" s="41"/>
      <c r="E1141" s="41"/>
      <c r="F1141" s="41"/>
    </row>
    <row r="1142" spans="1:6" x14ac:dyDescent="0.3">
      <c r="A1142" s="42">
        <v>760199</v>
      </c>
      <c r="B1142" s="43">
        <v>38378</v>
      </c>
      <c r="C1142" s="44">
        <v>1488.9171337418288</v>
      </c>
      <c r="D1142" s="41"/>
      <c r="E1142" s="41"/>
      <c r="F1142" s="41"/>
    </row>
    <row r="1143" spans="1:6" x14ac:dyDescent="0.3">
      <c r="A1143" s="42">
        <v>760199</v>
      </c>
      <c r="B1143" s="43">
        <v>38379</v>
      </c>
      <c r="C1143" s="44">
        <v>1489.3702798836293</v>
      </c>
      <c r="D1143" s="41"/>
      <c r="E1143" s="41"/>
      <c r="F1143" s="41"/>
    </row>
    <row r="1144" spans="1:6" x14ac:dyDescent="0.3">
      <c r="A1144" s="42">
        <v>760199</v>
      </c>
      <c r="B1144" s="43">
        <v>38380</v>
      </c>
      <c r="C1144" s="44">
        <v>1489.8235639386967</v>
      </c>
      <c r="D1144" s="41"/>
      <c r="E1144" s="41"/>
      <c r="F1144" s="41"/>
    </row>
    <row r="1145" spans="1:6" x14ac:dyDescent="0.3">
      <c r="A1145" s="42">
        <v>760199</v>
      </c>
      <c r="B1145" s="43">
        <v>38383</v>
      </c>
      <c r="C1145" s="44">
        <v>1490.2769859490043</v>
      </c>
      <c r="D1145" s="41"/>
      <c r="E1145" s="41"/>
      <c r="F1145" s="41"/>
    </row>
    <row r="1146" spans="1:6" x14ac:dyDescent="0.3">
      <c r="A1146" s="42">
        <v>760199</v>
      </c>
      <c r="B1146" s="43">
        <v>38384</v>
      </c>
      <c r="C1146" s="44">
        <v>1490.7305459565375</v>
      </c>
      <c r="D1146" s="41"/>
      <c r="E1146" s="41"/>
      <c r="F1146" s="41"/>
    </row>
    <row r="1147" spans="1:6" x14ac:dyDescent="0.3">
      <c r="A1147" s="42">
        <v>760199</v>
      </c>
      <c r="B1147" s="43">
        <v>38385</v>
      </c>
      <c r="C1147" s="44">
        <v>1491.1842440032967</v>
      </c>
      <c r="D1147" s="41"/>
      <c r="E1147" s="41"/>
      <c r="F1147" s="41"/>
    </row>
    <row r="1148" spans="1:6" x14ac:dyDescent="0.3">
      <c r="A1148" s="42">
        <v>760199</v>
      </c>
      <c r="B1148" s="43">
        <v>38386</v>
      </c>
      <c r="C1148" s="44">
        <v>1491.6380801312921</v>
      </c>
      <c r="D1148" s="41"/>
      <c r="E1148" s="41"/>
      <c r="F1148" s="41"/>
    </row>
    <row r="1149" spans="1:6" x14ac:dyDescent="0.3">
      <c r="A1149" s="42">
        <v>760199</v>
      </c>
      <c r="B1149" s="43">
        <v>38387</v>
      </c>
      <c r="C1149" s="44">
        <v>1492.0920543825491</v>
      </c>
      <c r="D1149" s="41"/>
      <c r="E1149" s="41"/>
      <c r="F1149" s="41"/>
    </row>
    <row r="1150" spans="1:6" x14ac:dyDescent="0.3">
      <c r="A1150" s="42">
        <v>760199</v>
      </c>
      <c r="B1150" s="43">
        <v>38392</v>
      </c>
      <c r="C1150" s="44">
        <v>1492.5461667991051</v>
      </c>
      <c r="D1150" s="41"/>
      <c r="E1150" s="41"/>
      <c r="F1150" s="41"/>
    </row>
    <row r="1151" spans="1:6" x14ac:dyDescent="0.3">
      <c r="A1151" s="42">
        <v>760199</v>
      </c>
      <c r="B1151" s="43">
        <v>38393</v>
      </c>
      <c r="C1151" s="44">
        <v>1493.0004174230094</v>
      </c>
      <c r="D1151" s="41"/>
      <c r="E1151" s="41"/>
      <c r="F1151" s="41"/>
    </row>
    <row r="1152" spans="1:6" x14ac:dyDescent="0.3">
      <c r="A1152" s="42">
        <v>760199</v>
      </c>
      <c r="B1152" s="43">
        <v>38394</v>
      </c>
      <c r="C1152" s="44">
        <v>1493.4548062963254</v>
      </c>
      <c r="D1152" s="41"/>
      <c r="E1152" s="41"/>
      <c r="F1152" s="41"/>
    </row>
    <row r="1153" spans="1:6" x14ac:dyDescent="0.3">
      <c r="A1153" s="42">
        <v>760199</v>
      </c>
      <c r="B1153" s="43">
        <v>38397</v>
      </c>
      <c r="C1153" s="44">
        <v>1493.9093334611284</v>
      </c>
      <c r="D1153" s="41"/>
      <c r="E1153" s="41"/>
      <c r="F1153" s="41"/>
    </row>
    <row r="1154" spans="1:6" x14ac:dyDescent="0.3">
      <c r="A1154" s="42">
        <v>760199</v>
      </c>
      <c r="B1154" s="43">
        <v>38398</v>
      </c>
      <c r="C1154" s="44">
        <v>1494.3639989595076</v>
      </c>
      <c r="D1154" s="41"/>
      <c r="E1154" s="41"/>
      <c r="F1154" s="41"/>
    </row>
    <row r="1155" spans="1:6" x14ac:dyDescent="0.3">
      <c r="A1155" s="42">
        <v>760199</v>
      </c>
      <c r="B1155" s="43">
        <v>38399</v>
      </c>
      <c r="C1155" s="44">
        <v>1494.8037381183169</v>
      </c>
      <c r="D1155" s="41"/>
      <c r="E1155" s="41"/>
      <c r="F1155" s="41"/>
    </row>
    <row r="1156" spans="1:6" x14ac:dyDescent="0.3">
      <c r="A1156" s="42">
        <v>760199</v>
      </c>
      <c r="B1156" s="43">
        <v>38400</v>
      </c>
      <c r="C1156" s="44">
        <v>1495.2436066770097</v>
      </c>
      <c r="D1156" s="41"/>
      <c r="E1156" s="41"/>
      <c r="F1156" s="41"/>
    </row>
    <row r="1157" spans="1:6" x14ac:dyDescent="0.3">
      <c r="A1157" s="42">
        <v>760199</v>
      </c>
      <c r="B1157" s="43">
        <v>38401</v>
      </c>
      <c r="C1157" s="44">
        <v>1495.6836046736641</v>
      </c>
      <c r="D1157" s="41"/>
      <c r="E1157" s="41"/>
      <c r="F1157" s="41"/>
    </row>
    <row r="1158" spans="1:6" x14ac:dyDescent="0.3">
      <c r="A1158" s="42">
        <v>760199</v>
      </c>
      <c r="B1158" s="43">
        <v>38404</v>
      </c>
      <c r="C1158" s="44">
        <v>1496.1237321463695</v>
      </c>
      <c r="D1158" s="41"/>
      <c r="E1158" s="41"/>
      <c r="F1158" s="41"/>
    </row>
    <row r="1159" spans="1:6" x14ac:dyDescent="0.3">
      <c r="A1159" s="42">
        <v>760199</v>
      </c>
      <c r="B1159" s="43">
        <v>38405</v>
      </c>
      <c r="C1159" s="44">
        <v>1496.5639891332257</v>
      </c>
      <c r="D1159" s="41"/>
      <c r="E1159" s="41"/>
      <c r="F1159" s="41"/>
    </row>
    <row r="1160" spans="1:6" x14ac:dyDescent="0.3">
      <c r="A1160" s="42">
        <v>760199</v>
      </c>
      <c r="B1160" s="43">
        <v>38406</v>
      </c>
      <c r="C1160" s="44">
        <v>1497.0043756723446</v>
      </c>
      <c r="D1160" s="41"/>
      <c r="E1160" s="41"/>
      <c r="F1160" s="41"/>
    </row>
    <row r="1161" spans="1:6" x14ac:dyDescent="0.3">
      <c r="A1161" s="42">
        <v>760199</v>
      </c>
      <c r="B1161" s="43">
        <v>38407</v>
      </c>
      <c r="C1161" s="44">
        <v>1497.4448918018486</v>
      </c>
      <c r="D1161" s="41"/>
      <c r="E1161" s="41"/>
      <c r="F1161" s="41"/>
    </row>
    <row r="1162" spans="1:6" x14ac:dyDescent="0.3">
      <c r="A1162" s="42">
        <v>760199</v>
      </c>
      <c r="B1162" s="43">
        <v>38408</v>
      </c>
      <c r="C1162" s="44">
        <v>1497.8855375598719</v>
      </c>
      <c r="D1162" s="41"/>
      <c r="E1162" s="41"/>
      <c r="F1162" s="41"/>
    </row>
    <row r="1163" spans="1:6" x14ac:dyDescent="0.3">
      <c r="A1163" s="42">
        <v>760199</v>
      </c>
      <c r="B1163" s="43">
        <v>38411</v>
      </c>
      <c r="C1163" s="44">
        <v>1498.3263129845593</v>
      </c>
      <c r="D1163" s="41"/>
      <c r="E1163" s="41"/>
      <c r="F1163" s="41"/>
    </row>
    <row r="1164" spans="1:6" x14ac:dyDescent="0.3">
      <c r="A1164" s="42">
        <v>760199</v>
      </c>
      <c r="B1164" s="43">
        <v>38412</v>
      </c>
      <c r="C1164" s="44">
        <v>1498.7672181140672</v>
      </c>
      <c r="D1164" s="41"/>
      <c r="E1164" s="41"/>
      <c r="F1164" s="41"/>
    </row>
    <row r="1165" spans="1:6" x14ac:dyDescent="0.3">
      <c r="A1165" s="42">
        <v>760199</v>
      </c>
      <c r="B1165" s="43">
        <v>38413</v>
      </c>
      <c r="C1165" s="44">
        <v>1499.2082529865636</v>
      </c>
      <c r="D1165" s="41"/>
      <c r="E1165" s="41"/>
      <c r="F1165" s="41"/>
    </row>
    <row r="1166" spans="1:6" x14ac:dyDescent="0.3">
      <c r="A1166" s="42">
        <v>760199</v>
      </c>
      <c r="B1166" s="43">
        <v>38414</v>
      </c>
      <c r="C1166" s="44">
        <v>1499.6494176402268</v>
      </c>
      <c r="D1166" s="41"/>
      <c r="E1166" s="41"/>
      <c r="F1166" s="41"/>
    </row>
    <row r="1167" spans="1:6" x14ac:dyDescent="0.3">
      <c r="A1167" s="42">
        <v>760199</v>
      </c>
      <c r="B1167" s="43">
        <v>38415</v>
      </c>
      <c r="C1167" s="44">
        <v>1500.0907121132477</v>
      </c>
      <c r="D1167" s="41"/>
      <c r="E1167" s="41"/>
      <c r="F1167" s="41"/>
    </row>
    <row r="1168" spans="1:6" x14ac:dyDescent="0.3">
      <c r="A1168" s="42">
        <v>760199</v>
      </c>
      <c r="B1168" s="43">
        <v>38418</v>
      </c>
      <c r="C1168" s="44">
        <v>1500.5321364438266</v>
      </c>
      <c r="D1168" s="41"/>
      <c r="E1168" s="41"/>
      <c r="F1168" s="41"/>
    </row>
    <row r="1169" spans="1:6" x14ac:dyDescent="0.3">
      <c r="A1169" s="42">
        <v>760199</v>
      </c>
      <c r="B1169" s="43">
        <v>38419</v>
      </c>
      <c r="C1169" s="44">
        <v>1500.9736906701767</v>
      </c>
      <c r="D1169" s="41"/>
      <c r="E1169" s="41"/>
      <c r="F1169" s="41"/>
    </row>
    <row r="1170" spans="1:6" x14ac:dyDescent="0.3">
      <c r="A1170" s="42">
        <v>760199</v>
      </c>
      <c r="B1170" s="43">
        <v>38420</v>
      </c>
      <c r="C1170" s="44">
        <v>1501.4153748305212</v>
      </c>
      <c r="D1170" s="41"/>
      <c r="E1170" s="41"/>
      <c r="F1170" s="41"/>
    </row>
    <row r="1171" spans="1:6" x14ac:dyDescent="0.3">
      <c r="A1171" s="42">
        <v>760199</v>
      </c>
      <c r="B1171" s="43">
        <v>38421</v>
      </c>
      <c r="C1171" s="44">
        <v>1501.8571889630962</v>
      </c>
      <c r="D1171" s="41"/>
      <c r="E1171" s="41"/>
      <c r="F1171" s="41"/>
    </row>
    <row r="1172" spans="1:6" x14ac:dyDescent="0.3">
      <c r="A1172" s="42">
        <v>760199</v>
      </c>
      <c r="B1172" s="43">
        <v>38422</v>
      </c>
      <c r="C1172" s="44">
        <v>1502.2991331061467</v>
      </c>
      <c r="D1172" s="41"/>
      <c r="E1172" s="41"/>
      <c r="F1172" s="41"/>
    </row>
    <row r="1173" spans="1:6" x14ac:dyDescent="0.3">
      <c r="A1173" s="42">
        <v>760199</v>
      </c>
      <c r="B1173" s="43">
        <v>38425</v>
      </c>
      <c r="C1173" s="44">
        <v>1502.7412072979314</v>
      </c>
      <c r="D1173" s="41"/>
      <c r="E1173" s="41"/>
      <c r="F1173" s="41"/>
    </row>
    <row r="1174" spans="1:6" x14ac:dyDescent="0.3">
      <c r="A1174" s="42">
        <v>760199</v>
      </c>
      <c r="B1174" s="43">
        <v>38426</v>
      </c>
      <c r="C1174" s="44">
        <v>1503.1834115767181</v>
      </c>
      <c r="D1174" s="41"/>
      <c r="E1174" s="41"/>
      <c r="F1174" s="41"/>
    </row>
    <row r="1175" spans="1:6" x14ac:dyDescent="0.3">
      <c r="A1175" s="42">
        <v>760199</v>
      </c>
      <c r="B1175" s="43">
        <v>38427</v>
      </c>
      <c r="C1175" s="44">
        <v>1503.598851210046</v>
      </c>
      <c r="D1175" s="41"/>
      <c r="E1175" s="41"/>
      <c r="F1175" s="41"/>
    </row>
    <row r="1176" spans="1:6" x14ac:dyDescent="0.3">
      <c r="A1176" s="42">
        <v>760199</v>
      </c>
      <c r="B1176" s="43">
        <v>38428</v>
      </c>
      <c r="C1176" s="44">
        <v>1504.0144056597612</v>
      </c>
      <c r="D1176" s="41"/>
      <c r="E1176" s="41"/>
      <c r="F1176" s="41"/>
    </row>
    <row r="1177" spans="1:6" x14ac:dyDescent="0.3">
      <c r="A1177" s="42">
        <v>760199</v>
      </c>
      <c r="B1177" s="43">
        <v>38429</v>
      </c>
      <c r="C1177" s="44">
        <v>1504.4300749575962</v>
      </c>
      <c r="D1177" s="41"/>
      <c r="E1177" s="41"/>
      <c r="F1177" s="41"/>
    </row>
    <row r="1178" spans="1:6" x14ac:dyDescent="0.3">
      <c r="A1178" s="42">
        <v>760199</v>
      </c>
      <c r="B1178" s="43">
        <v>38432</v>
      </c>
      <c r="C1178" s="44">
        <v>1504.8458591352917</v>
      </c>
      <c r="D1178" s="41"/>
      <c r="E1178" s="41"/>
      <c r="F1178" s="41"/>
    </row>
    <row r="1179" spans="1:6" x14ac:dyDescent="0.3">
      <c r="A1179" s="42">
        <v>760199</v>
      </c>
      <c r="B1179" s="43">
        <v>38433</v>
      </c>
      <c r="C1179" s="44">
        <v>1505.2617582245973</v>
      </c>
      <c r="D1179" s="41"/>
      <c r="E1179" s="41"/>
      <c r="F1179" s="41"/>
    </row>
    <row r="1180" spans="1:6" x14ac:dyDescent="0.3">
      <c r="A1180" s="42">
        <v>760199</v>
      </c>
      <c r="B1180" s="43">
        <v>38434</v>
      </c>
      <c r="C1180" s="44">
        <v>1505.6777722572717</v>
      </c>
      <c r="D1180" s="41"/>
      <c r="E1180" s="41"/>
      <c r="F1180" s="41"/>
    </row>
    <row r="1181" spans="1:6" x14ac:dyDescent="0.3">
      <c r="A1181" s="42">
        <v>760199</v>
      </c>
      <c r="B1181" s="43">
        <v>38435</v>
      </c>
      <c r="C1181" s="44">
        <v>1506.0939012650824</v>
      </c>
      <c r="D1181" s="41"/>
      <c r="E1181" s="41"/>
      <c r="F1181" s="41"/>
    </row>
    <row r="1182" spans="1:6" x14ac:dyDescent="0.3">
      <c r="A1182" s="42">
        <v>760199</v>
      </c>
      <c r="B1182" s="43">
        <v>38439</v>
      </c>
      <c r="C1182" s="44">
        <v>1506.5101452798049</v>
      </c>
      <c r="D1182" s="41"/>
      <c r="E1182" s="41"/>
      <c r="F1182" s="41"/>
    </row>
    <row r="1183" spans="1:6" x14ac:dyDescent="0.3">
      <c r="A1183" s="42">
        <v>760199</v>
      </c>
      <c r="B1183" s="43">
        <v>38440</v>
      </c>
      <c r="C1183" s="44">
        <v>1506.9265043332241</v>
      </c>
      <c r="D1183" s="41"/>
      <c r="E1183" s="41"/>
      <c r="F1183" s="41"/>
    </row>
    <row r="1184" spans="1:6" x14ac:dyDescent="0.3">
      <c r="A1184" s="42">
        <v>760199</v>
      </c>
      <c r="B1184" s="43">
        <v>38441</v>
      </c>
      <c r="C1184" s="44">
        <v>1507.342978457134</v>
      </c>
      <c r="D1184" s="41"/>
      <c r="E1184" s="41"/>
      <c r="F1184" s="41"/>
    </row>
    <row r="1185" spans="1:6" x14ac:dyDescent="0.3">
      <c r="A1185" s="42">
        <v>760199</v>
      </c>
      <c r="B1185" s="43">
        <v>38442</v>
      </c>
      <c r="C1185" s="44">
        <v>1507.7595676833369</v>
      </c>
      <c r="D1185" s="41"/>
      <c r="E1185" s="41"/>
      <c r="F1185" s="41"/>
    </row>
    <row r="1186" spans="1:6" x14ac:dyDescent="0.3">
      <c r="A1186" s="42">
        <v>760199</v>
      </c>
      <c r="B1186" s="43">
        <v>38443</v>
      </c>
      <c r="C1186" s="44">
        <v>1508.1762720436438</v>
      </c>
      <c r="D1186" s="41"/>
      <c r="E1186" s="41"/>
      <c r="F1186" s="41"/>
    </row>
    <row r="1187" spans="1:6" x14ac:dyDescent="0.3">
      <c r="A1187" s="42">
        <v>760199</v>
      </c>
      <c r="B1187" s="43">
        <v>38446</v>
      </c>
      <c r="C1187" s="44">
        <v>1508.5930915698746</v>
      </c>
      <c r="D1187" s="41"/>
      <c r="E1187" s="41"/>
      <c r="F1187" s="41"/>
    </row>
    <row r="1188" spans="1:6" x14ac:dyDescent="0.3">
      <c r="A1188" s="42">
        <v>760199</v>
      </c>
      <c r="B1188" s="43">
        <v>38447</v>
      </c>
      <c r="C1188" s="44">
        <v>1509.0100262938586</v>
      </c>
      <c r="D1188" s="41"/>
      <c r="E1188" s="41"/>
      <c r="F1188" s="41"/>
    </row>
    <row r="1189" spans="1:6" x14ac:dyDescent="0.3">
      <c r="A1189" s="42">
        <v>760199</v>
      </c>
      <c r="B1189" s="43">
        <v>38448</v>
      </c>
      <c r="C1189" s="44">
        <v>1509.427076247433</v>
      </c>
      <c r="D1189" s="41"/>
      <c r="E1189" s="41"/>
      <c r="F1189" s="41"/>
    </row>
    <row r="1190" spans="1:6" x14ac:dyDescent="0.3">
      <c r="A1190" s="42">
        <v>760199</v>
      </c>
      <c r="B1190" s="43">
        <v>38449</v>
      </c>
      <c r="C1190" s="44">
        <v>1509.8442414624437</v>
      </c>
      <c r="D1190" s="41"/>
      <c r="E1190" s="41"/>
      <c r="F1190" s="41"/>
    </row>
    <row r="1191" spans="1:6" x14ac:dyDescent="0.3">
      <c r="A1191" s="42">
        <v>760199</v>
      </c>
      <c r="B1191" s="43">
        <v>38450</v>
      </c>
      <c r="C1191" s="44">
        <v>1510.261521970747</v>
      </c>
      <c r="D1191" s="41"/>
      <c r="E1191" s="41"/>
      <c r="F1191" s="41"/>
    </row>
    <row r="1192" spans="1:6" x14ac:dyDescent="0.3">
      <c r="A1192" s="42">
        <v>760199</v>
      </c>
      <c r="B1192" s="43">
        <v>38453</v>
      </c>
      <c r="C1192" s="44">
        <v>1510.6789178042059</v>
      </c>
      <c r="D1192" s="41"/>
      <c r="E1192" s="41"/>
      <c r="F1192" s="41"/>
    </row>
    <row r="1193" spans="1:6" x14ac:dyDescent="0.3">
      <c r="A1193" s="42">
        <v>760199</v>
      </c>
      <c r="B1193" s="43">
        <v>38454</v>
      </c>
      <c r="C1193" s="44">
        <v>1511.0964289946937</v>
      </c>
      <c r="D1193" s="41"/>
      <c r="E1193" s="41"/>
      <c r="F1193" s="41"/>
    </row>
    <row r="1194" spans="1:6" x14ac:dyDescent="0.3">
      <c r="A1194" s="42">
        <v>760199</v>
      </c>
      <c r="B1194" s="43">
        <v>38455</v>
      </c>
      <c r="C1194" s="44">
        <v>1511.5140555740916</v>
      </c>
      <c r="D1194" s="41"/>
      <c r="E1194" s="41"/>
      <c r="F1194" s="41"/>
    </row>
    <row r="1195" spans="1:6" x14ac:dyDescent="0.3">
      <c r="A1195" s="42">
        <v>760199</v>
      </c>
      <c r="B1195" s="43">
        <v>38456</v>
      </c>
      <c r="C1195" s="44">
        <v>1511.9317975742906</v>
      </c>
      <c r="D1195" s="41"/>
      <c r="E1195" s="41"/>
      <c r="F1195" s="41"/>
    </row>
    <row r="1196" spans="1:6" x14ac:dyDescent="0.3">
      <c r="A1196" s="42">
        <v>760199</v>
      </c>
      <c r="B1196" s="43">
        <v>38457</v>
      </c>
      <c r="C1196" s="44">
        <v>1512.3496550271891</v>
      </c>
      <c r="D1196" s="41"/>
      <c r="E1196" s="41"/>
      <c r="F1196" s="41"/>
    </row>
    <row r="1197" spans="1:6" x14ac:dyDescent="0.3">
      <c r="A1197" s="42">
        <v>760199</v>
      </c>
      <c r="B1197" s="43">
        <v>38460</v>
      </c>
      <c r="C1197" s="44">
        <v>1513.0046926317382</v>
      </c>
      <c r="D1197" s="41"/>
      <c r="E1197" s="41"/>
      <c r="F1197" s="41"/>
    </row>
    <row r="1198" spans="1:6" x14ac:dyDescent="0.3">
      <c r="A1198" s="42">
        <v>760199</v>
      </c>
      <c r="B1198" s="43">
        <v>38461</v>
      </c>
      <c r="C1198" s="44">
        <v>1513.6600139499519</v>
      </c>
      <c r="D1198" s="41"/>
      <c r="E1198" s="41"/>
      <c r="F1198" s="41"/>
    </row>
    <row r="1199" spans="1:6" x14ac:dyDescent="0.3">
      <c r="A1199" s="42">
        <v>760199</v>
      </c>
      <c r="B1199" s="43">
        <v>38462</v>
      </c>
      <c r="C1199" s="44">
        <v>1514.3156191047151</v>
      </c>
      <c r="D1199" s="41"/>
      <c r="E1199" s="41"/>
      <c r="F1199" s="41"/>
    </row>
    <row r="1200" spans="1:6" x14ac:dyDescent="0.3">
      <c r="A1200" s="42">
        <v>760199</v>
      </c>
      <c r="B1200" s="43">
        <v>38464</v>
      </c>
      <c r="C1200" s="44">
        <v>1514.9715082189632</v>
      </c>
      <c r="D1200" s="41"/>
      <c r="E1200" s="41"/>
      <c r="F1200" s="41"/>
    </row>
    <row r="1201" spans="1:6" x14ac:dyDescent="0.3">
      <c r="A1201" s="42">
        <v>760199</v>
      </c>
      <c r="B1201" s="43">
        <v>38467</v>
      </c>
      <c r="C1201" s="44">
        <v>1515.6276814156872</v>
      </c>
      <c r="D1201" s="41"/>
      <c r="E1201" s="41"/>
      <c r="F1201" s="41"/>
    </row>
    <row r="1202" spans="1:6" x14ac:dyDescent="0.3">
      <c r="A1202" s="42">
        <v>760199</v>
      </c>
      <c r="B1202" s="43">
        <v>38468</v>
      </c>
      <c r="C1202" s="44">
        <v>1516.2841388179306</v>
      </c>
      <c r="D1202" s="41"/>
      <c r="E1202" s="41"/>
      <c r="F1202" s="41"/>
    </row>
    <row r="1203" spans="1:6" x14ac:dyDescent="0.3">
      <c r="A1203" s="42">
        <v>760199</v>
      </c>
      <c r="B1203" s="43">
        <v>38469</v>
      </c>
      <c r="C1203" s="44">
        <v>1516.9408805487899</v>
      </c>
      <c r="D1203" s="41"/>
      <c r="E1203" s="41"/>
      <c r="F1203" s="41"/>
    </row>
    <row r="1204" spans="1:6" x14ac:dyDescent="0.3">
      <c r="A1204" s="42">
        <v>760199</v>
      </c>
      <c r="B1204" s="43">
        <v>38470</v>
      </c>
      <c r="C1204" s="44">
        <v>1517.5979067314152</v>
      </c>
      <c r="D1204" s="41"/>
      <c r="E1204" s="41"/>
      <c r="F1204" s="41"/>
    </row>
    <row r="1205" spans="1:6" x14ac:dyDescent="0.3">
      <c r="A1205" s="42">
        <v>760199</v>
      </c>
      <c r="B1205" s="43">
        <v>38471</v>
      </c>
      <c r="C1205" s="44">
        <v>1518.25521748901</v>
      </c>
      <c r="D1205" s="41"/>
      <c r="E1205" s="41"/>
      <c r="F1205" s="41"/>
    </row>
    <row r="1206" spans="1:6" x14ac:dyDescent="0.3">
      <c r="A1206" s="42">
        <v>760199</v>
      </c>
      <c r="B1206" s="43">
        <v>38474</v>
      </c>
      <c r="C1206" s="44">
        <v>1518.9128129448309</v>
      </c>
      <c r="D1206" s="41"/>
      <c r="E1206" s="41"/>
      <c r="F1206" s="41"/>
    </row>
    <row r="1207" spans="1:6" x14ac:dyDescent="0.3">
      <c r="A1207" s="42">
        <v>760199</v>
      </c>
      <c r="B1207" s="43">
        <v>38475</v>
      </c>
      <c r="C1207" s="44">
        <v>1519.5706932221879</v>
      </c>
      <c r="D1207" s="41"/>
      <c r="E1207" s="41"/>
      <c r="F1207" s="41"/>
    </row>
    <row r="1208" spans="1:6" x14ac:dyDescent="0.3">
      <c r="A1208" s="42">
        <v>760199</v>
      </c>
      <c r="B1208" s="43">
        <v>38476</v>
      </c>
      <c r="C1208" s="44">
        <v>1520.228858444445</v>
      </c>
      <c r="D1208" s="41"/>
      <c r="E1208" s="41"/>
      <c r="F1208" s="41"/>
    </row>
    <row r="1209" spans="1:6" x14ac:dyDescent="0.3">
      <c r="A1209" s="42">
        <v>760199</v>
      </c>
      <c r="B1209" s="43">
        <v>38477</v>
      </c>
      <c r="C1209" s="44">
        <v>1520.8873087350185</v>
      </c>
      <c r="D1209" s="41"/>
      <c r="E1209" s="41"/>
      <c r="F1209" s="41"/>
    </row>
    <row r="1210" spans="1:6" x14ac:dyDescent="0.3">
      <c r="A1210" s="42">
        <v>760199</v>
      </c>
      <c r="B1210" s="43">
        <v>38478</v>
      </c>
      <c r="C1210" s="44">
        <v>1521.5460442173796</v>
      </c>
      <c r="D1210" s="41"/>
      <c r="E1210" s="41"/>
      <c r="F1210" s="41"/>
    </row>
    <row r="1211" spans="1:6" x14ac:dyDescent="0.3">
      <c r="A1211" s="42">
        <v>760199</v>
      </c>
      <c r="B1211" s="43">
        <v>38481</v>
      </c>
      <c r="C1211" s="44">
        <v>1522.205065015052</v>
      </c>
      <c r="D1211" s="41"/>
      <c r="E1211" s="41"/>
      <c r="F1211" s="41"/>
    </row>
    <row r="1212" spans="1:6" x14ac:dyDescent="0.3">
      <c r="A1212" s="42">
        <v>760199</v>
      </c>
      <c r="B1212" s="43">
        <v>38482</v>
      </c>
      <c r="C1212" s="44">
        <v>1522.8643712516127</v>
      </c>
      <c r="D1212" s="41"/>
      <c r="E1212" s="41"/>
      <c r="F1212" s="41"/>
    </row>
    <row r="1213" spans="1:6" x14ac:dyDescent="0.3">
      <c r="A1213" s="42">
        <v>760199</v>
      </c>
      <c r="B1213" s="43">
        <v>38483</v>
      </c>
      <c r="C1213" s="44">
        <v>1523.5239630506928</v>
      </c>
      <c r="D1213" s="41"/>
      <c r="E1213" s="41"/>
      <c r="F1213" s="41"/>
    </row>
    <row r="1214" spans="1:6" x14ac:dyDescent="0.3">
      <c r="A1214" s="42">
        <v>760199</v>
      </c>
      <c r="B1214" s="43">
        <v>38484</v>
      </c>
      <c r="C1214" s="44">
        <v>1524.1838405359767</v>
      </c>
      <c r="D1214" s="41"/>
      <c r="E1214" s="41"/>
      <c r="F1214" s="41"/>
    </row>
    <row r="1215" spans="1:6" x14ac:dyDescent="0.3">
      <c r="A1215" s="42">
        <v>760199</v>
      </c>
      <c r="B1215" s="43">
        <v>38485</v>
      </c>
      <c r="C1215" s="44">
        <v>1524.8440038312033</v>
      </c>
      <c r="D1215" s="41"/>
      <c r="E1215" s="41"/>
      <c r="F1215" s="41"/>
    </row>
    <row r="1216" spans="1:6" x14ac:dyDescent="0.3">
      <c r="A1216" s="42">
        <v>760199</v>
      </c>
      <c r="B1216" s="43">
        <v>38488</v>
      </c>
      <c r="C1216" s="44">
        <v>1525.5044530601631</v>
      </c>
      <c r="D1216" s="41"/>
      <c r="E1216" s="41"/>
      <c r="F1216" s="41"/>
    </row>
    <row r="1217" spans="1:6" x14ac:dyDescent="0.3">
      <c r="A1217" s="42">
        <v>760199</v>
      </c>
      <c r="B1217" s="43">
        <v>38489</v>
      </c>
      <c r="C1217" s="44">
        <v>1525.8595985252712</v>
      </c>
      <c r="D1217" s="41"/>
      <c r="E1217" s="41"/>
      <c r="F1217" s="41"/>
    </row>
    <row r="1218" spans="1:6" x14ac:dyDescent="0.3">
      <c r="A1218" s="42">
        <v>760199</v>
      </c>
      <c r="B1218" s="43">
        <v>38490</v>
      </c>
      <c r="C1218" s="44">
        <v>1526.2148266701129</v>
      </c>
      <c r="D1218" s="41"/>
      <c r="E1218" s="41"/>
      <c r="F1218" s="41"/>
    </row>
    <row r="1219" spans="1:6" x14ac:dyDescent="0.3">
      <c r="A1219" s="42">
        <v>760199</v>
      </c>
      <c r="B1219" s="43">
        <v>38491</v>
      </c>
      <c r="C1219" s="44">
        <v>1526.5701375139361</v>
      </c>
      <c r="D1219" s="41"/>
      <c r="E1219" s="41"/>
      <c r="F1219" s="41"/>
    </row>
    <row r="1220" spans="1:6" x14ac:dyDescent="0.3">
      <c r="A1220" s="42">
        <v>760199</v>
      </c>
      <c r="B1220" s="43">
        <v>38492</v>
      </c>
      <c r="C1220" s="44">
        <v>1526.9255310759938</v>
      </c>
      <c r="D1220" s="41"/>
      <c r="E1220" s="41"/>
      <c r="F1220" s="41"/>
    </row>
    <row r="1221" spans="1:6" x14ac:dyDescent="0.3">
      <c r="A1221" s="42">
        <v>760199</v>
      </c>
      <c r="B1221" s="43">
        <v>38495</v>
      </c>
      <c r="C1221" s="44">
        <v>1527.2810073755429</v>
      </c>
      <c r="D1221" s="41"/>
      <c r="E1221" s="41"/>
      <c r="F1221" s="41"/>
    </row>
    <row r="1222" spans="1:6" x14ac:dyDescent="0.3">
      <c r="A1222" s="42">
        <v>760199</v>
      </c>
      <c r="B1222" s="43">
        <v>38496</v>
      </c>
      <c r="C1222" s="44">
        <v>1527.6365664318455</v>
      </c>
      <c r="D1222" s="41"/>
      <c r="E1222" s="41"/>
      <c r="F1222" s="41"/>
    </row>
    <row r="1223" spans="1:6" x14ac:dyDescent="0.3">
      <c r="A1223" s="42">
        <v>760199</v>
      </c>
      <c r="B1223" s="43">
        <v>38497</v>
      </c>
      <c r="C1223" s="44">
        <v>1527.9922082641674</v>
      </c>
      <c r="D1223" s="41"/>
      <c r="E1223" s="41"/>
      <c r="F1223" s="41"/>
    </row>
    <row r="1224" spans="1:6" x14ac:dyDescent="0.3">
      <c r="A1224" s="42">
        <v>760199</v>
      </c>
      <c r="B1224" s="43">
        <v>38499</v>
      </c>
      <c r="C1224" s="44">
        <v>1528.3479328917795</v>
      </c>
      <c r="D1224" s="41"/>
      <c r="E1224" s="41"/>
      <c r="F1224" s="41"/>
    </row>
    <row r="1225" spans="1:6" x14ac:dyDescent="0.3">
      <c r="A1225" s="42">
        <v>760199</v>
      </c>
      <c r="B1225" s="43">
        <v>38502</v>
      </c>
      <c r="C1225" s="44">
        <v>1528.7037403339573</v>
      </c>
      <c r="D1225" s="41"/>
      <c r="E1225" s="41"/>
      <c r="F1225" s="41"/>
    </row>
    <row r="1226" spans="1:6" x14ac:dyDescent="0.3">
      <c r="A1226" s="42">
        <v>760199</v>
      </c>
      <c r="B1226" s="43">
        <v>38503</v>
      </c>
      <c r="C1226" s="44">
        <v>1529.0596306099801</v>
      </c>
      <c r="D1226" s="41"/>
      <c r="E1226" s="41"/>
      <c r="F1226" s="41"/>
    </row>
    <row r="1227" spans="1:6" x14ac:dyDescent="0.3">
      <c r="A1227" s="42">
        <v>760199</v>
      </c>
      <c r="B1227" s="43">
        <v>38504</v>
      </c>
      <c r="C1227" s="44">
        <v>1529.4156037391322</v>
      </c>
      <c r="D1227" s="41"/>
      <c r="E1227" s="41"/>
      <c r="F1227" s="41"/>
    </row>
    <row r="1228" spans="1:6" x14ac:dyDescent="0.3">
      <c r="A1228" s="42">
        <v>760199</v>
      </c>
      <c r="B1228" s="43">
        <v>38505</v>
      </c>
      <c r="C1228" s="44">
        <v>1529.7716597407023</v>
      </c>
      <c r="D1228" s="41"/>
      <c r="E1228" s="41"/>
      <c r="F1228" s="41"/>
    </row>
    <row r="1229" spans="1:6" x14ac:dyDescent="0.3">
      <c r="A1229" s="42">
        <v>760199</v>
      </c>
      <c r="B1229" s="43">
        <v>38506</v>
      </c>
      <c r="C1229" s="44">
        <v>1530.1277986339833</v>
      </c>
      <c r="D1229" s="41"/>
      <c r="E1229" s="41"/>
      <c r="F1229" s="41"/>
    </row>
    <row r="1230" spans="1:6" x14ac:dyDescent="0.3">
      <c r="A1230" s="42">
        <v>760199</v>
      </c>
      <c r="B1230" s="43">
        <v>38509</v>
      </c>
      <c r="C1230" s="44">
        <v>1530.4840204382726</v>
      </c>
      <c r="D1230" s="41"/>
      <c r="E1230" s="41"/>
      <c r="F1230" s="41"/>
    </row>
    <row r="1231" spans="1:6" x14ac:dyDescent="0.3">
      <c r="A1231" s="42">
        <v>760199</v>
      </c>
      <c r="B1231" s="43">
        <v>38510</v>
      </c>
      <c r="C1231" s="44">
        <v>1530.840325172873</v>
      </c>
      <c r="D1231" s="41"/>
      <c r="E1231" s="41"/>
      <c r="F1231" s="41"/>
    </row>
    <row r="1232" spans="1:6" x14ac:dyDescent="0.3">
      <c r="A1232" s="42">
        <v>760199</v>
      </c>
      <c r="B1232" s="43">
        <v>38511</v>
      </c>
      <c r="C1232" s="44">
        <v>1531.1967128570909</v>
      </c>
      <c r="D1232" s="41"/>
      <c r="E1232" s="41"/>
      <c r="F1232" s="41"/>
    </row>
    <row r="1233" spans="1:6" x14ac:dyDescent="0.3">
      <c r="A1233" s="42">
        <v>760199</v>
      </c>
      <c r="B1233" s="43">
        <v>38512</v>
      </c>
      <c r="C1233" s="44">
        <v>1531.553183510237</v>
      </c>
      <c r="D1233" s="41"/>
      <c r="E1233" s="41"/>
      <c r="F1233" s="41"/>
    </row>
    <row r="1234" spans="1:6" x14ac:dyDescent="0.3">
      <c r="A1234" s="42">
        <v>760199</v>
      </c>
      <c r="B1234" s="43">
        <v>38513</v>
      </c>
      <c r="C1234" s="44">
        <v>1531.9097371516275</v>
      </c>
      <c r="D1234" s="41"/>
      <c r="E1234" s="41"/>
      <c r="F1234" s="41"/>
    </row>
    <row r="1235" spans="1:6" x14ac:dyDescent="0.3">
      <c r="A1235" s="42">
        <v>760199</v>
      </c>
      <c r="B1235" s="43">
        <v>38516</v>
      </c>
      <c r="C1235" s="44">
        <v>1532.2663738005817</v>
      </c>
      <c r="D1235" s="41"/>
      <c r="E1235" s="41"/>
      <c r="F1235" s="41"/>
    </row>
    <row r="1236" spans="1:6" x14ac:dyDescent="0.3">
      <c r="A1236" s="42">
        <v>760199</v>
      </c>
      <c r="B1236" s="43">
        <v>38517</v>
      </c>
      <c r="C1236" s="44">
        <v>1532.6230934764251</v>
      </c>
      <c r="D1236" s="41"/>
      <c r="E1236" s="41"/>
      <c r="F1236" s="41"/>
    </row>
    <row r="1237" spans="1:6" x14ac:dyDescent="0.3">
      <c r="A1237" s="42">
        <v>760199</v>
      </c>
      <c r="B1237" s="43">
        <v>38518</v>
      </c>
      <c r="C1237" s="44">
        <v>1532.9798961984864</v>
      </c>
      <c r="D1237" s="41"/>
      <c r="E1237" s="41"/>
      <c r="F1237" s="41"/>
    </row>
    <row r="1238" spans="1:6" x14ac:dyDescent="0.3">
      <c r="A1238" s="42">
        <v>760199</v>
      </c>
      <c r="B1238" s="43">
        <v>38519</v>
      </c>
      <c r="C1238" s="44">
        <v>1532.9658189145489</v>
      </c>
      <c r="D1238" s="41"/>
      <c r="E1238" s="41"/>
      <c r="F1238" s="41"/>
    </row>
    <row r="1239" spans="1:6" x14ac:dyDescent="0.3">
      <c r="A1239" s="42">
        <v>760199</v>
      </c>
      <c r="B1239" s="43">
        <v>38520</v>
      </c>
      <c r="C1239" s="44">
        <v>1532.9517417598825</v>
      </c>
      <c r="D1239" s="41"/>
      <c r="E1239" s="41"/>
      <c r="F1239" s="41"/>
    </row>
    <row r="1240" spans="1:6" x14ac:dyDescent="0.3">
      <c r="A1240" s="42">
        <v>760199</v>
      </c>
      <c r="B1240" s="43">
        <v>38523</v>
      </c>
      <c r="C1240" s="44">
        <v>1532.9376647344857</v>
      </c>
      <c r="D1240" s="41"/>
      <c r="E1240" s="41"/>
      <c r="F1240" s="41"/>
    </row>
    <row r="1241" spans="1:6" x14ac:dyDescent="0.3">
      <c r="A1241" s="42">
        <v>760199</v>
      </c>
      <c r="B1241" s="43">
        <v>38524</v>
      </c>
      <c r="C1241" s="44">
        <v>1532.9235878383579</v>
      </c>
      <c r="D1241" s="41"/>
      <c r="E1241" s="41"/>
      <c r="F1241" s="41"/>
    </row>
    <row r="1242" spans="1:6" x14ac:dyDescent="0.3">
      <c r="A1242" s="42">
        <v>760199</v>
      </c>
      <c r="B1242" s="43">
        <v>38525</v>
      </c>
      <c r="C1242" s="44">
        <v>1532.9095110714975</v>
      </c>
      <c r="D1242" s="41"/>
      <c r="E1242" s="41"/>
      <c r="F1242" s="41"/>
    </row>
    <row r="1243" spans="1:6" x14ac:dyDescent="0.3">
      <c r="A1243" s="42">
        <v>760199</v>
      </c>
      <c r="B1243" s="43">
        <v>38526</v>
      </c>
      <c r="C1243" s="44">
        <v>1532.8954344339033</v>
      </c>
      <c r="D1243" s="41"/>
      <c r="E1243" s="41"/>
      <c r="F1243" s="41"/>
    </row>
    <row r="1244" spans="1:6" x14ac:dyDescent="0.3">
      <c r="A1244" s="42">
        <v>760199</v>
      </c>
      <c r="B1244" s="43">
        <v>38527</v>
      </c>
      <c r="C1244" s="44">
        <v>1532.8813579255743</v>
      </c>
      <c r="D1244" s="41"/>
      <c r="E1244" s="41"/>
      <c r="F1244" s="41"/>
    </row>
    <row r="1245" spans="1:6" x14ac:dyDescent="0.3">
      <c r="A1245" s="42">
        <v>760199</v>
      </c>
      <c r="B1245" s="43">
        <v>38530</v>
      </c>
      <c r="C1245" s="44">
        <v>1532.8672815465093</v>
      </c>
      <c r="D1245" s="41"/>
      <c r="E1245" s="41"/>
      <c r="F1245" s="41"/>
    </row>
    <row r="1246" spans="1:6" x14ac:dyDescent="0.3">
      <c r="A1246" s="42">
        <v>760199</v>
      </c>
      <c r="B1246" s="43">
        <v>38531</v>
      </c>
      <c r="C1246" s="44">
        <v>1532.8532052967068</v>
      </c>
      <c r="D1246" s="41"/>
      <c r="E1246" s="41"/>
      <c r="F1246" s="41"/>
    </row>
    <row r="1247" spans="1:6" x14ac:dyDescent="0.3">
      <c r="A1247" s="42">
        <v>760199</v>
      </c>
      <c r="B1247" s="43">
        <v>38532</v>
      </c>
      <c r="C1247" s="44">
        <v>1532.8391291761661</v>
      </c>
      <c r="D1247" s="41"/>
      <c r="E1247" s="41"/>
      <c r="F1247" s="41"/>
    </row>
    <row r="1248" spans="1:6" x14ac:dyDescent="0.3">
      <c r="A1248" s="42">
        <v>760199</v>
      </c>
      <c r="B1248" s="43">
        <v>38533</v>
      </c>
      <c r="C1248" s="44">
        <v>1532.8250531848857</v>
      </c>
      <c r="D1248" s="41"/>
      <c r="E1248" s="41"/>
      <c r="F1248" s="41"/>
    </row>
    <row r="1249" spans="1:6" x14ac:dyDescent="0.3">
      <c r="A1249" s="42">
        <v>760199</v>
      </c>
      <c r="B1249" s="43">
        <v>38534</v>
      </c>
      <c r="C1249" s="44">
        <v>1532.8109773228646</v>
      </c>
      <c r="D1249" s="41"/>
      <c r="E1249" s="41"/>
      <c r="F1249" s="41"/>
    </row>
    <row r="1250" spans="1:6" x14ac:dyDescent="0.3">
      <c r="A1250" s="42">
        <v>760199</v>
      </c>
      <c r="B1250" s="43">
        <v>38537</v>
      </c>
      <c r="C1250" s="44">
        <v>1532.7969015901012</v>
      </c>
      <c r="D1250" s="41"/>
      <c r="E1250" s="41"/>
      <c r="F1250" s="41"/>
    </row>
    <row r="1251" spans="1:6" x14ac:dyDescent="0.3">
      <c r="A1251" s="42">
        <v>760199</v>
      </c>
      <c r="B1251" s="43">
        <v>38538</v>
      </c>
      <c r="C1251" s="44">
        <v>1532.7828259865948</v>
      </c>
      <c r="D1251" s="41"/>
      <c r="E1251" s="41"/>
      <c r="F1251" s="41"/>
    </row>
    <row r="1252" spans="1:6" x14ac:dyDescent="0.3">
      <c r="A1252" s="42">
        <v>760199</v>
      </c>
      <c r="B1252" s="43">
        <v>38539</v>
      </c>
      <c r="C1252" s="44">
        <v>1532.768750512344</v>
      </c>
      <c r="D1252" s="41"/>
      <c r="E1252" s="41"/>
      <c r="F1252" s="41"/>
    </row>
    <row r="1253" spans="1:6" x14ac:dyDescent="0.3">
      <c r="A1253" s="42">
        <v>760199</v>
      </c>
      <c r="B1253" s="43">
        <v>38540</v>
      </c>
      <c r="C1253" s="44">
        <v>1532.7546751673476</v>
      </c>
      <c r="D1253" s="41"/>
      <c r="E1253" s="41"/>
      <c r="F1253" s="41"/>
    </row>
    <row r="1254" spans="1:6" x14ac:dyDescent="0.3">
      <c r="A1254" s="42">
        <v>760199</v>
      </c>
      <c r="B1254" s="43">
        <v>38541</v>
      </c>
      <c r="C1254" s="44">
        <v>1532.7405999516045</v>
      </c>
      <c r="D1254" s="41"/>
      <c r="E1254" s="41"/>
      <c r="F1254" s="41"/>
    </row>
    <row r="1255" spans="1:6" x14ac:dyDescent="0.3">
      <c r="A1255" s="42">
        <v>760199</v>
      </c>
      <c r="B1255" s="43">
        <v>38544</v>
      </c>
      <c r="C1255" s="44">
        <v>1532.7265248651136</v>
      </c>
      <c r="D1255" s="41"/>
      <c r="E1255" s="41"/>
      <c r="F1255" s="41"/>
    </row>
    <row r="1256" spans="1:6" x14ac:dyDescent="0.3">
      <c r="A1256" s="42">
        <v>760199</v>
      </c>
      <c r="B1256" s="43">
        <v>38545</v>
      </c>
      <c r="C1256" s="44">
        <v>1532.7124499078732</v>
      </c>
      <c r="D1256" s="41"/>
      <c r="E1256" s="41"/>
      <c r="F1256" s="41"/>
    </row>
    <row r="1257" spans="1:6" x14ac:dyDescent="0.3">
      <c r="A1257" s="42">
        <v>760199</v>
      </c>
      <c r="B1257" s="43">
        <v>38546</v>
      </c>
      <c r="C1257" s="44">
        <v>1532.6983750798827</v>
      </c>
      <c r="D1257" s="41"/>
      <c r="E1257" s="41"/>
      <c r="F1257" s="41"/>
    </row>
    <row r="1258" spans="1:6" x14ac:dyDescent="0.3">
      <c r="A1258" s="42">
        <v>760199</v>
      </c>
      <c r="B1258" s="43">
        <v>38547</v>
      </c>
      <c r="C1258" s="44">
        <v>1532.6843003811407</v>
      </c>
      <c r="D1258" s="41"/>
      <c r="E1258" s="41"/>
      <c r="F1258" s="41"/>
    </row>
    <row r="1259" spans="1:6" x14ac:dyDescent="0.3">
      <c r="A1259" s="42">
        <v>760199</v>
      </c>
      <c r="B1259" s="43">
        <v>38548</v>
      </c>
      <c r="C1259" s="44">
        <v>1532.6702258116461</v>
      </c>
      <c r="D1259" s="41"/>
      <c r="E1259" s="41"/>
      <c r="F1259" s="41"/>
    </row>
    <row r="1260" spans="1:6" x14ac:dyDescent="0.3">
      <c r="A1260" s="42">
        <v>760199</v>
      </c>
      <c r="B1260" s="43">
        <v>38551</v>
      </c>
      <c r="C1260" s="44">
        <v>1532.8525667841561</v>
      </c>
      <c r="D1260" s="41"/>
      <c r="E1260" s="41"/>
      <c r="F1260" s="41"/>
    </row>
    <row r="1261" spans="1:6" x14ac:dyDescent="0.3">
      <c r="A1261" s="42">
        <v>760199</v>
      </c>
      <c r="B1261" s="43">
        <v>38552</v>
      </c>
      <c r="C1261" s="44">
        <v>1533.0349294496759</v>
      </c>
      <c r="D1261" s="41"/>
      <c r="E1261" s="41"/>
      <c r="F1261" s="41"/>
    </row>
    <row r="1262" spans="1:6" x14ac:dyDescent="0.3">
      <c r="A1262" s="42">
        <v>760199</v>
      </c>
      <c r="B1262" s="43">
        <v>38553</v>
      </c>
      <c r="C1262" s="44">
        <v>1533.2173138107864</v>
      </c>
      <c r="D1262" s="41"/>
      <c r="E1262" s="41"/>
      <c r="F1262" s="41"/>
    </row>
    <row r="1263" spans="1:6" x14ac:dyDescent="0.3">
      <c r="A1263" s="42">
        <v>760199</v>
      </c>
      <c r="B1263" s="43">
        <v>38554</v>
      </c>
      <c r="C1263" s="44">
        <v>1533.3997198700686</v>
      </c>
      <c r="D1263" s="41"/>
      <c r="E1263" s="41"/>
      <c r="F1263" s="41"/>
    </row>
    <row r="1264" spans="1:6" x14ac:dyDescent="0.3">
      <c r="A1264" s="42">
        <v>760199</v>
      </c>
      <c r="B1264" s="43">
        <v>38555</v>
      </c>
      <c r="C1264" s="44">
        <v>1533.5821476301041</v>
      </c>
      <c r="D1264" s="41"/>
      <c r="E1264" s="41"/>
      <c r="F1264" s="41"/>
    </row>
    <row r="1265" spans="1:6" x14ac:dyDescent="0.3">
      <c r="A1265" s="42">
        <v>760199</v>
      </c>
      <c r="B1265" s="43">
        <v>38558</v>
      </c>
      <c r="C1265" s="44">
        <v>1533.7645970934741</v>
      </c>
      <c r="D1265" s="41"/>
      <c r="E1265" s="41"/>
      <c r="F1265" s="41"/>
    </row>
    <row r="1266" spans="1:6" x14ac:dyDescent="0.3">
      <c r="A1266" s="42">
        <v>760199</v>
      </c>
      <c r="B1266" s="43">
        <v>38559</v>
      </c>
      <c r="C1266" s="44">
        <v>1533.9470682627611</v>
      </c>
      <c r="D1266" s="41"/>
      <c r="E1266" s="41"/>
      <c r="F1266" s="41"/>
    </row>
    <row r="1267" spans="1:6" x14ac:dyDescent="0.3">
      <c r="A1267" s="42">
        <v>760199</v>
      </c>
      <c r="B1267" s="43">
        <v>38560</v>
      </c>
      <c r="C1267" s="44">
        <v>1534.1295611405478</v>
      </c>
      <c r="D1267" s="41"/>
      <c r="E1267" s="41"/>
      <c r="F1267" s="41"/>
    </row>
    <row r="1268" spans="1:6" x14ac:dyDescent="0.3">
      <c r="A1268" s="42">
        <v>760199</v>
      </c>
      <c r="B1268" s="43">
        <v>38561</v>
      </c>
      <c r="C1268" s="44">
        <v>1534.3120757294159</v>
      </c>
      <c r="D1268" s="41"/>
      <c r="E1268" s="41"/>
      <c r="F1268" s="41"/>
    </row>
    <row r="1269" spans="1:6" x14ac:dyDescent="0.3">
      <c r="A1269" s="42">
        <v>760199</v>
      </c>
      <c r="B1269" s="43">
        <v>38562</v>
      </c>
      <c r="C1269" s="44">
        <v>1534.4946120319491</v>
      </c>
      <c r="D1269" s="41"/>
      <c r="E1269" s="41"/>
      <c r="F1269" s="41"/>
    </row>
    <row r="1270" spans="1:6" x14ac:dyDescent="0.3">
      <c r="A1270" s="42">
        <v>760199</v>
      </c>
      <c r="B1270" s="43">
        <v>38565</v>
      </c>
      <c r="C1270" s="44">
        <v>1534.6771700507306</v>
      </c>
      <c r="D1270" s="41"/>
      <c r="E1270" s="41"/>
      <c r="F1270" s="41"/>
    </row>
    <row r="1271" spans="1:6" x14ac:dyDescent="0.3">
      <c r="A1271" s="42">
        <v>760199</v>
      </c>
      <c r="B1271" s="43">
        <v>38566</v>
      </c>
      <c r="C1271" s="44">
        <v>1534.8597497883436</v>
      </c>
      <c r="D1271" s="41"/>
      <c r="E1271" s="41"/>
      <c r="F1271" s="41"/>
    </row>
    <row r="1272" spans="1:6" x14ac:dyDescent="0.3">
      <c r="A1272" s="42">
        <v>760199</v>
      </c>
      <c r="B1272" s="43">
        <v>38567</v>
      </c>
      <c r="C1272" s="44">
        <v>1535.0423512473719</v>
      </c>
      <c r="D1272" s="41"/>
      <c r="E1272" s="41"/>
      <c r="F1272" s="41"/>
    </row>
    <row r="1273" spans="1:6" x14ac:dyDescent="0.3">
      <c r="A1273" s="42">
        <v>760199</v>
      </c>
      <c r="B1273" s="43">
        <v>38568</v>
      </c>
      <c r="C1273" s="44">
        <v>1535.2249744304004</v>
      </c>
      <c r="D1273" s="41"/>
      <c r="E1273" s="41"/>
      <c r="F1273" s="41"/>
    </row>
    <row r="1274" spans="1:6" x14ac:dyDescent="0.3">
      <c r="A1274" s="42">
        <v>760199</v>
      </c>
      <c r="B1274" s="43">
        <v>38569</v>
      </c>
      <c r="C1274" s="44">
        <v>1535.4076193400128</v>
      </c>
      <c r="D1274" s="41"/>
      <c r="E1274" s="41"/>
      <c r="F1274" s="41"/>
    </row>
    <row r="1275" spans="1:6" x14ac:dyDescent="0.3">
      <c r="A1275" s="42">
        <v>760199</v>
      </c>
      <c r="B1275" s="43">
        <v>38572</v>
      </c>
      <c r="C1275" s="44">
        <v>1535.5902859787946</v>
      </c>
      <c r="D1275" s="41"/>
      <c r="E1275" s="41"/>
      <c r="F1275" s="41"/>
    </row>
    <row r="1276" spans="1:6" x14ac:dyDescent="0.3">
      <c r="A1276" s="42">
        <v>760199</v>
      </c>
      <c r="B1276" s="43">
        <v>38573</v>
      </c>
      <c r="C1276" s="44">
        <v>1535.7729743493305</v>
      </c>
      <c r="D1276" s="41"/>
      <c r="E1276" s="41"/>
      <c r="F1276" s="41"/>
    </row>
    <row r="1277" spans="1:6" x14ac:dyDescent="0.3">
      <c r="A1277" s="42">
        <v>760199</v>
      </c>
      <c r="B1277" s="43">
        <v>38574</v>
      </c>
      <c r="C1277" s="44">
        <v>1535.9556844542058</v>
      </c>
      <c r="D1277" s="41"/>
      <c r="E1277" s="41"/>
      <c r="F1277" s="41"/>
    </row>
    <row r="1278" spans="1:6" x14ac:dyDescent="0.3">
      <c r="A1278" s="42">
        <v>760199</v>
      </c>
      <c r="B1278" s="43">
        <v>38575</v>
      </c>
      <c r="C1278" s="44">
        <v>1536.1384162960069</v>
      </c>
      <c r="D1278" s="41"/>
      <c r="E1278" s="41"/>
      <c r="F1278" s="41"/>
    </row>
    <row r="1279" spans="1:6" x14ac:dyDescent="0.3">
      <c r="A1279" s="42">
        <v>760199</v>
      </c>
      <c r="B1279" s="43">
        <v>38576</v>
      </c>
      <c r="C1279" s="44">
        <v>1536.3211698773187</v>
      </c>
      <c r="D1279" s="41"/>
      <c r="E1279" s="41"/>
      <c r="F1279" s="41"/>
    </row>
    <row r="1280" spans="1:6" x14ac:dyDescent="0.3">
      <c r="A1280" s="42">
        <v>760199</v>
      </c>
      <c r="B1280" s="43">
        <v>38579</v>
      </c>
      <c r="C1280" s="44">
        <v>1536.5039452007284</v>
      </c>
      <c r="D1280" s="41"/>
      <c r="E1280" s="41"/>
      <c r="F1280" s="41"/>
    </row>
    <row r="1281" spans="1:6" x14ac:dyDescent="0.3">
      <c r="A1281" s="42">
        <v>760199</v>
      </c>
      <c r="B1281" s="43">
        <v>38580</v>
      </c>
      <c r="C1281" s="44">
        <v>1536.6226496803315</v>
      </c>
      <c r="D1281" s="41"/>
      <c r="E1281" s="41"/>
      <c r="F1281" s="41"/>
    </row>
    <row r="1282" spans="1:6" x14ac:dyDescent="0.3">
      <c r="A1282" s="42">
        <v>760199</v>
      </c>
      <c r="B1282" s="43">
        <v>38581</v>
      </c>
      <c r="C1282" s="44">
        <v>1536.741363330593</v>
      </c>
      <c r="D1282" s="41"/>
      <c r="E1282" s="41"/>
      <c r="F1282" s="41"/>
    </row>
    <row r="1283" spans="1:6" x14ac:dyDescent="0.3">
      <c r="A1283" s="42">
        <v>760199</v>
      </c>
      <c r="B1283" s="43">
        <v>38582</v>
      </c>
      <c r="C1283" s="44">
        <v>1536.8600861522223</v>
      </c>
      <c r="D1283" s="41"/>
      <c r="E1283" s="41"/>
      <c r="F1283" s="41"/>
    </row>
    <row r="1284" spans="1:6" x14ac:dyDescent="0.3">
      <c r="A1284" s="42">
        <v>760199</v>
      </c>
      <c r="B1284" s="43">
        <v>38583</v>
      </c>
      <c r="C1284" s="44">
        <v>1536.9788181459273</v>
      </c>
      <c r="D1284" s="41"/>
      <c r="E1284" s="41"/>
      <c r="F1284" s="41"/>
    </row>
    <row r="1285" spans="1:6" x14ac:dyDescent="0.3">
      <c r="A1285" s="42">
        <v>760199</v>
      </c>
      <c r="B1285" s="43">
        <v>38586</v>
      </c>
      <c r="C1285" s="44">
        <v>1537.0975593124167</v>
      </c>
      <c r="D1285" s="41"/>
      <c r="E1285" s="41"/>
      <c r="F1285" s="41"/>
    </row>
    <row r="1286" spans="1:6" x14ac:dyDescent="0.3">
      <c r="A1286" s="42">
        <v>760199</v>
      </c>
      <c r="B1286" s="43">
        <v>38587</v>
      </c>
      <c r="C1286" s="44">
        <v>1537.2163096523993</v>
      </c>
      <c r="D1286" s="41"/>
      <c r="E1286" s="41"/>
      <c r="F1286" s="41"/>
    </row>
    <row r="1287" spans="1:6" x14ac:dyDescent="0.3">
      <c r="A1287" s="42">
        <v>760199</v>
      </c>
      <c r="B1287" s="43">
        <v>38588</v>
      </c>
      <c r="C1287" s="44">
        <v>1537.3350691665837</v>
      </c>
      <c r="D1287" s="41"/>
      <c r="E1287" s="41"/>
      <c r="F1287" s="41"/>
    </row>
    <row r="1288" spans="1:6" x14ac:dyDescent="0.3">
      <c r="A1288" s="42">
        <v>760199</v>
      </c>
      <c r="B1288" s="43">
        <v>38589</v>
      </c>
      <c r="C1288" s="44">
        <v>1537.4538378556788</v>
      </c>
      <c r="D1288" s="41"/>
      <c r="E1288" s="41"/>
      <c r="F1288" s="41"/>
    </row>
    <row r="1289" spans="1:6" x14ac:dyDescent="0.3">
      <c r="A1289" s="42">
        <v>760199</v>
      </c>
      <c r="B1289" s="43">
        <v>38590</v>
      </c>
      <c r="C1289" s="44">
        <v>1537.5726157203933</v>
      </c>
      <c r="D1289" s="41"/>
      <c r="E1289" s="41"/>
      <c r="F1289" s="41"/>
    </row>
    <row r="1290" spans="1:6" x14ac:dyDescent="0.3">
      <c r="A1290" s="42">
        <v>760199</v>
      </c>
      <c r="B1290" s="43">
        <v>38593</v>
      </c>
      <c r="C1290" s="44">
        <v>1537.6914027614362</v>
      </c>
      <c r="D1290" s="41"/>
      <c r="E1290" s="41"/>
      <c r="F1290" s="41"/>
    </row>
    <row r="1291" spans="1:6" x14ac:dyDescent="0.3">
      <c r="A1291" s="42">
        <v>760199</v>
      </c>
      <c r="B1291" s="43">
        <v>38594</v>
      </c>
      <c r="C1291" s="44">
        <v>1537.8101989795159</v>
      </c>
      <c r="D1291" s="41"/>
      <c r="E1291" s="41"/>
      <c r="F1291" s="41"/>
    </row>
    <row r="1292" spans="1:6" x14ac:dyDescent="0.3">
      <c r="A1292" s="42">
        <v>760199</v>
      </c>
      <c r="B1292" s="43">
        <v>38595</v>
      </c>
      <c r="C1292" s="44">
        <v>1537.9290043753422</v>
      </c>
      <c r="D1292" s="41"/>
      <c r="E1292" s="41"/>
      <c r="F1292" s="41"/>
    </row>
    <row r="1293" spans="1:6" x14ac:dyDescent="0.3">
      <c r="A1293" s="42">
        <v>760199</v>
      </c>
      <c r="B1293" s="43">
        <v>38596</v>
      </c>
      <c r="C1293" s="44">
        <v>1538.0478189496234</v>
      </c>
      <c r="D1293" s="41"/>
      <c r="E1293" s="41"/>
      <c r="F1293" s="41"/>
    </row>
    <row r="1294" spans="1:6" x14ac:dyDescent="0.3">
      <c r="A1294" s="42">
        <v>760199</v>
      </c>
      <c r="B1294" s="43">
        <v>38597</v>
      </c>
      <c r="C1294" s="44">
        <v>1538.1666427030691</v>
      </c>
      <c r="D1294" s="41"/>
      <c r="E1294" s="41"/>
      <c r="F1294" s="41"/>
    </row>
    <row r="1295" spans="1:6" x14ac:dyDescent="0.3">
      <c r="A1295" s="42">
        <v>760199</v>
      </c>
      <c r="B1295" s="43">
        <v>38600</v>
      </c>
      <c r="C1295" s="44">
        <v>1538.2854756363884</v>
      </c>
      <c r="D1295" s="41"/>
      <c r="E1295" s="41"/>
      <c r="F1295" s="41"/>
    </row>
    <row r="1296" spans="1:6" x14ac:dyDescent="0.3">
      <c r="A1296" s="42">
        <v>760199</v>
      </c>
      <c r="B1296" s="43">
        <v>38601</v>
      </c>
      <c r="C1296" s="44">
        <v>1538.4043177502904</v>
      </c>
      <c r="D1296" s="41"/>
      <c r="E1296" s="41"/>
      <c r="F1296" s="41"/>
    </row>
    <row r="1297" spans="1:6" x14ac:dyDescent="0.3">
      <c r="A1297" s="42">
        <v>760199</v>
      </c>
      <c r="B1297" s="43">
        <v>38603</v>
      </c>
      <c r="C1297" s="44">
        <v>1538.5231690454841</v>
      </c>
      <c r="D1297" s="41"/>
      <c r="E1297" s="41"/>
      <c r="F1297" s="41"/>
    </row>
    <row r="1298" spans="1:6" x14ac:dyDescent="0.3">
      <c r="A1298" s="42">
        <v>760199</v>
      </c>
      <c r="B1298" s="43">
        <v>38604</v>
      </c>
      <c r="C1298" s="44">
        <v>1538.6420295226794</v>
      </c>
      <c r="D1298" s="41"/>
      <c r="E1298" s="41"/>
      <c r="F1298" s="41"/>
    </row>
    <row r="1299" spans="1:6" x14ac:dyDescent="0.3">
      <c r="A1299" s="42">
        <v>760199</v>
      </c>
      <c r="B1299" s="43">
        <v>38607</v>
      </c>
      <c r="C1299" s="44">
        <v>1538.760899182585</v>
      </c>
      <c r="D1299" s="41"/>
      <c r="E1299" s="41"/>
      <c r="F1299" s="41"/>
    </row>
    <row r="1300" spans="1:6" x14ac:dyDescent="0.3">
      <c r="A1300" s="42">
        <v>760199</v>
      </c>
      <c r="B1300" s="43">
        <v>38608</v>
      </c>
      <c r="C1300" s="44">
        <v>1538.8797780259108</v>
      </c>
      <c r="D1300" s="41"/>
      <c r="E1300" s="41"/>
      <c r="F1300" s="41"/>
    </row>
    <row r="1301" spans="1:6" x14ac:dyDescent="0.3">
      <c r="A1301" s="42">
        <v>760199</v>
      </c>
      <c r="B1301" s="43">
        <v>38609</v>
      </c>
      <c r="C1301" s="44">
        <v>1538.9986660533659</v>
      </c>
      <c r="D1301" s="41"/>
      <c r="E1301" s="41"/>
      <c r="F1301" s="41"/>
    </row>
    <row r="1302" spans="1:6" x14ac:dyDescent="0.3">
      <c r="A1302" s="42">
        <v>760199</v>
      </c>
      <c r="B1302" s="43">
        <v>38610</v>
      </c>
      <c r="C1302" s="44">
        <v>1539.1175632656602</v>
      </c>
      <c r="D1302" s="41"/>
      <c r="E1302" s="41"/>
      <c r="F1302" s="41"/>
    </row>
    <row r="1303" spans="1:6" x14ac:dyDescent="0.3">
      <c r="A1303" s="42">
        <v>760199</v>
      </c>
      <c r="B1303" s="43">
        <v>38611</v>
      </c>
      <c r="C1303" s="44">
        <v>1539.3737205250313</v>
      </c>
      <c r="D1303" s="41"/>
      <c r="E1303" s="41"/>
      <c r="F1303" s="41"/>
    </row>
    <row r="1304" spans="1:6" x14ac:dyDescent="0.3">
      <c r="A1304" s="42">
        <v>760199</v>
      </c>
      <c r="B1304" s="43">
        <v>38614</v>
      </c>
      <c r="C1304" s="44">
        <v>1539.6299204169754</v>
      </c>
      <c r="D1304" s="41"/>
      <c r="E1304" s="41"/>
      <c r="F1304" s="41"/>
    </row>
    <row r="1305" spans="1:6" x14ac:dyDescent="0.3">
      <c r="A1305" s="42">
        <v>760199</v>
      </c>
      <c r="B1305" s="43">
        <v>38615</v>
      </c>
      <c r="C1305" s="44">
        <v>1539.8861629485873</v>
      </c>
      <c r="D1305" s="41"/>
      <c r="E1305" s="41"/>
      <c r="F1305" s="41"/>
    </row>
    <row r="1306" spans="1:6" x14ac:dyDescent="0.3">
      <c r="A1306" s="42">
        <v>760199</v>
      </c>
      <c r="B1306" s="43">
        <v>38616</v>
      </c>
      <c r="C1306" s="44">
        <v>1540.1424481269642</v>
      </c>
      <c r="D1306" s="41"/>
      <c r="E1306" s="41"/>
      <c r="F1306" s="41"/>
    </row>
    <row r="1307" spans="1:6" x14ac:dyDescent="0.3">
      <c r="A1307" s="42">
        <v>760199</v>
      </c>
      <c r="B1307" s="43">
        <v>38617</v>
      </c>
      <c r="C1307" s="44">
        <v>1540.3987759592032</v>
      </c>
      <c r="D1307" s="41"/>
      <c r="E1307" s="41"/>
      <c r="F1307" s="41"/>
    </row>
    <row r="1308" spans="1:6" x14ac:dyDescent="0.3">
      <c r="A1308" s="42">
        <v>760199</v>
      </c>
      <c r="B1308" s="43">
        <v>38618</v>
      </c>
      <c r="C1308" s="44">
        <v>1540.6551464524041</v>
      </c>
      <c r="D1308" s="41"/>
      <c r="E1308" s="41"/>
      <c r="F1308" s="41"/>
    </row>
    <row r="1309" spans="1:6" x14ac:dyDescent="0.3">
      <c r="A1309" s="42">
        <v>760199</v>
      </c>
      <c r="B1309" s="43">
        <v>38621</v>
      </c>
      <c r="C1309" s="44">
        <v>1540.9115596136664</v>
      </c>
      <c r="D1309" s="41"/>
      <c r="E1309" s="41"/>
      <c r="F1309" s="41"/>
    </row>
    <row r="1310" spans="1:6" x14ac:dyDescent="0.3">
      <c r="A1310" s="42">
        <v>760199</v>
      </c>
      <c r="B1310" s="43">
        <v>38622</v>
      </c>
      <c r="C1310" s="44">
        <v>1541.1680154500916</v>
      </c>
      <c r="D1310" s="41"/>
      <c r="E1310" s="41"/>
      <c r="F1310" s="41"/>
    </row>
    <row r="1311" spans="1:6" x14ac:dyDescent="0.3">
      <c r="A1311" s="42">
        <v>760199</v>
      </c>
      <c r="B1311" s="43">
        <v>38623</v>
      </c>
      <c r="C1311" s="44">
        <v>1541.4245139687821</v>
      </c>
      <c r="D1311" s="41"/>
      <c r="E1311" s="41"/>
      <c r="F1311" s="41"/>
    </row>
    <row r="1312" spans="1:6" x14ac:dyDescent="0.3">
      <c r="A1312" s="42">
        <v>760199</v>
      </c>
      <c r="B1312" s="43">
        <v>38624</v>
      </c>
      <c r="C1312" s="44">
        <v>1541.6810551768415</v>
      </c>
      <c r="D1312" s="41"/>
      <c r="E1312" s="41"/>
      <c r="F1312" s="41"/>
    </row>
    <row r="1313" spans="1:6" x14ac:dyDescent="0.3">
      <c r="A1313" s="42">
        <v>760199</v>
      </c>
      <c r="B1313" s="43">
        <v>38625</v>
      </c>
      <c r="C1313" s="44">
        <v>1541.9376390813748</v>
      </c>
      <c r="D1313" s="41"/>
      <c r="E1313" s="41"/>
      <c r="F1313" s="41"/>
    </row>
    <row r="1314" spans="1:6" x14ac:dyDescent="0.3">
      <c r="A1314" s="42">
        <v>760199</v>
      </c>
      <c r="B1314" s="43">
        <v>38628</v>
      </c>
      <c r="C1314" s="44">
        <v>1542.1942656894878</v>
      </c>
      <c r="D1314" s="41"/>
      <c r="E1314" s="41"/>
      <c r="F1314" s="41"/>
    </row>
    <row r="1315" spans="1:6" x14ac:dyDescent="0.3">
      <c r="A1315" s="42">
        <v>760199</v>
      </c>
      <c r="B1315" s="43">
        <v>38629</v>
      </c>
      <c r="C1315" s="44">
        <v>1542.4509350082883</v>
      </c>
      <c r="D1315" s="41"/>
      <c r="E1315" s="41"/>
      <c r="F1315" s="41"/>
    </row>
    <row r="1316" spans="1:6" x14ac:dyDescent="0.3">
      <c r="A1316" s="42">
        <v>760199</v>
      </c>
      <c r="B1316" s="43">
        <v>38630</v>
      </c>
      <c r="C1316" s="44">
        <v>1542.7076470448837</v>
      </c>
      <c r="D1316" s="41"/>
      <c r="E1316" s="41"/>
      <c r="F1316" s="41"/>
    </row>
    <row r="1317" spans="1:6" x14ac:dyDescent="0.3">
      <c r="A1317" s="42">
        <v>760199</v>
      </c>
      <c r="B1317" s="43">
        <v>38631</v>
      </c>
      <c r="C1317" s="44">
        <v>1542.9644018063848</v>
      </c>
      <c r="D1317" s="41"/>
      <c r="E1317" s="41"/>
      <c r="F1317" s="41"/>
    </row>
    <row r="1318" spans="1:6" x14ac:dyDescent="0.3">
      <c r="A1318" s="42">
        <v>760199</v>
      </c>
      <c r="B1318" s="43">
        <v>38632</v>
      </c>
      <c r="C1318" s="44">
        <v>1543.2211992999012</v>
      </c>
      <c r="D1318" s="41"/>
      <c r="E1318" s="41"/>
      <c r="F1318" s="41"/>
    </row>
    <row r="1319" spans="1:6" x14ac:dyDescent="0.3">
      <c r="A1319" s="42">
        <v>760199</v>
      </c>
      <c r="B1319" s="43">
        <v>38635</v>
      </c>
      <c r="C1319" s="44">
        <v>1543.4780395325456</v>
      </c>
      <c r="D1319" s="41"/>
      <c r="E1319" s="41"/>
      <c r="F1319" s="41"/>
    </row>
    <row r="1320" spans="1:6" x14ac:dyDescent="0.3">
      <c r="A1320" s="42">
        <v>760199</v>
      </c>
      <c r="B1320" s="43">
        <v>38636</v>
      </c>
      <c r="C1320" s="44">
        <v>1543.7349225114306</v>
      </c>
      <c r="D1320" s="41"/>
      <c r="E1320" s="41"/>
      <c r="F1320" s="41"/>
    </row>
    <row r="1321" spans="1:6" x14ac:dyDescent="0.3">
      <c r="A1321" s="42">
        <v>760199</v>
      </c>
      <c r="B1321" s="43">
        <v>38638</v>
      </c>
      <c r="C1321" s="44">
        <v>1543.9918482436713</v>
      </c>
      <c r="D1321" s="41"/>
      <c r="E1321" s="41"/>
      <c r="F1321" s="41"/>
    </row>
    <row r="1322" spans="1:6" x14ac:dyDescent="0.3">
      <c r="A1322" s="42">
        <v>760199</v>
      </c>
      <c r="B1322" s="43">
        <v>38639</v>
      </c>
      <c r="C1322" s="44">
        <v>1544.248816736382</v>
      </c>
      <c r="D1322" s="41"/>
      <c r="E1322" s="41"/>
      <c r="F1322" s="41"/>
    </row>
    <row r="1323" spans="1:6" x14ac:dyDescent="0.3">
      <c r="A1323" s="42">
        <v>760199</v>
      </c>
      <c r="B1323" s="43">
        <v>38642</v>
      </c>
      <c r="C1323" s="44">
        <v>1544.5058279966804</v>
      </c>
      <c r="D1323" s="41"/>
      <c r="E1323" s="41"/>
      <c r="F1323" s="41"/>
    </row>
    <row r="1324" spans="1:6" x14ac:dyDescent="0.3">
      <c r="A1324" s="42">
        <v>760199</v>
      </c>
      <c r="B1324" s="43">
        <v>38643</v>
      </c>
      <c r="C1324" s="44">
        <v>1545.0828590105411</v>
      </c>
      <c r="D1324" s="41"/>
      <c r="E1324" s="41"/>
      <c r="F1324" s="41"/>
    </row>
    <row r="1325" spans="1:6" x14ac:dyDescent="0.3">
      <c r="A1325" s="42">
        <v>760199</v>
      </c>
      <c r="B1325" s="43">
        <v>38644</v>
      </c>
      <c r="C1325" s="44">
        <v>1545.6601056045472</v>
      </c>
      <c r="D1325" s="41"/>
      <c r="E1325" s="41"/>
      <c r="F1325" s="41"/>
    </row>
    <row r="1326" spans="1:6" x14ac:dyDescent="0.3">
      <c r="A1326" s="42">
        <v>760199</v>
      </c>
      <c r="B1326" s="43">
        <v>38645</v>
      </c>
      <c r="C1326" s="44">
        <v>1546.2375678592398</v>
      </c>
      <c r="D1326" s="41"/>
      <c r="E1326" s="41"/>
      <c r="F1326" s="41"/>
    </row>
    <row r="1327" spans="1:6" x14ac:dyDescent="0.3">
      <c r="A1327" s="42">
        <v>760199</v>
      </c>
      <c r="B1327" s="43">
        <v>38646</v>
      </c>
      <c r="C1327" s="44">
        <v>1546.8152458551906</v>
      </c>
      <c r="D1327" s="41"/>
      <c r="E1327" s="41"/>
      <c r="F1327" s="41"/>
    </row>
    <row r="1328" spans="1:6" x14ac:dyDescent="0.3">
      <c r="A1328" s="42">
        <v>760199</v>
      </c>
      <c r="B1328" s="43">
        <v>38649</v>
      </c>
      <c r="C1328" s="44">
        <v>1547.3931396730006</v>
      </c>
      <c r="D1328" s="41"/>
      <c r="E1328" s="41"/>
      <c r="F1328" s="41"/>
    </row>
    <row r="1329" spans="1:6" x14ac:dyDescent="0.3">
      <c r="A1329" s="42">
        <v>760199</v>
      </c>
      <c r="B1329" s="43">
        <v>38650</v>
      </c>
      <c r="C1329" s="44">
        <v>1547.9712493933016</v>
      </c>
      <c r="D1329" s="41"/>
      <c r="E1329" s="41"/>
      <c r="F1329" s="41"/>
    </row>
    <row r="1330" spans="1:6" x14ac:dyDescent="0.3">
      <c r="A1330" s="42">
        <v>760199</v>
      </c>
      <c r="B1330" s="43">
        <v>38651</v>
      </c>
      <c r="C1330" s="44">
        <v>1548.5495750967555</v>
      </c>
      <c r="D1330" s="41"/>
      <c r="E1330" s="41"/>
      <c r="F1330" s="41"/>
    </row>
    <row r="1331" spans="1:6" x14ac:dyDescent="0.3">
      <c r="A1331" s="42">
        <v>760199</v>
      </c>
      <c r="B1331" s="43">
        <v>38652</v>
      </c>
      <c r="C1331" s="44">
        <v>1549.1281168640535</v>
      </c>
      <c r="D1331" s="41"/>
      <c r="E1331" s="41"/>
      <c r="F1331" s="41"/>
    </row>
    <row r="1332" spans="1:6" x14ac:dyDescent="0.3">
      <c r="A1332" s="42">
        <v>760199</v>
      </c>
      <c r="B1332" s="43">
        <v>38653</v>
      </c>
      <c r="C1332" s="44">
        <v>1549.7068747759183</v>
      </c>
      <c r="D1332" s="41"/>
      <c r="E1332" s="41"/>
      <c r="F1332" s="41"/>
    </row>
    <row r="1333" spans="1:6" x14ac:dyDescent="0.3">
      <c r="A1333" s="42">
        <v>760199</v>
      </c>
      <c r="B1333" s="43">
        <v>38656</v>
      </c>
      <c r="C1333" s="44">
        <v>1550.2858489131015</v>
      </c>
      <c r="D1333" s="41"/>
      <c r="E1333" s="41"/>
      <c r="F1333" s="41"/>
    </row>
    <row r="1334" spans="1:6" x14ac:dyDescent="0.3">
      <c r="A1334" s="42">
        <v>760199</v>
      </c>
      <c r="B1334" s="43">
        <v>38657</v>
      </c>
      <c r="C1334" s="44">
        <v>1550.8650393563855</v>
      </c>
      <c r="D1334" s="41"/>
      <c r="E1334" s="41"/>
      <c r="F1334" s="41"/>
    </row>
    <row r="1335" spans="1:6" x14ac:dyDescent="0.3">
      <c r="A1335" s="42">
        <v>760199</v>
      </c>
      <c r="B1335" s="43">
        <v>38659</v>
      </c>
      <c r="C1335" s="44">
        <v>1551.4444461865828</v>
      </c>
      <c r="D1335" s="41"/>
      <c r="E1335" s="41"/>
      <c r="F1335" s="41"/>
    </row>
    <row r="1336" spans="1:6" x14ac:dyDescent="0.3">
      <c r="A1336" s="42">
        <v>760199</v>
      </c>
      <c r="B1336" s="43">
        <v>38660</v>
      </c>
      <c r="C1336" s="44">
        <v>1552.0240694845361</v>
      </c>
      <c r="D1336" s="41"/>
      <c r="E1336" s="41"/>
      <c r="F1336" s="41"/>
    </row>
    <row r="1337" spans="1:6" x14ac:dyDescent="0.3">
      <c r="A1337" s="42">
        <v>760199</v>
      </c>
      <c r="B1337" s="43">
        <v>38663</v>
      </c>
      <c r="C1337" s="44">
        <v>1552.6039093311185</v>
      </c>
      <c r="D1337" s="41"/>
      <c r="E1337" s="41"/>
      <c r="F1337" s="41"/>
    </row>
    <row r="1338" spans="1:6" x14ac:dyDescent="0.3">
      <c r="A1338" s="42">
        <v>760199</v>
      </c>
      <c r="B1338" s="43">
        <v>38664</v>
      </c>
      <c r="C1338" s="44">
        <v>1553.1839658072327</v>
      </c>
      <c r="D1338" s="41"/>
      <c r="E1338" s="41"/>
      <c r="F1338" s="41"/>
    </row>
    <row r="1339" spans="1:6" x14ac:dyDescent="0.3">
      <c r="A1339" s="42">
        <v>760199</v>
      </c>
      <c r="B1339" s="43">
        <v>38665</v>
      </c>
      <c r="C1339" s="44">
        <v>1553.7642389938119</v>
      </c>
      <c r="D1339" s="41"/>
      <c r="E1339" s="41"/>
      <c r="F1339" s="41"/>
    </row>
    <row r="1340" spans="1:6" x14ac:dyDescent="0.3">
      <c r="A1340" s="42">
        <v>760199</v>
      </c>
      <c r="B1340" s="43">
        <v>38666</v>
      </c>
      <c r="C1340" s="44">
        <v>1554.3447289718199</v>
      </c>
      <c r="D1340" s="41"/>
      <c r="E1340" s="41"/>
      <c r="F1340" s="41"/>
    </row>
    <row r="1341" spans="1:6" x14ac:dyDescent="0.3">
      <c r="A1341" s="42">
        <v>760199</v>
      </c>
      <c r="B1341" s="43">
        <v>38667</v>
      </c>
      <c r="C1341" s="44">
        <v>1554.9254358222504</v>
      </c>
      <c r="D1341" s="41"/>
      <c r="E1341" s="41"/>
      <c r="F1341" s="41"/>
    </row>
    <row r="1342" spans="1:6" x14ac:dyDescent="0.3">
      <c r="A1342" s="42">
        <v>760199</v>
      </c>
      <c r="B1342" s="43">
        <v>38670</v>
      </c>
      <c r="C1342" s="44">
        <v>1555.5063596261275</v>
      </c>
      <c r="D1342" s="41"/>
      <c r="E1342" s="41"/>
      <c r="F1342" s="41"/>
    </row>
    <row r="1343" spans="1:6" x14ac:dyDescent="0.3">
      <c r="A1343" s="42">
        <v>760199</v>
      </c>
      <c r="B1343" s="43">
        <v>38672</v>
      </c>
      <c r="C1343" s="44">
        <v>1556.0875004645056</v>
      </c>
      <c r="D1343" s="41"/>
      <c r="E1343" s="41"/>
      <c r="F1343" s="41"/>
    </row>
    <row r="1344" spans="1:6" x14ac:dyDescent="0.3">
      <c r="A1344" s="42">
        <v>760199</v>
      </c>
      <c r="B1344" s="43">
        <v>38673</v>
      </c>
      <c r="C1344" s="44">
        <v>1556.4940218987206</v>
      </c>
      <c r="D1344" s="41"/>
      <c r="E1344" s="41"/>
      <c r="F1344" s="41"/>
    </row>
    <row r="1345" spans="1:6" x14ac:dyDescent="0.3">
      <c r="A1345" s="42">
        <v>760199</v>
      </c>
      <c r="B1345" s="43">
        <v>38674</v>
      </c>
      <c r="C1345" s="44">
        <v>1556.9006495349818</v>
      </c>
      <c r="D1345" s="41"/>
      <c r="E1345" s="41"/>
      <c r="F1345" s="41"/>
    </row>
    <row r="1346" spans="1:6" x14ac:dyDescent="0.3">
      <c r="A1346" s="42">
        <v>760199</v>
      </c>
      <c r="B1346" s="43">
        <v>38677</v>
      </c>
      <c r="C1346" s="44">
        <v>1557.3073834010343</v>
      </c>
      <c r="D1346" s="41"/>
      <c r="E1346" s="41"/>
      <c r="F1346" s="41"/>
    </row>
    <row r="1347" spans="1:6" x14ac:dyDescent="0.3">
      <c r="A1347" s="42">
        <v>760199</v>
      </c>
      <c r="B1347" s="43">
        <v>38678</v>
      </c>
      <c r="C1347" s="44">
        <v>1557.7142235246292</v>
      </c>
      <c r="D1347" s="41"/>
      <c r="E1347" s="41"/>
      <c r="F1347" s="41"/>
    </row>
    <row r="1348" spans="1:6" x14ac:dyDescent="0.3">
      <c r="A1348" s="42">
        <v>760199</v>
      </c>
      <c r="B1348" s="43">
        <v>38679</v>
      </c>
      <c r="C1348" s="44">
        <v>1558.121169933527</v>
      </c>
      <c r="D1348" s="41"/>
      <c r="E1348" s="41"/>
      <c r="F1348" s="41"/>
    </row>
    <row r="1349" spans="1:6" x14ac:dyDescent="0.3">
      <c r="A1349" s="42">
        <v>760199</v>
      </c>
      <c r="B1349" s="43">
        <v>38680</v>
      </c>
      <c r="C1349" s="44">
        <v>1558.5282226554934</v>
      </c>
      <c r="D1349" s="41"/>
      <c r="E1349" s="41"/>
      <c r="F1349" s="41"/>
    </row>
    <row r="1350" spans="1:6" x14ac:dyDescent="0.3">
      <c r="A1350" s="42">
        <v>760199</v>
      </c>
      <c r="B1350" s="43">
        <v>38681</v>
      </c>
      <c r="C1350" s="44">
        <v>1558.935381718303</v>
      </c>
      <c r="D1350" s="41"/>
      <c r="E1350" s="41"/>
      <c r="F1350" s="41"/>
    </row>
    <row r="1351" spans="1:6" x14ac:dyDescent="0.3">
      <c r="A1351" s="42">
        <v>760199</v>
      </c>
      <c r="B1351" s="43">
        <v>38684</v>
      </c>
      <c r="C1351" s="44">
        <v>1559.3426471497362</v>
      </c>
      <c r="D1351" s="41"/>
      <c r="E1351" s="41"/>
      <c r="F1351" s="41"/>
    </row>
    <row r="1352" spans="1:6" x14ac:dyDescent="0.3">
      <c r="A1352" s="42">
        <v>760199</v>
      </c>
      <c r="B1352" s="43">
        <v>38685</v>
      </c>
      <c r="C1352" s="44">
        <v>1559.7500189775822</v>
      </c>
      <c r="D1352" s="41"/>
      <c r="E1352" s="41"/>
      <c r="F1352" s="41"/>
    </row>
    <row r="1353" spans="1:6" x14ac:dyDescent="0.3">
      <c r="A1353" s="42">
        <v>760199</v>
      </c>
      <c r="B1353" s="43">
        <v>38686</v>
      </c>
      <c r="C1353" s="44">
        <v>1560.1574972296357</v>
      </c>
      <c r="D1353" s="41"/>
      <c r="E1353" s="41"/>
      <c r="F1353" s="41"/>
    </row>
    <row r="1354" spans="1:6" x14ac:dyDescent="0.3">
      <c r="A1354" s="42">
        <v>760199</v>
      </c>
      <c r="B1354" s="43">
        <v>38687</v>
      </c>
      <c r="C1354" s="44">
        <v>1560.5650819337002</v>
      </c>
      <c r="D1354" s="41"/>
      <c r="E1354" s="41"/>
      <c r="F1354" s="41"/>
    </row>
    <row r="1355" spans="1:6" x14ac:dyDescent="0.3">
      <c r="A1355" s="42">
        <v>760199</v>
      </c>
      <c r="B1355" s="43">
        <v>38688</v>
      </c>
      <c r="C1355" s="44">
        <v>1560.9727731175853</v>
      </c>
      <c r="D1355" s="41"/>
      <c r="E1355" s="41"/>
      <c r="F1355" s="41"/>
    </row>
    <row r="1356" spans="1:6" x14ac:dyDescent="0.3">
      <c r="A1356" s="42">
        <v>760199</v>
      </c>
      <c r="B1356" s="43">
        <v>38691</v>
      </c>
      <c r="C1356" s="44">
        <v>1561.3805708091093</v>
      </c>
      <c r="D1356" s="41"/>
      <c r="E1356" s="41"/>
      <c r="F1356" s="41"/>
    </row>
    <row r="1357" spans="1:6" x14ac:dyDescent="0.3">
      <c r="A1357" s="42">
        <v>760199</v>
      </c>
      <c r="B1357" s="43">
        <v>38692</v>
      </c>
      <c r="C1357" s="44">
        <v>1561.7884750360961</v>
      </c>
      <c r="D1357" s="41"/>
      <c r="E1357" s="41"/>
      <c r="F1357" s="41"/>
    </row>
    <row r="1358" spans="1:6" x14ac:dyDescent="0.3">
      <c r="A1358" s="42">
        <v>760199</v>
      </c>
      <c r="B1358" s="43">
        <v>38693</v>
      </c>
      <c r="C1358" s="44">
        <v>1562.1964858263782</v>
      </c>
      <c r="D1358" s="41"/>
      <c r="E1358" s="41"/>
      <c r="F1358" s="41"/>
    </row>
    <row r="1359" spans="1:6" x14ac:dyDescent="0.3">
      <c r="A1359" s="42">
        <v>760199</v>
      </c>
      <c r="B1359" s="43">
        <v>38694</v>
      </c>
      <c r="C1359" s="44">
        <v>1562.6046032077943</v>
      </c>
      <c r="D1359" s="41"/>
      <c r="E1359" s="41"/>
      <c r="F1359" s="41"/>
    </row>
    <row r="1360" spans="1:6" x14ac:dyDescent="0.3">
      <c r="A1360" s="42">
        <v>760199</v>
      </c>
      <c r="B1360" s="43">
        <v>38695</v>
      </c>
      <c r="C1360" s="44">
        <v>1563.0128272081909</v>
      </c>
      <c r="D1360" s="41"/>
      <c r="E1360" s="41"/>
      <c r="F1360" s="41"/>
    </row>
    <row r="1361" spans="1:6" x14ac:dyDescent="0.3">
      <c r="A1361" s="42">
        <v>760199</v>
      </c>
      <c r="B1361" s="43">
        <v>38698</v>
      </c>
      <c r="C1361" s="44">
        <v>1563.4211578554221</v>
      </c>
      <c r="D1361" s="41"/>
      <c r="E1361" s="41"/>
      <c r="F1361" s="41"/>
    </row>
    <row r="1362" spans="1:6" x14ac:dyDescent="0.3">
      <c r="A1362" s="42">
        <v>760199</v>
      </c>
      <c r="B1362" s="43">
        <v>38699</v>
      </c>
      <c r="C1362" s="44">
        <v>1563.8295951773491</v>
      </c>
      <c r="D1362" s="41"/>
      <c r="E1362" s="41"/>
      <c r="F1362" s="41"/>
    </row>
    <row r="1363" spans="1:6" x14ac:dyDescent="0.3">
      <c r="A1363" s="42">
        <v>760199</v>
      </c>
      <c r="B1363" s="43">
        <v>38700</v>
      </c>
      <c r="C1363" s="44">
        <v>1564.2381392018399</v>
      </c>
      <c r="D1363" s="41"/>
      <c r="E1363" s="41"/>
      <c r="F1363" s="41"/>
    </row>
    <row r="1364" spans="1:6" x14ac:dyDescent="0.3">
      <c r="A1364" s="42">
        <v>760199</v>
      </c>
      <c r="B1364" s="43">
        <v>38701</v>
      </c>
      <c r="C1364" s="44">
        <v>1564.6467899567701</v>
      </c>
      <c r="D1364" s="41"/>
      <c r="E1364" s="41"/>
      <c r="F1364" s="41"/>
    </row>
    <row r="1365" spans="1:6" x14ac:dyDescent="0.3">
      <c r="A1365" s="42">
        <v>760199</v>
      </c>
      <c r="B1365" s="43">
        <v>38702</v>
      </c>
      <c r="C1365" s="44">
        <v>1564.9022518758425</v>
      </c>
      <c r="D1365" s="41"/>
      <c r="E1365" s="41"/>
      <c r="F1365" s="41"/>
    </row>
    <row r="1366" spans="1:6" x14ac:dyDescent="0.3">
      <c r="A1366" s="42">
        <v>760199</v>
      </c>
      <c r="B1366" s="43">
        <v>38705</v>
      </c>
      <c r="C1366" s="44">
        <v>1565.1577555045155</v>
      </c>
      <c r="D1366" s="41"/>
      <c r="E1366" s="41"/>
      <c r="F1366" s="41"/>
    </row>
    <row r="1367" spans="1:6" x14ac:dyDescent="0.3">
      <c r="A1367" s="42">
        <v>760199</v>
      </c>
      <c r="B1367" s="43">
        <v>38706</v>
      </c>
      <c r="C1367" s="44">
        <v>1565.4133008495985</v>
      </c>
      <c r="D1367" s="41"/>
      <c r="E1367" s="41"/>
      <c r="F1367" s="41"/>
    </row>
    <row r="1368" spans="1:6" x14ac:dyDescent="0.3">
      <c r="A1368" s="42">
        <v>760199</v>
      </c>
      <c r="B1368" s="43">
        <v>38707</v>
      </c>
      <c r="C1368" s="44">
        <v>1565.6688879179026</v>
      </c>
      <c r="D1368" s="41"/>
      <c r="E1368" s="41"/>
      <c r="F1368" s="41"/>
    </row>
    <row r="1369" spans="1:6" x14ac:dyDescent="0.3">
      <c r="A1369" s="42">
        <v>760199</v>
      </c>
      <c r="B1369" s="43">
        <v>38708</v>
      </c>
      <c r="C1369" s="44">
        <v>1565.9245167162405</v>
      </c>
      <c r="D1369" s="41"/>
      <c r="E1369" s="41"/>
      <c r="F1369" s="41"/>
    </row>
    <row r="1370" spans="1:6" x14ac:dyDescent="0.3">
      <c r="A1370" s="42">
        <v>760199</v>
      </c>
      <c r="B1370" s="43">
        <v>38709</v>
      </c>
      <c r="C1370" s="44">
        <v>1566.1801872514252</v>
      </c>
      <c r="D1370" s="41"/>
      <c r="E1370" s="41"/>
      <c r="F1370" s="41"/>
    </row>
    <row r="1371" spans="1:6" x14ac:dyDescent="0.3">
      <c r="A1371" s="42">
        <v>760199</v>
      </c>
      <c r="B1371" s="43">
        <v>38712</v>
      </c>
      <c r="C1371" s="44">
        <v>1566.4358995302709</v>
      </c>
      <c r="D1371" s="41"/>
      <c r="E1371" s="41"/>
      <c r="F1371" s="41"/>
    </row>
    <row r="1372" spans="1:6" x14ac:dyDescent="0.3">
      <c r="A1372" s="42">
        <v>760199</v>
      </c>
      <c r="B1372" s="43">
        <v>38713</v>
      </c>
      <c r="C1372" s="44">
        <v>1566.6916535595935</v>
      </c>
      <c r="D1372" s="41"/>
      <c r="E1372" s="41"/>
      <c r="F1372" s="41"/>
    </row>
    <row r="1373" spans="1:6" x14ac:dyDescent="0.3">
      <c r="A1373" s="42">
        <v>760199</v>
      </c>
      <c r="B1373" s="43">
        <v>38714</v>
      </c>
      <c r="C1373" s="44">
        <v>1566.9474493462096</v>
      </c>
      <c r="D1373" s="41"/>
      <c r="E1373" s="41"/>
      <c r="F1373" s="41"/>
    </row>
    <row r="1374" spans="1:6" x14ac:dyDescent="0.3">
      <c r="A1374" s="42">
        <v>760199</v>
      </c>
      <c r="B1374" s="43">
        <v>38715</v>
      </c>
      <c r="C1374" s="44">
        <v>1567.2032868969368</v>
      </c>
      <c r="D1374" s="41"/>
      <c r="E1374" s="41"/>
      <c r="F1374" s="41"/>
    </row>
    <row r="1375" spans="1:6" x14ac:dyDescent="0.3">
      <c r="A1375" s="42">
        <v>760199</v>
      </c>
      <c r="B1375" s="43">
        <v>38716</v>
      </c>
      <c r="C1375" s="44">
        <v>1567.4591662185942</v>
      </c>
      <c r="D1375" s="41"/>
      <c r="E1375" s="41"/>
      <c r="F1375" s="41"/>
    </row>
    <row r="1376" spans="1:6" x14ac:dyDescent="0.3">
      <c r="A1376" s="42">
        <v>760199</v>
      </c>
      <c r="B1376" s="43">
        <v>38719</v>
      </c>
      <c r="C1376" s="44">
        <v>1567.7150873180017</v>
      </c>
      <c r="D1376" s="41"/>
      <c r="E1376" s="41"/>
      <c r="F1376" s="41"/>
    </row>
    <row r="1377" spans="1:6" x14ac:dyDescent="0.3">
      <c r="A1377" s="42">
        <v>760199</v>
      </c>
      <c r="B1377" s="43">
        <v>38720</v>
      </c>
      <c r="C1377" s="44">
        <v>1567.9710502019802</v>
      </c>
      <c r="D1377" s="41"/>
      <c r="E1377" s="41"/>
      <c r="F1377" s="41"/>
    </row>
    <row r="1378" spans="1:6" x14ac:dyDescent="0.3">
      <c r="A1378" s="42">
        <v>760199</v>
      </c>
      <c r="B1378" s="43">
        <v>38721</v>
      </c>
      <c r="C1378" s="44">
        <v>1568.2270548773524</v>
      </c>
      <c r="D1378" s="41"/>
      <c r="E1378" s="41"/>
      <c r="F1378" s="41"/>
    </row>
    <row r="1379" spans="1:6" x14ac:dyDescent="0.3">
      <c r="A1379" s="42">
        <v>760199</v>
      </c>
      <c r="B1379" s="43">
        <v>38722</v>
      </c>
      <c r="C1379" s="44">
        <v>1568.4831013509411</v>
      </c>
      <c r="D1379" s="41"/>
      <c r="E1379" s="41"/>
      <c r="F1379" s="41"/>
    </row>
    <row r="1380" spans="1:6" x14ac:dyDescent="0.3">
      <c r="A1380" s="42">
        <v>760199</v>
      </c>
      <c r="B1380" s="43">
        <v>38723</v>
      </c>
      <c r="C1380" s="44">
        <v>1568.739189629571</v>
      </c>
      <c r="D1380" s="41"/>
      <c r="E1380" s="41"/>
      <c r="F1380" s="41"/>
    </row>
    <row r="1381" spans="1:6" x14ac:dyDescent="0.3">
      <c r="A1381" s="42">
        <v>760199</v>
      </c>
      <c r="B1381" s="43">
        <v>38726</v>
      </c>
      <c r="C1381" s="44">
        <v>1568.995319720068</v>
      </c>
      <c r="D1381" s="41"/>
      <c r="E1381" s="41"/>
      <c r="F1381" s="41"/>
    </row>
    <row r="1382" spans="1:6" x14ac:dyDescent="0.3">
      <c r="A1382" s="42">
        <v>760199</v>
      </c>
      <c r="B1382" s="43">
        <v>38727</v>
      </c>
      <c r="C1382" s="44">
        <v>1569.2514916292582</v>
      </c>
      <c r="D1382" s="41"/>
      <c r="E1382" s="41"/>
      <c r="F1382" s="41"/>
    </row>
    <row r="1383" spans="1:6" x14ac:dyDescent="0.3">
      <c r="A1383" s="42">
        <v>760199</v>
      </c>
      <c r="B1383" s="43">
        <v>38728</v>
      </c>
      <c r="C1383" s="44">
        <v>1569.5077053639695</v>
      </c>
      <c r="D1383" s="41"/>
      <c r="E1383" s="41"/>
      <c r="F1383" s="41"/>
    </row>
    <row r="1384" spans="1:6" x14ac:dyDescent="0.3">
      <c r="A1384" s="42">
        <v>760199</v>
      </c>
      <c r="B1384" s="43">
        <v>38729</v>
      </c>
      <c r="C1384" s="44">
        <v>1569.7639609310309</v>
      </c>
      <c r="D1384" s="41"/>
      <c r="E1384" s="41"/>
      <c r="F1384" s="41"/>
    </row>
    <row r="1385" spans="1:6" x14ac:dyDescent="0.3">
      <c r="A1385" s="42">
        <v>760199</v>
      </c>
      <c r="B1385" s="43">
        <v>38730</v>
      </c>
      <c r="C1385" s="44">
        <v>1570.0202583372727</v>
      </c>
      <c r="D1385" s="41"/>
      <c r="E1385" s="41"/>
      <c r="F1385" s="41"/>
    </row>
    <row r="1386" spans="1:6" x14ac:dyDescent="0.3">
      <c r="A1386" s="42">
        <v>760199</v>
      </c>
      <c r="B1386" s="43">
        <v>38733</v>
      </c>
      <c r="C1386" s="44">
        <v>1570.2765975895259</v>
      </c>
      <c r="D1386" s="41"/>
      <c r="E1386" s="41"/>
      <c r="F1386" s="41"/>
    </row>
    <row r="1387" spans="1:6" x14ac:dyDescent="0.3">
      <c r="A1387" s="42">
        <v>760199</v>
      </c>
      <c r="B1387" s="43">
        <v>38734</v>
      </c>
      <c r="C1387" s="44">
        <v>1570.6965678398162</v>
      </c>
      <c r="D1387" s="41"/>
      <c r="E1387" s="41"/>
      <c r="F1387" s="41"/>
    </row>
    <row r="1388" spans="1:6" x14ac:dyDescent="0.3">
      <c r="A1388" s="42">
        <v>760199</v>
      </c>
      <c r="B1388" s="43">
        <v>38735</v>
      </c>
      <c r="C1388" s="44">
        <v>1571.1166504110897</v>
      </c>
      <c r="D1388" s="41"/>
      <c r="E1388" s="41"/>
      <c r="F1388" s="41"/>
    </row>
    <row r="1389" spans="1:6" x14ac:dyDescent="0.3">
      <c r="A1389" s="42">
        <v>760199</v>
      </c>
      <c r="B1389" s="43">
        <v>38736</v>
      </c>
      <c r="C1389" s="44">
        <v>1571.5368453333865</v>
      </c>
      <c r="D1389" s="41"/>
      <c r="E1389" s="41"/>
      <c r="F1389" s="41"/>
    </row>
    <row r="1390" spans="1:6" x14ac:dyDescent="0.3">
      <c r="A1390" s="42">
        <v>760199</v>
      </c>
      <c r="B1390" s="43">
        <v>38737</v>
      </c>
      <c r="C1390" s="44">
        <v>1571.9571526367549</v>
      </c>
      <c r="D1390" s="41"/>
      <c r="E1390" s="41"/>
      <c r="F1390" s="41"/>
    </row>
    <row r="1391" spans="1:6" x14ac:dyDescent="0.3">
      <c r="A1391" s="42">
        <v>760199</v>
      </c>
      <c r="B1391" s="43">
        <v>38740</v>
      </c>
      <c r="C1391" s="44">
        <v>1572.377572351251</v>
      </c>
      <c r="D1391" s="41"/>
      <c r="E1391" s="41"/>
      <c r="F1391" s="41"/>
    </row>
    <row r="1392" spans="1:6" x14ac:dyDescent="0.3">
      <c r="A1392" s="42">
        <v>760199</v>
      </c>
      <c r="B1392" s="43">
        <v>38741</v>
      </c>
      <c r="C1392" s="44">
        <v>1572.7981045069396</v>
      </c>
      <c r="D1392" s="41"/>
      <c r="E1392" s="41"/>
      <c r="F1392" s="41"/>
    </row>
    <row r="1393" spans="1:6" x14ac:dyDescent="0.3">
      <c r="A1393" s="42">
        <v>760199</v>
      </c>
      <c r="B1393" s="43">
        <v>38742</v>
      </c>
      <c r="C1393" s="44">
        <v>1573.2187491338925</v>
      </c>
      <c r="D1393" s="41"/>
      <c r="E1393" s="41"/>
      <c r="F1393" s="41"/>
    </row>
    <row r="1394" spans="1:6" x14ac:dyDescent="0.3">
      <c r="A1394" s="42">
        <v>760199</v>
      </c>
      <c r="B1394" s="43">
        <v>38743</v>
      </c>
      <c r="C1394" s="44">
        <v>1573.6395062621903</v>
      </c>
      <c r="D1394" s="41"/>
      <c r="E1394" s="41"/>
      <c r="F1394" s="41"/>
    </row>
    <row r="1395" spans="1:6" x14ac:dyDescent="0.3">
      <c r="A1395" s="42">
        <v>760199</v>
      </c>
      <c r="B1395" s="43">
        <v>38744</v>
      </c>
      <c r="C1395" s="44">
        <v>1574.0603759219221</v>
      </c>
      <c r="D1395" s="41"/>
      <c r="E1395" s="41"/>
      <c r="F1395" s="41"/>
    </row>
    <row r="1396" spans="1:6" x14ac:dyDescent="0.3">
      <c r="A1396" s="42">
        <v>760199</v>
      </c>
      <c r="B1396" s="43">
        <v>38747</v>
      </c>
      <c r="C1396" s="44">
        <v>1574.4813581431833</v>
      </c>
      <c r="D1396" s="41"/>
      <c r="E1396" s="41"/>
      <c r="F1396" s="41"/>
    </row>
    <row r="1397" spans="1:6" x14ac:dyDescent="0.3">
      <c r="A1397" s="42">
        <v>760199</v>
      </c>
      <c r="B1397" s="43">
        <v>38748</v>
      </c>
      <c r="C1397" s="44">
        <v>1574.9024529560793</v>
      </c>
      <c r="D1397" s="41"/>
      <c r="E1397" s="41"/>
      <c r="F1397" s="41"/>
    </row>
    <row r="1398" spans="1:6" x14ac:dyDescent="0.3">
      <c r="A1398" s="42">
        <v>760199</v>
      </c>
      <c r="B1398" s="43">
        <v>38749</v>
      </c>
      <c r="C1398" s="44">
        <v>1575.3236603907228</v>
      </c>
      <c r="D1398" s="41"/>
      <c r="E1398" s="41"/>
      <c r="F1398" s="41"/>
    </row>
    <row r="1399" spans="1:6" x14ac:dyDescent="0.3">
      <c r="A1399" s="42">
        <v>760199</v>
      </c>
      <c r="B1399" s="43">
        <v>38750</v>
      </c>
      <c r="C1399" s="44">
        <v>1575.7449804772339</v>
      </c>
      <c r="D1399" s="41"/>
      <c r="E1399" s="41"/>
      <c r="F1399" s="41"/>
    </row>
    <row r="1400" spans="1:6" x14ac:dyDescent="0.3">
      <c r="A1400" s="42">
        <v>760199</v>
      </c>
      <c r="B1400" s="43">
        <v>38751</v>
      </c>
      <c r="C1400" s="44">
        <v>1576.1664132457415</v>
      </c>
      <c r="D1400" s="41"/>
      <c r="E1400" s="41"/>
      <c r="F1400" s="41"/>
    </row>
    <row r="1401" spans="1:6" x14ac:dyDescent="0.3">
      <c r="A1401" s="42">
        <v>760199</v>
      </c>
      <c r="B1401" s="43">
        <v>38754</v>
      </c>
      <c r="C1401" s="44">
        <v>1576.5879587263826</v>
      </c>
      <c r="D1401" s="41"/>
      <c r="E1401" s="41"/>
      <c r="F1401" s="41"/>
    </row>
    <row r="1402" spans="1:6" x14ac:dyDescent="0.3">
      <c r="A1402" s="42">
        <v>760199</v>
      </c>
      <c r="B1402" s="43">
        <v>38755</v>
      </c>
      <c r="C1402" s="44">
        <v>1577.0096169493015</v>
      </c>
      <c r="D1402" s="41"/>
      <c r="E1402" s="41"/>
      <c r="F1402" s="41"/>
    </row>
    <row r="1403" spans="1:6" x14ac:dyDescent="0.3">
      <c r="A1403" s="42">
        <v>760199</v>
      </c>
      <c r="B1403" s="43">
        <v>38756</v>
      </c>
      <c r="C1403" s="44">
        <v>1577.4313879446518</v>
      </c>
      <c r="D1403" s="41"/>
      <c r="E1403" s="41"/>
      <c r="F1403" s="41"/>
    </row>
    <row r="1404" spans="1:6" x14ac:dyDescent="0.3">
      <c r="A1404" s="42">
        <v>760199</v>
      </c>
      <c r="B1404" s="43">
        <v>38757</v>
      </c>
      <c r="C1404" s="44">
        <v>1577.8532717425944</v>
      </c>
      <c r="D1404" s="41"/>
      <c r="E1404" s="41"/>
      <c r="F1404" s="41"/>
    </row>
    <row r="1405" spans="1:6" x14ac:dyDescent="0.3">
      <c r="A1405" s="42">
        <v>760199</v>
      </c>
      <c r="B1405" s="43">
        <v>38758</v>
      </c>
      <c r="C1405" s="44">
        <v>1578.2752683732976</v>
      </c>
      <c r="D1405" s="41"/>
      <c r="E1405" s="41"/>
      <c r="F1405" s="41"/>
    </row>
    <row r="1406" spans="1:6" x14ac:dyDescent="0.3">
      <c r="A1406" s="42">
        <v>760199</v>
      </c>
      <c r="B1406" s="43">
        <v>38761</v>
      </c>
      <c r="C1406" s="44">
        <v>1578.6973778669394</v>
      </c>
      <c r="D1406" s="41"/>
      <c r="E1406" s="41"/>
      <c r="F1406" s="41"/>
    </row>
    <row r="1407" spans="1:6" x14ac:dyDescent="0.3">
      <c r="A1407" s="42">
        <v>760199</v>
      </c>
      <c r="B1407" s="43">
        <v>38762</v>
      </c>
      <c r="C1407" s="44">
        <v>1579.1196002537044</v>
      </c>
      <c r="D1407" s="41"/>
      <c r="E1407" s="41"/>
      <c r="F1407" s="41"/>
    </row>
    <row r="1408" spans="1:6" x14ac:dyDescent="0.3">
      <c r="A1408" s="42">
        <v>760199</v>
      </c>
      <c r="B1408" s="43">
        <v>38763</v>
      </c>
      <c r="C1408" s="44">
        <v>1579.5419355637862</v>
      </c>
      <c r="D1408" s="41"/>
      <c r="E1408" s="41"/>
      <c r="F1408" s="41"/>
    </row>
    <row r="1409" spans="1:6" x14ac:dyDescent="0.3">
      <c r="A1409" s="42">
        <v>760199</v>
      </c>
      <c r="B1409" s="43">
        <v>38764</v>
      </c>
      <c r="C1409" s="44">
        <v>1579.9011461638695</v>
      </c>
      <c r="D1409" s="41"/>
      <c r="E1409" s="41"/>
      <c r="F1409" s="41"/>
    </row>
    <row r="1410" spans="1:6" x14ac:dyDescent="0.3">
      <c r="A1410" s="42">
        <v>760199</v>
      </c>
      <c r="B1410" s="43">
        <v>38765</v>
      </c>
      <c r="C1410" s="44">
        <v>1580.2604384536201</v>
      </c>
      <c r="D1410" s="41"/>
      <c r="E1410" s="41"/>
      <c r="F1410" s="41"/>
    </row>
    <row r="1411" spans="1:6" x14ac:dyDescent="0.3">
      <c r="A1411" s="42">
        <v>760199</v>
      </c>
      <c r="B1411" s="43">
        <v>38768</v>
      </c>
      <c r="C1411" s="44">
        <v>1580.6198124516154</v>
      </c>
      <c r="D1411" s="41"/>
      <c r="E1411" s="41"/>
      <c r="F1411" s="41"/>
    </row>
    <row r="1412" spans="1:6" x14ac:dyDescent="0.3">
      <c r="A1412" s="42">
        <v>760199</v>
      </c>
      <c r="B1412" s="43">
        <v>38769</v>
      </c>
      <c r="C1412" s="44">
        <v>1580.979268176437</v>
      </c>
      <c r="D1412" s="41"/>
      <c r="E1412" s="41"/>
      <c r="F1412" s="41"/>
    </row>
    <row r="1413" spans="1:6" x14ac:dyDescent="0.3">
      <c r="A1413" s="42">
        <v>760199</v>
      </c>
      <c r="B1413" s="43">
        <v>38770</v>
      </c>
      <c r="C1413" s="44">
        <v>1581.3388056466708</v>
      </c>
      <c r="D1413" s="41"/>
      <c r="E1413" s="41"/>
      <c r="F1413" s="41"/>
    </row>
    <row r="1414" spans="1:6" x14ac:dyDescent="0.3">
      <c r="A1414" s="42">
        <v>760199</v>
      </c>
      <c r="B1414" s="43">
        <v>38771</v>
      </c>
      <c r="C1414" s="44">
        <v>1581.6984248809072</v>
      </c>
      <c r="D1414" s="41"/>
      <c r="E1414" s="41"/>
      <c r="F1414" s="41"/>
    </row>
    <row r="1415" spans="1:6" x14ac:dyDescent="0.3">
      <c r="A1415" s="42">
        <v>760199</v>
      </c>
      <c r="B1415" s="43">
        <v>38772</v>
      </c>
      <c r="C1415" s="44">
        <v>1582.0581258977402</v>
      </c>
      <c r="D1415" s="41"/>
      <c r="E1415" s="41"/>
      <c r="F1415" s="41"/>
    </row>
    <row r="1416" spans="1:6" x14ac:dyDescent="0.3">
      <c r="A1416" s="42">
        <v>760199</v>
      </c>
      <c r="B1416" s="43">
        <v>38777</v>
      </c>
      <c r="C1416" s="44">
        <v>1582.4179087157679</v>
      </c>
      <c r="D1416" s="41"/>
      <c r="E1416" s="41"/>
      <c r="F1416" s="41"/>
    </row>
    <row r="1417" spans="1:6" x14ac:dyDescent="0.3">
      <c r="A1417" s="42">
        <v>760199</v>
      </c>
      <c r="B1417" s="43">
        <v>38778</v>
      </c>
      <c r="C1417" s="44">
        <v>1582.7777733535938</v>
      </c>
      <c r="D1417" s="41"/>
      <c r="E1417" s="41"/>
      <c r="F1417" s="41"/>
    </row>
    <row r="1418" spans="1:6" x14ac:dyDescent="0.3">
      <c r="A1418" s="42">
        <v>760199</v>
      </c>
      <c r="B1418" s="43">
        <v>38779</v>
      </c>
      <c r="C1418" s="44">
        <v>1583.1377198298246</v>
      </c>
      <c r="D1418" s="41"/>
      <c r="E1418" s="41"/>
      <c r="F1418" s="41"/>
    </row>
    <row r="1419" spans="1:6" x14ac:dyDescent="0.3">
      <c r="A1419" s="42">
        <v>760199</v>
      </c>
      <c r="B1419" s="43">
        <v>38782</v>
      </c>
      <c r="C1419" s="44">
        <v>1583.4977481630713</v>
      </c>
      <c r="D1419" s="41"/>
      <c r="E1419" s="41"/>
      <c r="F1419" s="41"/>
    </row>
    <row r="1420" spans="1:6" x14ac:dyDescent="0.3">
      <c r="A1420" s="42">
        <v>760199</v>
      </c>
      <c r="B1420" s="43">
        <v>38783</v>
      </c>
      <c r="C1420" s="44">
        <v>1583.85785837195</v>
      </c>
      <c r="D1420" s="41"/>
      <c r="E1420" s="41"/>
      <c r="F1420" s="41"/>
    </row>
    <row r="1421" spans="1:6" x14ac:dyDescent="0.3">
      <c r="A1421" s="42">
        <v>760199</v>
      </c>
      <c r="B1421" s="43">
        <v>38784</v>
      </c>
      <c r="C1421" s="44">
        <v>1584.2180504750797</v>
      </c>
      <c r="D1421" s="41"/>
      <c r="E1421" s="41"/>
      <c r="F1421" s="41"/>
    </row>
    <row r="1422" spans="1:6" x14ac:dyDescent="0.3">
      <c r="A1422" s="42">
        <v>760199</v>
      </c>
      <c r="B1422" s="43">
        <v>38785</v>
      </c>
      <c r="C1422" s="44">
        <v>1584.5783244910847</v>
      </c>
      <c r="D1422" s="41"/>
      <c r="E1422" s="41"/>
      <c r="F1422" s="41"/>
    </row>
    <row r="1423" spans="1:6" x14ac:dyDescent="0.3">
      <c r="A1423" s="42">
        <v>760199</v>
      </c>
      <c r="B1423" s="43">
        <v>38786</v>
      </c>
      <c r="C1423" s="44">
        <v>1584.9386804385933</v>
      </c>
      <c r="D1423" s="41"/>
      <c r="E1423" s="41"/>
      <c r="F1423" s="41"/>
    </row>
    <row r="1424" spans="1:6" x14ac:dyDescent="0.3">
      <c r="A1424" s="42">
        <v>760199</v>
      </c>
      <c r="B1424" s="43">
        <v>38789</v>
      </c>
      <c r="C1424" s="44">
        <v>1585.2991183362376</v>
      </c>
      <c r="D1424" s="41"/>
      <c r="E1424" s="41"/>
      <c r="F1424" s="41"/>
    </row>
    <row r="1425" spans="1:6" x14ac:dyDescent="0.3">
      <c r="A1425" s="42">
        <v>760199</v>
      </c>
      <c r="B1425" s="43">
        <v>38790</v>
      </c>
      <c r="C1425" s="44">
        <v>1585.6596382026542</v>
      </c>
      <c r="D1425" s="41"/>
      <c r="E1425" s="41"/>
      <c r="F1425" s="41"/>
    </row>
    <row r="1426" spans="1:6" x14ac:dyDescent="0.3">
      <c r="A1426" s="42">
        <v>760199</v>
      </c>
      <c r="B1426" s="43">
        <v>38791</v>
      </c>
      <c r="C1426" s="44">
        <v>1586.0202400564842</v>
      </c>
      <c r="D1426" s="41"/>
      <c r="E1426" s="41"/>
      <c r="F1426" s="41"/>
    </row>
    <row r="1427" spans="1:6" x14ac:dyDescent="0.3">
      <c r="A1427" s="42">
        <v>760199</v>
      </c>
      <c r="B1427" s="43">
        <v>38792</v>
      </c>
      <c r="C1427" s="44">
        <v>1586.3295577200963</v>
      </c>
      <c r="D1427" s="41"/>
      <c r="E1427" s="41"/>
      <c r="F1427" s="41"/>
    </row>
    <row r="1428" spans="1:6" x14ac:dyDescent="0.3">
      <c r="A1428" s="42">
        <v>760199</v>
      </c>
      <c r="B1428" s="43">
        <v>38793</v>
      </c>
      <c r="C1428" s="44">
        <v>1586.6389357091789</v>
      </c>
      <c r="D1428" s="41"/>
      <c r="E1428" s="41"/>
      <c r="F1428" s="41"/>
    </row>
    <row r="1429" spans="1:6" x14ac:dyDescent="0.3">
      <c r="A1429" s="42">
        <v>760199</v>
      </c>
      <c r="B1429" s="43">
        <v>38796</v>
      </c>
      <c r="C1429" s="44">
        <v>1586.948374035497</v>
      </c>
      <c r="D1429" s="41"/>
      <c r="E1429" s="41"/>
      <c r="F1429" s="41"/>
    </row>
    <row r="1430" spans="1:6" x14ac:dyDescent="0.3">
      <c r="A1430" s="42">
        <v>760199</v>
      </c>
      <c r="B1430" s="43">
        <v>38797</v>
      </c>
      <c r="C1430" s="44">
        <v>1587.2578727108178</v>
      </c>
      <c r="D1430" s="41"/>
      <c r="E1430" s="41"/>
      <c r="F1430" s="41"/>
    </row>
    <row r="1431" spans="1:6" x14ac:dyDescent="0.3">
      <c r="A1431" s="42">
        <v>760199</v>
      </c>
      <c r="B1431" s="43">
        <v>38798</v>
      </c>
      <c r="C1431" s="44">
        <v>1587.5674317469116</v>
      </c>
      <c r="D1431" s="41"/>
      <c r="E1431" s="41"/>
      <c r="F1431" s="41"/>
    </row>
    <row r="1432" spans="1:6" x14ac:dyDescent="0.3">
      <c r="A1432" s="42">
        <v>760199</v>
      </c>
      <c r="B1432" s="43">
        <v>38799</v>
      </c>
      <c r="C1432" s="44">
        <v>1587.8770511555499</v>
      </c>
      <c r="D1432" s="41"/>
      <c r="E1432" s="41"/>
      <c r="F1432" s="41"/>
    </row>
    <row r="1433" spans="1:6" x14ac:dyDescent="0.3">
      <c r="A1433" s="42">
        <v>760199</v>
      </c>
      <c r="B1433" s="43">
        <v>38800</v>
      </c>
      <c r="C1433" s="44">
        <v>1588.1867309485071</v>
      </c>
      <c r="D1433" s="41"/>
      <c r="E1433" s="41"/>
      <c r="F1433" s="41"/>
    </row>
    <row r="1434" spans="1:6" x14ac:dyDescent="0.3">
      <c r="A1434" s="42">
        <v>760199</v>
      </c>
      <c r="B1434" s="43">
        <v>38803</v>
      </c>
      <c r="C1434" s="44">
        <v>1588.4964711375601</v>
      </c>
      <c r="D1434" s="41"/>
      <c r="E1434" s="41"/>
      <c r="F1434" s="41"/>
    </row>
    <row r="1435" spans="1:6" x14ac:dyDescent="0.3">
      <c r="A1435" s="42">
        <v>760199</v>
      </c>
      <c r="B1435" s="43">
        <v>38804</v>
      </c>
      <c r="C1435" s="44">
        <v>1588.8062717344874</v>
      </c>
      <c r="D1435" s="41"/>
      <c r="E1435" s="41"/>
      <c r="F1435" s="41"/>
    </row>
    <row r="1436" spans="1:6" x14ac:dyDescent="0.3">
      <c r="A1436" s="42">
        <v>760199</v>
      </c>
      <c r="B1436" s="43">
        <v>38805</v>
      </c>
      <c r="C1436" s="44">
        <v>1589.1161327510704</v>
      </c>
      <c r="D1436" s="41"/>
      <c r="E1436" s="41"/>
      <c r="F1436" s="41"/>
    </row>
    <row r="1437" spans="1:6" x14ac:dyDescent="0.3">
      <c r="A1437" s="42">
        <v>760199</v>
      </c>
      <c r="B1437" s="43">
        <v>38806</v>
      </c>
      <c r="C1437" s="44">
        <v>1589.426054199093</v>
      </c>
      <c r="D1437" s="41"/>
      <c r="E1437" s="41"/>
      <c r="F1437" s="41"/>
    </row>
    <row r="1438" spans="1:6" x14ac:dyDescent="0.3">
      <c r="A1438" s="42">
        <v>760199</v>
      </c>
      <c r="B1438" s="43">
        <v>38807</v>
      </c>
      <c r="C1438" s="44">
        <v>1589.7360360903401</v>
      </c>
      <c r="D1438" s="41"/>
      <c r="E1438" s="41"/>
      <c r="F1438" s="41"/>
    </row>
    <row r="1439" spans="1:6" x14ac:dyDescent="0.3">
      <c r="A1439" s="42">
        <v>760199</v>
      </c>
      <c r="B1439" s="43">
        <v>38810</v>
      </c>
      <c r="C1439" s="44">
        <v>1590.0460784366005</v>
      </c>
      <c r="D1439" s="41"/>
      <c r="E1439" s="41"/>
      <c r="F1439" s="41"/>
    </row>
    <row r="1440" spans="1:6" x14ac:dyDescent="0.3">
      <c r="A1440" s="42">
        <v>760199</v>
      </c>
      <c r="B1440" s="43">
        <v>38811</v>
      </c>
      <c r="C1440" s="44">
        <v>1590.3561812496641</v>
      </c>
      <c r="D1440" s="41"/>
      <c r="E1440" s="41"/>
      <c r="F1440" s="41"/>
    </row>
    <row r="1441" spans="1:6" x14ac:dyDescent="0.3">
      <c r="A1441" s="42">
        <v>760199</v>
      </c>
      <c r="B1441" s="43">
        <v>38812</v>
      </c>
      <c r="C1441" s="44">
        <v>1590.666344541324</v>
      </c>
      <c r="D1441" s="41"/>
      <c r="E1441" s="41"/>
      <c r="F1441" s="41"/>
    </row>
    <row r="1442" spans="1:6" x14ac:dyDescent="0.3">
      <c r="A1442" s="42">
        <v>760199</v>
      </c>
      <c r="B1442" s="43">
        <v>38813</v>
      </c>
      <c r="C1442" s="44">
        <v>1590.9765683233754</v>
      </c>
      <c r="D1442" s="41"/>
      <c r="E1442" s="41"/>
      <c r="F1442" s="41"/>
    </row>
    <row r="1443" spans="1:6" x14ac:dyDescent="0.3">
      <c r="A1443" s="42">
        <v>760199</v>
      </c>
      <c r="B1443" s="43">
        <v>38814</v>
      </c>
      <c r="C1443" s="44">
        <v>1591.2868526076147</v>
      </c>
      <c r="D1443" s="41"/>
      <c r="E1443" s="41"/>
      <c r="F1443" s="41"/>
    </row>
    <row r="1444" spans="1:6" x14ac:dyDescent="0.3">
      <c r="A1444" s="42">
        <v>760199</v>
      </c>
      <c r="B1444" s="43">
        <v>38817</v>
      </c>
      <c r="C1444" s="44">
        <v>1591.5971974058425</v>
      </c>
      <c r="D1444" s="41"/>
      <c r="E1444" s="41"/>
      <c r="F1444" s="41"/>
    </row>
    <row r="1445" spans="1:6" x14ac:dyDescent="0.3">
      <c r="A1445" s="42">
        <v>760199</v>
      </c>
      <c r="B1445" s="43">
        <v>38818</v>
      </c>
      <c r="C1445" s="44">
        <v>1591.9076027298599</v>
      </c>
      <c r="D1445" s="41"/>
      <c r="E1445" s="41"/>
      <c r="F1445" s="41"/>
    </row>
    <row r="1446" spans="1:6" x14ac:dyDescent="0.3">
      <c r="A1446" s="42">
        <v>760199</v>
      </c>
      <c r="B1446" s="43">
        <v>38819</v>
      </c>
      <c r="C1446" s="44">
        <v>1592.2180685914718</v>
      </c>
      <c r="D1446" s="41"/>
      <c r="E1446" s="41"/>
      <c r="F1446" s="41"/>
    </row>
    <row r="1447" spans="1:6" x14ac:dyDescent="0.3">
      <c r="A1447" s="42">
        <v>760199</v>
      </c>
      <c r="B1447" s="43">
        <v>38820</v>
      </c>
      <c r="C1447" s="44">
        <v>1592.5285950024843</v>
      </c>
      <c r="D1447" s="41"/>
      <c r="E1447" s="41"/>
      <c r="F1447" s="41"/>
    </row>
    <row r="1448" spans="1:6" x14ac:dyDescent="0.3">
      <c r="A1448" s="42">
        <v>760199</v>
      </c>
      <c r="B1448" s="43">
        <v>38824</v>
      </c>
      <c r="C1448" s="44">
        <v>1592.8391819747062</v>
      </c>
      <c r="D1448" s="41"/>
      <c r="E1448" s="41"/>
      <c r="F1448" s="41"/>
    </row>
    <row r="1449" spans="1:6" x14ac:dyDescent="0.3">
      <c r="A1449" s="42">
        <v>760199</v>
      </c>
      <c r="B1449" s="43">
        <v>38825</v>
      </c>
      <c r="C1449" s="44">
        <v>1593.0248002320145</v>
      </c>
      <c r="D1449" s="41"/>
      <c r="E1449" s="41"/>
      <c r="F1449" s="41"/>
    </row>
    <row r="1450" spans="1:6" x14ac:dyDescent="0.3">
      <c r="A1450" s="42">
        <v>760199</v>
      </c>
      <c r="B1450" s="43">
        <v>38826</v>
      </c>
      <c r="C1450" s="44">
        <v>1593.2104401199672</v>
      </c>
      <c r="D1450" s="41"/>
      <c r="E1450" s="41"/>
      <c r="F1450" s="41"/>
    </row>
    <row r="1451" spans="1:6" x14ac:dyDescent="0.3">
      <c r="A1451" s="42">
        <v>760199</v>
      </c>
      <c r="B1451" s="43">
        <v>38827</v>
      </c>
      <c r="C1451" s="44">
        <v>1593.3961016410844</v>
      </c>
      <c r="D1451" s="41"/>
      <c r="E1451" s="41"/>
      <c r="F1451" s="41"/>
    </row>
    <row r="1452" spans="1:6" x14ac:dyDescent="0.3">
      <c r="A1452" s="42">
        <v>760199</v>
      </c>
      <c r="B1452" s="43">
        <v>38831</v>
      </c>
      <c r="C1452" s="44">
        <v>1593.5817847978874</v>
      </c>
      <c r="D1452" s="41"/>
      <c r="E1452" s="41"/>
      <c r="F1452" s="41"/>
    </row>
    <row r="1453" spans="1:6" x14ac:dyDescent="0.3">
      <c r="A1453" s="42">
        <v>760199</v>
      </c>
      <c r="B1453" s="43">
        <v>38832</v>
      </c>
      <c r="C1453" s="44">
        <v>1593.7674895928976</v>
      </c>
      <c r="D1453" s="41"/>
      <c r="E1453" s="41"/>
      <c r="F1453" s="41"/>
    </row>
    <row r="1454" spans="1:6" x14ac:dyDescent="0.3">
      <c r="A1454" s="42">
        <v>760199</v>
      </c>
      <c r="B1454" s="43">
        <v>38833</v>
      </c>
      <c r="C1454" s="44">
        <v>1593.9532160286362</v>
      </c>
      <c r="D1454" s="41"/>
      <c r="E1454" s="41"/>
      <c r="F1454" s="41"/>
    </row>
    <row r="1455" spans="1:6" x14ac:dyDescent="0.3">
      <c r="A1455" s="42">
        <v>760199</v>
      </c>
      <c r="B1455" s="43">
        <v>38834</v>
      </c>
      <c r="C1455" s="44">
        <v>1594.1389641076255</v>
      </c>
      <c r="D1455" s="41"/>
      <c r="E1455" s="41"/>
      <c r="F1455" s="41"/>
    </row>
    <row r="1456" spans="1:6" x14ac:dyDescent="0.3">
      <c r="A1456" s="42">
        <v>760199</v>
      </c>
      <c r="B1456" s="43">
        <v>38835</v>
      </c>
      <c r="C1456" s="44">
        <v>1594.3247338323872</v>
      </c>
      <c r="D1456" s="41"/>
      <c r="E1456" s="41"/>
      <c r="F1456" s="41"/>
    </row>
    <row r="1457" spans="1:6" x14ac:dyDescent="0.3">
      <c r="A1457" s="42">
        <v>760199</v>
      </c>
      <c r="B1457" s="43">
        <v>38839</v>
      </c>
      <c r="C1457" s="44">
        <v>1594.5105252054441</v>
      </c>
      <c r="D1457" s="41"/>
      <c r="E1457" s="41"/>
      <c r="F1457" s="41"/>
    </row>
    <row r="1458" spans="1:6" x14ac:dyDescent="0.3">
      <c r="A1458" s="42">
        <v>760199</v>
      </c>
      <c r="B1458" s="43">
        <v>38840</v>
      </c>
      <c r="C1458" s="44">
        <v>1594.6963382293184</v>
      </c>
      <c r="D1458" s="41"/>
      <c r="E1458" s="41"/>
      <c r="F1458" s="41"/>
    </row>
    <row r="1459" spans="1:6" x14ac:dyDescent="0.3">
      <c r="A1459" s="42">
        <v>760199</v>
      </c>
      <c r="B1459" s="43">
        <v>38841</v>
      </c>
      <c r="C1459" s="44">
        <v>1594.8821729065342</v>
      </c>
      <c r="D1459" s="41"/>
      <c r="E1459" s="41"/>
      <c r="F1459" s="41"/>
    </row>
    <row r="1460" spans="1:6" x14ac:dyDescent="0.3">
      <c r="A1460" s="42">
        <v>760199</v>
      </c>
      <c r="B1460" s="43">
        <v>38842</v>
      </c>
      <c r="C1460" s="44">
        <v>1595.0680292396137</v>
      </c>
      <c r="D1460" s="41"/>
      <c r="E1460" s="41"/>
      <c r="F1460" s="41"/>
    </row>
    <row r="1461" spans="1:6" x14ac:dyDescent="0.3">
      <c r="A1461" s="42">
        <v>760199</v>
      </c>
      <c r="B1461" s="43">
        <v>38845</v>
      </c>
      <c r="C1461" s="44">
        <v>1595.2539072310806</v>
      </c>
      <c r="D1461" s="41"/>
      <c r="E1461" s="41"/>
      <c r="F1461" s="41"/>
    </row>
    <row r="1462" spans="1:6" x14ac:dyDescent="0.3">
      <c r="A1462" s="42">
        <v>760199</v>
      </c>
      <c r="B1462" s="43">
        <v>38846</v>
      </c>
      <c r="C1462" s="44">
        <v>1595.4398068834596</v>
      </c>
      <c r="D1462" s="41"/>
      <c r="E1462" s="41"/>
      <c r="F1462" s="41"/>
    </row>
    <row r="1463" spans="1:6" x14ac:dyDescent="0.3">
      <c r="A1463" s="42">
        <v>760199</v>
      </c>
      <c r="B1463" s="43">
        <v>38847</v>
      </c>
      <c r="C1463" s="44">
        <v>1595.6257281992746</v>
      </c>
      <c r="D1463" s="41"/>
      <c r="E1463" s="41"/>
      <c r="F1463" s="41"/>
    </row>
    <row r="1464" spans="1:6" x14ac:dyDescent="0.3">
      <c r="A1464" s="42">
        <v>760199</v>
      </c>
      <c r="B1464" s="43">
        <v>38848</v>
      </c>
      <c r="C1464" s="44">
        <v>1595.8116711810496</v>
      </c>
      <c r="D1464" s="41"/>
      <c r="E1464" s="41"/>
      <c r="F1464" s="41"/>
    </row>
    <row r="1465" spans="1:6" x14ac:dyDescent="0.3">
      <c r="A1465" s="42">
        <v>760199</v>
      </c>
      <c r="B1465" s="43">
        <v>38849</v>
      </c>
      <c r="C1465" s="44">
        <v>1595.9976358313102</v>
      </c>
      <c r="D1465" s="41"/>
      <c r="E1465" s="41"/>
      <c r="F1465" s="41"/>
    </row>
    <row r="1466" spans="1:6" x14ac:dyDescent="0.3">
      <c r="A1466" s="42">
        <v>760199</v>
      </c>
      <c r="B1466" s="43">
        <v>38852</v>
      </c>
      <c r="C1466" s="44">
        <v>1596.1836221525809</v>
      </c>
      <c r="D1466" s="41"/>
      <c r="E1466" s="41"/>
      <c r="F1466" s="41"/>
    </row>
    <row r="1467" spans="1:6" x14ac:dyDescent="0.3">
      <c r="A1467" s="42">
        <v>760199</v>
      </c>
      <c r="B1467" s="43">
        <v>38853</v>
      </c>
      <c r="C1467" s="44">
        <v>1596.2530627900228</v>
      </c>
      <c r="D1467" s="41"/>
      <c r="E1467" s="41"/>
      <c r="F1467" s="41"/>
    </row>
    <row r="1468" spans="1:6" x14ac:dyDescent="0.3">
      <c r="A1468" s="42">
        <v>760199</v>
      </c>
      <c r="B1468" s="43">
        <v>38854</v>
      </c>
      <c r="C1468" s="44">
        <v>1596.322506448422</v>
      </c>
      <c r="D1468" s="41"/>
      <c r="E1468" s="41"/>
      <c r="F1468" s="41"/>
    </row>
    <row r="1469" spans="1:6" x14ac:dyDescent="0.3">
      <c r="A1469" s="42">
        <v>760199</v>
      </c>
      <c r="B1469" s="43">
        <v>38855</v>
      </c>
      <c r="C1469" s="44">
        <v>1596.3919531279096</v>
      </c>
      <c r="D1469" s="41"/>
      <c r="E1469" s="41"/>
      <c r="F1469" s="41"/>
    </row>
    <row r="1470" spans="1:6" x14ac:dyDescent="0.3">
      <c r="A1470" s="42">
        <v>760199</v>
      </c>
      <c r="B1470" s="43">
        <v>38856</v>
      </c>
      <c r="C1470" s="44">
        <v>1596.4614028286169</v>
      </c>
      <c r="D1470" s="41"/>
      <c r="E1470" s="41"/>
      <c r="F1470" s="41"/>
    </row>
    <row r="1471" spans="1:6" x14ac:dyDescent="0.3">
      <c r="A1471" s="42">
        <v>760199</v>
      </c>
      <c r="B1471" s="43">
        <v>38859</v>
      </c>
      <c r="C1471" s="44">
        <v>1596.5308555506754</v>
      </c>
      <c r="D1471" s="41"/>
      <c r="E1471" s="41"/>
      <c r="F1471" s="41"/>
    </row>
    <row r="1472" spans="1:6" x14ac:dyDescent="0.3">
      <c r="A1472" s="42">
        <v>760199</v>
      </c>
      <c r="B1472" s="43">
        <v>38860</v>
      </c>
      <c r="C1472" s="44">
        <v>1596.6003112942167</v>
      </c>
      <c r="D1472" s="41"/>
      <c r="E1472" s="41"/>
      <c r="F1472" s="41"/>
    </row>
    <row r="1473" spans="1:6" x14ac:dyDescent="0.3">
      <c r="A1473" s="42">
        <v>760199</v>
      </c>
      <c r="B1473" s="43">
        <v>38861</v>
      </c>
      <c r="C1473" s="44">
        <v>1596.6697700593725</v>
      </c>
      <c r="D1473" s="41"/>
      <c r="E1473" s="41"/>
      <c r="F1473" s="41"/>
    </row>
    <row r="1474" spans="1:6" x14ac:dyDescent="0.3">
      <c r="A1474" s="42">
        <v>760199</v>
      </c>
      <c r="B1474" s="43">
        <v>38862</v>
      </c>
      <c r="C1474" s="44">
        <v>1596.7392318462737</v>
      </c>
      <c r="D1474" s="41"/>
      <c r="E1474" s="41"/>
      <c r="F1474" s="41"/>
    </row>
    <row r="1475" spans="1:6" x14ac:dyDescent="0.3">
      <c r="A1475" s="42">
        <v>760199</v>
      </c>
      <c r="B1475" s="43">
        <v>38863</v>
      </c>
      <c r="C1475" s="44">
        <v>1596.808696655052</v>
      </c>
      <c r="D1475" s="41"/>
      <c r="E1475" s="41"/>
      <c r="F1475" s="41"/>
    </row>
    <row r="1476" spans="1:6" x14ac:dyDescent="0.3">
      <c r="A1476" s="42">
        <v>760199</v>
      </c>
      <c r="B1476" s="43">
        <v>38866</v>
      </c>
      <c r="C1476" s="44">
        <v>1596.8781644858389</v>
      </c>
      <c r="D1476" s="41"/>
      <c r="E1476" s="41"/>
      <c r="F1476" s="41"/>
    </row>
    <row r="1477" spans="1:6" x14ac:dyDescent="0.3">
      <c r="A1477" s="42">
        <v>760199</v>
      </c>
      <c r="B1477" s="43">
        <v>38867</v>
      </c>
      <c r="C1477" s="44">
        <v>1596.9476353387661</v>
      </c>
      <c r="D1477" s="41"/>
      <c r="E1477" s="41"/>
      <c r="F1477" s="41"/>
    </row>
    <row r="1478" spans="1:6" x14ac:dyDescent="0.3">
      <c r="A1478" s="42">
        <v>760199</v>
      </c>
      <c r="B1478" s="43">
        <v>38868</v>
      </c>
      <c r="C1478" s="44">
        <v>1597.0171092139644</v>
      </c>
      <c r="D1478" s="41"/>
      <c r="E1478" s="41"/>
      <c r="F1478" s="41"/>
    </row>
    <row r="1479" spans="1:6" x14ac:dyDescent="0.3">
      <c r="A1479" s="42">
        <v>760199</v>
      </c>
      <c r="B1479" s="43">
        <v>38869</v>
      </c>
      <c r="C1479" s="44">
        <v>1597.086586111566</v>
      </c>
      <c r="D1479" s="41"/>
      <c r="E1479" s="41"/>
      <c r="F1479" s="41"/>
    </row>
    <row r="1480" spans="1:6" x14ac:dyDescent="0.3">
      <c r="A1480" s="42">
        <v>760199</v>
      </c>
      <c r="B1480" s="43">
        <v>38870</v>
      </c>
      <c r="C1480" s="44">
        <v>1597.156066031702</v>
      </c>
      <c r="D1480" s="41"/>
      <c r="E1480" s="41"/>
      <c r="F1480" s="41"/>
    </row>
    <row r="1481" spans="1:6" x14ac:dyDescent="0.3">
      <c r="A1481" s="42">
        <v>760199</v>
      </c>
      <c r="B1481" s="43">
        <v>38873</v>
      </c>
      <c r="C1481" s="44">
        <v>1597.2255489745039</v>
      </c>
      <c r="D1481" s="41"/>
      <c r="E1481" s="41"/>
      <c r="F1481" s="41"/>
    </row>
    <row r="1482" spans="1:6" x14ac:dyDescent="0.3">
      <c r="A1482" s="42">
        <v>760199</v>
      </c>
      <c r="B1482" s="43">
        <v>38874</v>
      </c>
      <c r="C1482" s="44">
        <v>1597.2950349401035</v>
      </c>
      <c r="D1482" s="41"/>
      <c r="E1482" s="41"/>
      <c r="F1482" s="41"/>
    </row>
    <row r="1483" spans="1:6" x14ac:dyDescent="0.3">
      <c r="A1483" s="42">
        <v>760199</v>
      </c>
      <c r="B1483" s="43">
        <v>38875</v>
      </c>
      <c r="C1483" s="44">
        <v>1597.3645239286323</v>
      </c>
      <c r="D1483" s="41"/>
      <c r="E1483" s="41"/>
      <c r="F1483" s="41"/>
    </row>
    <row r="1484" spans="1:6" x14ac:dyDescent="0.3">
      <c r="A1484" s="42">
        <v>760199</v>
      </c>
      <c r="B1484" s="43">
        <v>38876</v>
      </c>
      <c r="C1484" s="44">
        <v>1597.4340159402211</v>
      </c>
      <c r="D1484" s="41"/>
      <c r="E1484" s="41"/>
      <c r="F1484" s="41"/>
    </row>
    <row r="1485" spans="1:6" x14ac:dyDescent="0.3">
      <c r="A1485" s="42">
        <v>760199</v>
      </c>
      <c r="B1485" s="43">
        <v>38877</v>
      </c>
      <c r="C1485" s="44">
        <v>1597.5035109750022</v>
      </c>
      <c r="D1485" s="41"/>
      <c r="E1485" s="41"/>
      <c r="F1485" s="41"/>
    </row>
    <row r="1486" spans="1:6" x14ac:dyDescent="0.3">
      <c r="A1486" s="42">
        <v>760199</v>
      </c>
      <c r="B1486" s="43">
        <v>38880</v>
      </c>
      <c r="C1486" s="44">
        <v>1597.5730090331065</v>
      </c>
      <c r="D1486" s="41"/>
      <c r="E1486" s="41"/>
      <c r="F1486" s="41"/>
    </row>
    <row r="1487" spans="1:6" x14ac:dyDescent="0.3">
      <c r="A1487" s="42">
        <v>760199</v>
      </c>
      <c r="B1487" s="43">
        <v>38881</v>
      </c>
      <c r="C1487" s="44">
        <v>1597.6425101146663</v>
      </c>
      <c r="D1487" s="41"/>
      <c r="E1487" s="41"/>
      <c r="F1487" s="41"/>
    </row>
    <row r="1488" spans="1:6" x14ac:dyDescent="0.3">
      <c r="A1488" s="42">
        <v>760199</v>
      </c>
      <c r="B1488" s="43">
        <v>38882</v>
      </c>
      <c r="C1488" s="44">
        <v>1597.7120142198125</v>
      </c>
      <c r="D1488" s="41"/>
      <c r="E1488" s="41"/>
      <c r="F1488" s="41"/>
    </row>
    <row r="1489" spans="1:6" x14ac:dyDescent="0.3">
      <c r="A1489" s="42">
        <v>760199</v>
      </c>
      <c r="B1489" s="43">
        <v>38884</v>
      </c>
      <c r="C1489" s="44">
        <v>1597.7815213486767</v>
      </c>
      <c r="D1489" s="41"/>
      <c r="E1489" s="41"/>
      <c r="F1489" s="41"/>
    </row>
    <row r="1490" spans="1:6" x14ac:dyDescent="0.3">
      <c r="A1490" s="42">
        <v>760199</v>
      </c>
      <c r="B1490" s="43">
        <v>38887</v>
      </c>
      <c r="C1490" s="44">
        <v>1597.6215123055501</v>
      </c>
      <c r="D1490" s="41"/>
      <c r="E1490" s="41"/>
      <c r="F1490" s="41"/>
    </row>
    <row r="1491" spans="1:6" x14ac:dyDescent="0.3">
      <c r="A1491" s="42">
        <v>760199</v>
      </c>
      <c r="B1491" s="43">
        <v>38888</v>
      </c>
      <c r="C1491" s="44">
        <v>1597.4615192864503</v>
      </c>
      <c r="D1491" s="41"/>
      <c r="E1491" s="41"/>
      <c r="F1491" s="41"/>
    </row>
    <row r="1492" spans="1:6" x14ac:dyDescent="0.3">
      <c r="A1492" s="42">
        <v>760199</v>
      </c>
      <c r="B1492" s="43">
        <v>38889</v>
      </c>
      <c r="C1492" s="44">
        <v>1597.3015422897727</v>
      </c>
      <c r="D1492" s="41"/>
      <c r="E1492" s="41"/>
      <c r="F1492" s="41"/>
    </row>
    <row r="1493" spans="1:6" x14ac:dyDescent="0.3">
      <c r="A1493" s="42">
        <v>760199</v>
      </c>
      <c r="B1493" s="43">
        <v>38890</v>
      </c>
      <c r="C1493" s="44">
        <v>1597.1415813139124</v>
      </c>
      <c r="D1493" s="41"/>
      <c r="E1493" s="41"/>
      <c r="F1493" s="41"/>
    </row>
    <row r="1494" spans="1:6" x14ac:dyDescent="0.3">
      <c r="A1494" s="42">
        <v>760199</v>
      </c>
      <c r="B1494" s="43">
        <v>38891</v>
      </c>
      <c r="C1494" s="44">
        <v>1596.9816363572652</v>
      </c>
      <c r="D1494" s="41"/>
      <c r="E1494" s="41"/>
      <c r="F1494" s="41"/>
    </row>
    <row r="1495" spans="1:6" x14ac:dyDescent="0.3">
      <c r="A1495" s="42">
        <v>760199</v>
      </c>
      <c r="B1495" s="43">
        <v>38894</v>
      </c>
      <c r="C1495" s="44">
        <v>1596.8217074182271</v>
      </c>
      <c r="D1495" s="41"/>
      <c r="E1495" s="41"/>
      <c r="F1495" s="41"/>
    </row>
    <row r="1496" spans="1:6" x14ac:dyDescent="0.3">
      <c r="A1496" s="42">
        <v>760199</v>
      </c>
      <c r="B1496" s="43">
        <v>38895</v>
      </c>
      <c r="C1496" s="44">
        <v>1596.6617944951936</v>
      </c>
      <c r="D1496" s="41"/>
      <c r="E1496" s="41"/>
      <c r="F1496" s="41"/>
    </row>
    <row r="1497" spans="1:6" x14ac:dyDescent="0.3">
      <c r="A1497" s="42">
        <v>760199</v>
      </c>
      <c r="B1497" s="43">
        <v>38896</v>
      </c>
      <c r="C1497" s="44">
        <v>1596.501897586561</v>
      </c>
      <c r="D1497" s="41"/>
      <c r="E1497" s="41"/>
      <c r="F1497" s="41"/>
    </row>
    <row r="1498" spans="1:6" x14ac:dyDescent="0.3">
      <c r="A1498" s="42">
        <v>760199</v>
      </c>
      <c r="B1498" s="43">
        <v>38897</v>
      </c>
      <c r="C1498" s="44">
        <v>1596.3420166907254</v>
      </c>
      <c r="D1498" s="41"/>
      <c r="E1498" s="41"/>
      <c r="F1498" s="41"/>
    </row>
    <row r="1499" spans="1:6" x14ac:dyDescent="0.3">
      <c r="A1499" s="42">
        <v>760199</v>
      </c>
      <c r="B1499" s="43">
        <v>38898</v>
      </c>
      <c r="C1499" s="44">
        <v>1596.1821518060835</v>
      </c>
      <c r="D1499" s="41"/>
      <c r="E1499" s="41"/>
      <c r="F1499" s="41"/>
    </row>
    <row r="1500" spans="1:6" x14ac:dyDescent="0.3">
      <c r="A1500" s="42">
        <v>760199</v>
      </c>
      <c r="B1500" s="43">
        <v>38901</v>
      </c>
      <c r="C1500" s="44">
        <v>1596.0223029310318</v>
      </c>
      <c r="D1500" s="41"/>
      <c r="E1500" s="41"/>
      <c r="F1500" s="41"/>
    </row>
    <row r="1501" spans="1:6" x14ac:dyDescent="0.3">
      <c r="A1501" s="42">
        <v>760199</v>
      </c>
      <c r="B1501" s="43">
        <v>38902</v>
      </c>
      <c r="C1501" s="44">
        <v>1595.8624700639666</v>
      </c>
      <c r="D1501" s="41"/>
      <c r="E1501" s="41"/>
      <c r="F1501" s="41"/>
    </row>
    <row r="1502" spans="1:6" x14ac:dyDescent="0.3">
      <c r="A1502" s="42">
        <v>760199</v>
      </c>
      <c r="B1502" s="43">
        <v>38903</v>
      </c>
      <c r="C1502" s="44">
        <v>1595.7026532032855</v>
      </c>
      <c r="D1502" s="41"/>
      <c r="E1502" s="41"/>
      <c r="F1502" s="41"/>
    </row>
    <row r="1503" spans="1:6" x14ac:dyDescent="0.3">
      <c r="A1503" s="42">
        <v>760199</v>
      </c>
      <c r="B1503" s="43">
        <v>38904</v>
      </c>
      <c r="C1503" s="44">
        <v>1595.542852347385</v>
      </c>
      <c r="D1503" s="41"/>
      <c r="E1503" s="41"/>
      <c r="F1503" s="41"/>
    </row>
    <row r="1504" spans="1:6" x14ac:dyDescent="0.3">
      <c r="A1504" s="42">
        <v>760199</v>
      </c>
      <c r="B1504" s="43">
        <v>38905</v>
      </c>
      <c r="C1504" s="44">
        <v>1595.3830674946623</v>
      </c>
      <c r="D1504" s="41"/>
      <c r="E1504" s="41"/>
      <c r="F1504" s="41"/>
    </row>
    <row r="1505" spans="1:6" x14ac:dyDescent="0.3">
      <c r="A1505" s="42">
        <v>760199</v>
      </c>
      <c r="B1505" s="43">
        <v>38908</v>
      </c>
      <c r="C1505" s="44">
        <v>1595.2232986435151</v>
      </c>
      <c r="D1505" s="41"/>
      <c r="E1505" s="41"/>
      <c r="F1505" s="41"/>
    </row>
    <row r="1506" spans="1:6" x14ac:dyDescent="0.3">
      <c r="A1506" s="42">
        <v>760199</v>
      </c>
      <c r="B1506" s="43">
        <v>38909</v>
      </c>
      <c r="C1506" s="44">
        <v>1595.0635457923408</v>
      </c>
      <c r="D1506" s="41"/>
      <c r="E1506" s="41"/>
      <c r="F1506" s="41"/>
    </row>
    <row r="1507" spans="1:6" x14ac:dyDescent="0.3">
      <c r="A1507" s="42">
        <v>760199</v>
      </c>
      <c r="B1507" s="43">
        <v>38910</v>
      </c>
      <c r="C1507" s="44">
        <v>1594.9038089395369</v>
      </c>
      <c r="D1507" s="41"/>
      <c r="E1507" s="41"/>
      <c r="F1507" s="41"/>
    </row>
    <row r="1508" spans="1:6" x14ac:dyDescent="0.3">
      <c r="A1508" s="42">
        <v>760199</v>
      </c>
      <c r="B1508" s="43">
        <v>38911</v>
      </c>
      <c r="C1508" s="44">
        <v>1594.7440880835015</v>
      </c>
      <c r="D1508" s="41"/>
      <c r="E1508" s="41"/>
      <c r="F1508" s="41"/>
    </row>
    <row r="1509" spans="1:6" x14ac:dyDescent="0.3">
      <c r="A1509" s="42">
        <v>760199</v>
      </c>
      <c r="B1509" s="43">
        <v>38912</v>
      </c>
      <c r="C1509" s="44">
        <v>1594.5843832226326</v>
      </c>
      <c r="D1509" s="41"/>
      <c r="E1509" s="41"/>
      <c r="F1509" s="41"/>
    </row>
    <row r="1510" spans="1:6" x14ac:dyDescent="0.3">
      <c r="A1510" s="42">
        <v>760199</v>
      </c>
      <c r="B1510" s="43">
        <v>38915</v>
      </c>
      <c r="C1510" s="44">
        <v>1594.4246943553283</v>
      </c>
      <c r="D1510" s="41"/>
      <c r="E1510" s="41"/>
      <c r="F1510" s="41"/>
    </row>
    <row r="1511" spans="1:6" x14ac:dyDescent="0.3">
      <c r="A1511" s="42">
        <v>760199</v>
      </c>
      <c r="B1511" s="43">
        <v>38916</v>
      </c>
      <c r="C1511" s="44">
        <v>1594.5687819922616</v>
      </c>
      <c r="D1511" s="41"/>
      <c r="E1511" s="41"/>
      <c r="F1511" s="41"/>
    </row>
    <row r="1512" spans="1:6" x14ac:dyDescent="0.3">
      <c r="A1512" s="42">
        <v>760199</v>
      </c>
      <c r="B1512" s="43">
        <v>38917</v>
      </c>
      <c r="C1512" s="44">
        <v>1594.7128826503476</v>
      </c>
      <c r="D1512" s="41"/>
      <c r="E1512" s="41"/>
      <c r="F1512" s="41"/>
    </row>
    <row r="1513" spans="1:6" x14ac:dyDescent="0.3">
      <c r="A1513" s="42">
        <v>760199</v>
      </c>
      <c r="B1513" s="43">
        <v>38918</v>
      </c>
      <c r="C1513" s="44">
        <v>1594.8569963307625</v>
      </c>
      <c r="D1513" s="41"/>
      <c r="E1513" s="41"/>
      <c r="F1513" s="41"/>
    </row>
    <row r="1514" spans="1:6" x14ac:dyDescent="0.3">
      <c r="A1514" s="42">
        <v>760199</v>
      </c>
      <c r="B1514" s="43">
        <v>38919</v>
      </c>
      <c r="C1514" s="44">
        <v>1595.0011230346836</v>
      </c>
      <c r="D1514" s="41"/>
      <c r="E1514" s="41"/>
      <c r="F1514" s="41"/>
    </row>
    <row r="1515" spans="1:6" x14ac:dyDescent="0.3">
      <c r="A1515" s="42">
        <v>760199</v>
      </c>
      <c r="B1515" s="43">
        <v>38922</v>
      </c>
      <c r="C1515" s="44">
        <v>1595.1452627632875</v>
      </c>
      <c r="D1515" s="41"/>
      <c r="E1515" s="41"/>
      <c r="F1515" s="41"/>
    </row>
    <row r="1516" spans="1:6" x14ac:dyDescent="0.3">
      <c r="A1516" s="42">
        <v>760199</v>
      </c>
      <c r="B1516" s="43">
        <v>38923</v>
      </c>
      <c r="C1516" s="44">
        <v>1595.2894155177516</v>
      </c>
      <c r="D1516" s="41"/>
      <c r="E1516" s="41"/>
      <c r="F1516" s="41"/>
    </row>
    <row r="1517" spans="1:6" x14ac:dyDescent="0.3">
      <c r="A1517" s="42">
        <v>760199</v>
      </c>
      <c r="B1517" s="43">
        <v>38924</v>
      </c>
      <c r="C1517" s="44">
        <v>1595.4335812992529</v>
      </c>
      <c r="D1517" s="41"/>
      <c r="E1517" s="41"/>
      <c r="F1517" s="41"/>
    </row>
    <row r="1518" spans="1:6" x14ac:dyDescent="0.3">
      <c r="A1518" s="42">
        <v>760199</v>
      </c>
      <c r="B1518" s="43">
        <v>38925</v>
      </c>
      <c r="C1518" s="44">
        <v>1595.5777601089687</v>
      </c>
      <c r="D1518" s="41"/>
      <c r="E1518" s="41"/>
      <c r="F1518" s="41"/>
    </row>
    <row r="1519" spans="1:6" x14ac:dyDescent="0.3">
      <c r="A1519" s="42">
        <v>760199</v>
      </c>
      <c r="B1519" s="43">
        <v>38926</v>
      </c>
      <c r="C1519" s="44">
        <v>1595.7219519480764</v>
      </c>
      <c r="D1519" s="41"/>
      <c r="E1519" s="41"/>
      <c r="F1519" s="41"/>
    </row>
    <row r="1520" spans="1:6" x14ac:dyDescent="0.3">
      <c r="A1520" s="42">
        <v>760199</v>
      </c>
      <c r="B1520" s="43">
        <v>38929</v>
      </c>
      <c r="C1520" s="44">
        <v>1595.8661568177529</v>
      </c>
      <c r="D1520" s="41"/>
      <c r="E1520" s="41"/>
      <c r="F1520" s="41"/>
    </row>
    <row r="1521" spans="1:6" x14ac:dyDescent="0.3">
      <c r="A1521" s="42">
        <v>760199</v>
      </c>
      <c r="B1521" s="43">
        <v>38930</v>
      </c>
      <c r="C1521" s="44">
        <v>1596.0103747191761</v>
      </c>
      <c r="D1521" s="41"/>
      <c r="E1521" s="41"/>
      <c r="F1521" s="41"/>
    </row>
    <row r="1522" spans="1:6" x14ac:dyDescent="0.3">
      <c r="A1522" s="42">
        <v>760199</v>
      </c>
      <c r="B1522" s="43">
        <v>38931</v>
      </c>
      <c r="C1522" s="44">
        <v>1596.1546056535242</v>
      </c>
      <c r="D1522" s="41"/>
      <c r="E1522" s="41"/>
      <c r="F1522" s="41"/>
    </row>
    <row r="1523" spans="1:6" x14ac:dyDescent="0.3">
      <c r="A1523" s="42">
        <v>760199</v>
      </c>
      <c r="B1523" s="43">
        <v>38932</v>
      </c>
      <c r="C1523" s="44">
        <v>1596.2988496219743</v>
      </c>
      <c r="D1523" s="41"/>
      <c r="E1523" s="41"/>
      <c r="F1523" s="41"/>
    </row>
    <row r="1524" spans="1:6" x14ac:dyDescent="0.3">
      <c r="A1524" s="42">
        <v>760199</v>
      </c>
      <c r="B1524" s="43">
        <v>38933</v>
      </c>
      <c r="C1524" s="44">
        <v>1596.4431066257048</v>
      </c>
      <c r="D1524" s="41"/>
      <c r="E1524" s="41"/>
      <c r="F1524" s="41"/>
    </row>
    <row r="1525" spans="1:6" x14ac:dyDescent="0.3">
      <c r="A1525" s="42">
        <v>760199</v>
      </c>
      <c r="B1525" s="43">
        <v>38936</v>
      </c>
      <c r="C1525" s="44">
        <v>1596.5873766658933</v>
      </c>
      <c r="D1525" s="41"/>
      <c r="E1525" s="41"/>
      <c r="F1525" s="41"/>
    </row>
    <row r="1526" spans="1:6" x14ac:dyDescent="0.3">
      <c r="A1526" s="42">
        <v>760199</v>
      </c>
      <c r="B1526" s="43">
        <v>38937</v>
      </c>
      <c r="C1526" s="44">
        <v>1596.7316597437182</v>
      </c>
      <c r="D1526" s="41"/>
      <c r="E1526" s="41"/>
      <c r="F1526" s="41"/>
    </row>
    <row r="1527" spans="1:6" x14ac:dyDescent="0.3">
      <c r="A1527" s="42">
        <v>760199</v>
      </c>
      <c r="B1527" s="43">
        <v>38938</v>
      </c>
      <c r="C1527" s="44">
        <v>1596.8759558603572</v>
      </c>
      <c r="D1527" s="41"/>
      <c r="E1527" s="41"/>
      <c r="F1527" s="41"/>
    </row>
    <row r="1528" spans="1:6" x14ac:dyDescent="0.3">
      <c r="A1528" s="42">
        <v>760199</v>
      </c>
      <c r="B1528" s="43">
        <v>38939</v>
      </c>
      <c r="C1528" s="44">
        <v>1597.020265016989</v>
      </c>
      <c r="D1528" s="41"/>
      <c r="E1528" s="41"/>
      <c r="F1528" s="41"/>
    </row>
    <row r="1529" spans="1:6" x14ac:dyDescent="0.3">
      <c r="A1529" s="42">
        <v>760199</v>
      </c>
      <c r="B1529" s="43">
        <v>38940</v>
      </c>
      <c r="C1529" s="44">
        <v>1597.1645872147919</v>
      </c>
      <c r="D1529" s="41"/>
      <c r="E1529" s="41"/>
      <c r="F1529" s="41"/>
    </row>
    <row r="1530" spans="1:6" x14ac:dyDescent="0.3">
      <c r="A1530" s="42">
        <v>760199</v>
      </c>
      <c r="B1530" s="43">
        <v>38943</v>
      </c>
      <c r="C1530" s="44">
        <v>1597.3089224549451</v>
      </c>
      <c r="D1530" s="41"/>
      <c r="E1530" s="41"/>
      <c r="F1530" s="41"/>
    </row>
    <row r="1531" spans="1:6" x14ac:dyDescent="0.3">
      <c r="A1531" s="42">
        <v>760199</v>
      </c>
      <c r="B1531" s="43">
        <v>38944</v>
      </c>
      <c r="C1531" s="44">
        <v>1597.4532707386261</v>
      </c>
      <c r="D1531" s="41"/>
      <c r="E1531" s="41"/>
      <c r="F1531" s="41"/>
    </row>
    <row r="1532" spans="1:6" x14ac:dyDescent="0.3">
      <c r="A1532" s="42">
        <v>760199</v>
      </c>
      <c r="B1532" s="43">
        <v>38945</v>
      </c>
      <c r="C1532" s="44">
        <v>1597.489577963559</v>
      </c>
      <c r="D1532" s="41"/>
      <c r="E1532" s="41"/>
      <c r="F1532" s="41"/>
    </row>
    <row r="1533" spans="1:6" x14ac:dyDescent="0.3">
      <c r="A1533" s="42">
        <v>760199</v>
      </c>
      <c r="B1533" s="43">
        <v>38946</v>
      </c>
      <c r="C1533" s="44">
        <v>1597.5258860136892</v>
      </c>
      <c r="D1533" s="41"/>
      <c r="E1533" s="41"/>
      <c r="F1533" s="41"/>
    </row>
    <row r="1534" spans="1:6" x14ac:dyDescent="0.3">
      <c r="A1534" s="42">
        <v>760199</v>
      </c>
      <c r="B1534" s="43">
        <v>38947</v>
      </c>
      <c r="C1534" s="44">
        <v>1597.5621948890357</v>
      </c>
      <c r="D1534" s="41"/>
      <c r="E1534" s="41"/>
      <c r="F1534" s="41"/>
    </row>
    <row r="1535" spans="1:6" x14ac:dyDescent="0.3">
      <c r="A1535" s="42">
        <v>760199</v>
      </c>
      <c r="B1535" s="43">
        <v>38950</v>
      </c>
      <c r="C1535" s="44">
        <v>1597.5985045896175</v>
      </c>
      <c r="D1535" s="41"/>
      <c r="E1535" s="41"/>
      <c r="F1535" s="41"/>
    </row>
    <row r="1536" spans="1:6" x14ac:dyDescent="0.3">
      <c r="A1536" s="42">
        <v>760199</v>
      </c>
      <c r="B1536" s="43">
        <v>38951</v>
      </c>
      <c r="C1536" s="44">
        <v>1597.6348151154532</v>
      </c>
      <c r="D1536" s="41"/>
      <c r="E1536" s="41"/>
      <c r="F1536" s="41"/>
    </row>
    <row r="1537" spans="1:6" x14ac:dyDescent="0.3">
      <c r="A1537" s="42">
        <v>760199</v>
      </c>
      <c r="B1537" s="43">
        <v>38952</v>
      </c>
      <c r="C1537" s="44">
        <v>1597.671126466561</v>
      </c>
      <c r="D1537" s="41"/>
      <c r="E1537" s="41"/>
      <c r="F1537" s="41"/>
    </row>
    <row r="1538" spans="1:6" x14ac:dyDescent="0.3">
      <c r="A1538" s="42">
        <v>760199</v>
      </c>
      <c r="B1538" s="43">
        <v>38953</v>
      </c>
      <c r="C1538" s="44">
        <v>1597.7074386429606</v>
      </c>
      <c r="D1538" s="41"/>
      <c r="E1538" s="41"/>
      <c r="F1538" s="41"/>
    </row>
    <row r="1539" spans="1:6" x14ac:dyDescent="0.3">
      <c r="A1539" s="42">
        <v>760199</v>
      </c>
      <c r="B1539" s="43">
        <v>38954</v>
      </c>
      <c r="C1539" s="44">
        <v>1597.7437516446703</v>
      </c>
      <c r="D1539" s="41"/>
      <c r="E1539" s="41"/>
      <c r="F1539" s="41"/>
    </row>
    <row r="1540" spans="1:6" x14ac:dyDescent="0.3">
      <c r="A1540" s="42">
        <v>760199</v>
      </c>
      <c r="B1540" s="43">
        <v>38957</v>
      </c>
      <c r="C1540" s="44">
        <v>1597.7800654717089</v>
      </c>
      <c r="D1540" s="41"/>
      <c r="E1540" s="41"/>
      <c r="F1540" s="41"/>
    </row>
    <row r="1541" spans="1:6" x14ac:dyDescent="0.3">
      <c r="A1541" s="42">
        <v>760199</v>
      </c>
      <c r="B1541" s="43">
        <v>38958</v>
      </c>
      <c r="C1541" s="44">
        <v>1597.8163801240948</v>
      </c>
      <c r="D1541" s="41"/>
      <c r="E1541" s="41"/>
      <c r="F1541" s="41"/>
    </row>
    <row r="1542" spans="1:6" x14ac:dyDescent="0.3">
      <c r="A1542" s="42">
        <v>760199</v>
      </c>
      <c r="B1542" s="43">
        <v>38959</v>
      </c>
      <c r="C1542" s="44">
        <v>1597.8526956018475</v>
      </c>
      <c r="D1542" s="41"/>
      <c r="E1542" s="41"/>
      <c r="F1542" s="41"/>
    </row>
    <row r="1543" spans="1:6" x14ac:dyDescent="0.3">
      <c r="A1543" s="42">
        <v>760199</v>
      </c>
      <c r="B1543" s="43">
        <v>38960</v>
      </c>
      <c r="C1543" s="44">
        <v>1597.8890119049854</v>
      </c>
      <c r="D1543" s="41"/>
      <c r="E1543" s="41"/>
      <c r="F1543" s="41"/>
    </row>
    <row r="1544" spans="1:6" x14ac:dyDescent="0.3">
      <c r="A1544" s="42">
        <v>760199</v>
      </c>
      <c r="B1544" s="43">
        <v>38961</v>
      </c>
      <c r="C1544" s="44">
        <v>1597.9253290335271</v>
      </c>
      <c r="D1544" s="41"/>
      <c r="E1544" s="41"/>
      <c r="F1544" s="41"/>
    </row>
    <row r="1545" spans="1:6" x14ac:dyDescent="0.3">
      <c r="A1545" s="42">
        <v>760199</v>
      </c>
      <c r="B1545" s="43">
        <v>38964</v>
      </c>
      <c r="C1545" s="44">
        <v>1597.9616469874913</v>
      </c>
      <c r="D1545" s="41"/>
      <c r="E1545" s="41"/>
      <c r="F1545" s="41"/>
    </row>
    <row r="1546" spans="1:6" x14ac:dyDescent="0.3">
      <c r="A1546" s="42">
        <v>760199</v>
      </c>
      <c r="B1546" s="43">
        <v>38965</v>
      </c>
      <c r="C1546" s="44">
        <v>1597.9979657668971</v>
      </c>
      <c r="D1546" s="41"/>
      <c r="E1546" s="41"/>
      <c r="F1546" s="41"/>
    </row>
    <row r="1547" spans="1:6" x14ac:dyDescent="0.3">
      <c r="A1547" s="42">
        <v>760199</v>
      </c>
      <c r="B1547" s="43">
        <v>38966</v>
      </c>
      <c r="C1547" s="44">
        <v>1598.034285371763</v>
      </c>
      <c r="D1547" s="41"/>
      <c r="E1547" s="41"/>
      <c r="F1547" s="41"/>
    </row>
    <row r="1548" spans="1:6" x14ac:dyDescent="0.3">
      <c r="A1548" s="42">
        <v>760199</v>
      </c>
      <c r="B1548" s="43">
        <v>38968</v>
      </c>
      <c r="C1548" s="44">
        <v>1598.070605802108</v>
      </c>
      <c r="D1548" s="41"/>
      <c r="E1548" s="41"/>
      <c r="F1548" s="41"/>
    </row>
    <row r="1549" spans="1:6" x14ac:dyDescent="0.3">
      <c r="A1549" s="42">
        <v>760199</v>
      </c>
      <c r="B1549" s="43">
        <v>38971</v>
      </c>
      <c r="C1549" s="44">
        <v>1598.1069270579505</v>
      </c>
      <c r="D1549" s="41"/>
      <c r="E1549" s="41"/>
      <c r="F1549" s="41"/>
    </row>
    <row r="1550" spans="1:6" x14ac:dyDescent="0.3">
      <c r="A1550" s="42">
        <v>760199</v>
      </c>
      <c r="B1550" s="43">
        <v>38972</v>
      </c>
      <c r="C1550" s="44">
        <v>1598.1432491393098</v>
      </c>
      <c r="D1550" s="41"/>
      <c r="E1550" s="41"/>
      <c r="F1550" s="41"/>
    </row>
    <row r="1551" spans="1:6" x14ac:dyDescent="0.3">
      <c r="A1551" s="42">
        <v>760199</v>
      </c>
      <c r="B1551" s="43">
        <v>38973</v>
      </c>
      <c r="C1551" s="44">
        <v>1598.1795720462042</v>
      </c>
      <c r="D1551" s="41"/>
      <c r="E1551" s="41"/>
      <c r="F1551" s="41"/>
    </row>
    <row r="1552" spans="1:6" x14ac:dyDescent="0.3">
      <c r="A1552" s="42">
        <v>760199</v>
      </c>
      <c r="B1552" s="43">
        <v>38974</v>
      </c>
      <c r="C1552" s="44">
        <v>1598.2158957786526</v>
      </c>
      <c r="D1552" s="41"/>
      <c r="E1552" s="41"/>
      <c r="F1552" s="41"/>
    </row>
    <row r="1553" spans="1:6" x14ac:dyDescent="0.3">
      <c r="A1553" s="42">
        <v>760199</v>
      </c>
      <c r="B1553" s="43">
        <v>38975</v>
      </c>
      <c r="C1553" s="44">
        <v>1598.2522203366739</v>
      </c>
      <c r="D1553" s="41"/>
      <c r="E1553" s="41"/>
      <c r="F1553" s="41"/>
    </row>
    <row r="1554" spans="1:6" x14ac:dyDescent="0.3">
      <c r="A1554" s="42">
        <v>760199</v>
      </c>
      <c r="B1554" s="43">
        <v>38978</v>
      </c>
      <c r="C1554" s="44">
        <v>1598.4198944680318</v>
      </c>
      <c r="D1554" s="41"/>
      <c r="E1554" s="41"/>
      <c r="F1554" s="41"/>
    </row>
    <row r="1555" spans="1:6" x14ac:dyDescent="0.3">
      <c r="A1555" s="42">
        <v>760199</v>
      </c>
      <c r="B1555" s="43">
        <v>38979</v>
      </c>
      <c r="C1555" s="44">
        <v>1598.5875861902393</v>
      </c>
      <c r="D1555" s="41"/>
      <c r="E1555" s="41"/>
      <c r="F1555" s="41"/>
    </row>
    <row r="1556" spans="1:6" x14ac:dyDescent="0.3">
      <c r="A1556" s="42">
        <v>760199</v>
      </c>
      <c r="B1556" s="43">
        <v>38980</v>
      </c>
      <c r="C1556" s="44">
        <v>1598.7552955051422</v>
      </c>
      <c r="D1556" s="41"/>
      <c r="E1556" s="41"/>
      <c r="F1556" s="41"/>
    </row>
    <row r="1557" spans="1:6" x14ac:dyDescent="0.3">
      <c r="A1557" s="42">
        <v>760199</v>
      </c>
      <c r="B1557" s="43">
        <v>38981</v>
      </c>
      <c r="C1557" s="44">
        <v>1598.9230224145849</v>
      </c>
      <c r="D1557" s="41"/>
      <c r="E1557" s="41"/>
      <c r="F1557" s="41"/>
    </row>
    <row r="1558" spans="1:6" x14ac:dyDescent="0.3">
      <c r="A1558" s="42">
        <v>760199</v>
      </c>
      <c r="B1558" s="43">
        <v>38982</v>
      </c>
      <c r="C1558" s="44">
        <v>1599.090766920415</v>
      </c>
      <c r="D1558" s="41"/>
      <c r="E1558" s="41"/>
      <c r="F1558" s="41"/>
    </row>
    <row r="1559" spans="1:6" x14ac:dyDescent="0.3">
      <c r="A1559" s="42">
        <v>760199</v>
      </c>
      <c r="B1559" s="43">
        <v>38985</v>
      </c>
      <c r="C1559" s="44">
        <v>1599.2585290244772</v>
      </c>
      <c r="D1559" s="41"/>
      <c r="E1559" s="41"/>
      <c r="F1559" s="41"/>
    </row>
    <row r="1560" spans="1:6" x14ac:dyDescent="0.3">
      <c r="A1560" s="42">
        <v>760199</v>
      </c>
      <c r="B1560" s="43">
        <v>38986</v>
      </c>
      <c r="C1560" s="44">
        <v>1599.4263087286181</v>
      </c>
      <c r="D1560" s="41"/>
      <c r="E1560" s="41"/>
      <c r="F1560" s="41"/>
    </row>
    <row r="1561" spans="1:6" x14ac:dyDescent="0.3">
      <c r="A1561" s="42">
        <v>760199</v>
      </c>
      <c r="B1561" s="43">
        <v>38987</v>
      </c>
      <c r="C1561" s="44">
        <v>1599.5941060346847</v>
      </c>
      <c r="D1561" s="41"/>
      <c r="E1561" s="41"/>
      <c r="F1561" s="41"/>
    </row>
    <row r="1562" spans="1:6" x14ac:dyDescent="0.3">
      <c r="A1562" s="42">
        <v>760199</v>
      </c>
      <c r="B1562" s="43">
        <v>38988</v>
      </c>
      <c r="C1562" s="44">
        <v>1599.7619209445231</v>
      </c>
      <c r="D1562" s="41"/>
      <c r="E1562" s="41"/>
      <c r="F1562" s="41"/>
    </row>
    <row r="1563" spans="1:6" x14ac:dyDescent="0.3">
      <c r="A1563" s="42">
        <v>760199</v>
      </c>
      <c r="B1563" s="43">
        <v>38989</v>
      </c>
      <c r="C1563" s="44">
        <v>1599.92975345998</v>
      </c>
      <c r="D1563" s="41"/>
      <c r="E1563" s="41"/>
      <c r="F1563" s="41"/>
    </row>
    <row r="1564" spans="1:6" x14ac:dyDescent="0.3">
      <c r="A1564" s="42">
        <v>760199</v>
      </c>
      <c r="B1564" s="43">
        <v>38992</v>
      </c>
      <c r="C1564" s="44">
        <v>1600.0976035829026</v>
      </c>
      <c r="D1564" s="41"/>
      <c r="E1564" s="41"/>
      <c r="F1564" s="41"/>
    </row>
    <row r="1565" spans="1:6" x14ac:dyDescent="0.3">
      <c r="A1565" s="42">
        <v>760199</v>
      </c>
      <c r="B1565" s="43">
        <v>38993</v>
      </c>
      <c r="C1565" s="44">
        <v>1600.2654713151385</v>
      </c>
      <c r="D1565" s="41"/>
      <c r="E1565" s="41"/>
      <c r="F1565" s="41"/>
    </row>
    <row r="1566" spans="1:6" x14ac:dyDescent="0.3">
      <c r="A1566" s="42">
        <v>760199</v>
      </c>
      <c r="B1566" s="43">
        <v>38994</v>
      </c>
      <c r="C1566" s="44">
        <v>1600.4333566585346</v>
      </c>
      <c r="D1566" s="41"/>
      <c r="E1566" s="41"/>
      <c r="F1566" s="41"/>
    </row>
    <row r="1567" spans="1:6" x14ac:dyDescent="0.3">
      <c r="A1567" s="42">
        <v>760199</v>
      </c>
      <c r="B1567" s="43">
        <v>38995</v>
      </c>
      <c r="C1567" s="44">
        <v>1600.6012596149392</v>
      </c>
      <c r="D1567" s="41"/>
      <c r="E1567" s="41"/>
      <c r="F1567" s="41"/>
    </row>
    <row r="1568" spans="1:6" x14ac:dyDescent="0.3">
      <c r="A1568" s="42">
        <v>760199</v>
      </c>
      <c r="B1568" s="43">
        <v>38996</v>
      </c>
      <c r="C1568" s="44">
        <v>1600.769180186199</v>
      </c>
      <c r="D1568" s="41"/>
      <c r="E1568" s="41"/>
      <c r="F1568" s="41"/>
    </row>
    <row r="1569" spans="1:6" x14ac:dyDescent="0.3">
      <c r="A1569" s="42">
        <v>760199</v>
      </c>
      <c r="B1569" s="43">
        <v>38999</v>
      </c>
      <c r="C1569" s="44">
        <v>1600.9371183741625</v>
      </c>
      <c r="D1569" s="41"/>
      <c r="E1569" s="41"/>
      <c r="F1569" s="41"/>
    </row>
    <row r="1570" spans="1:6" x14ac:dyDescent="0.3">
      <c r="A1570" s="42">
        <v>760199</v>
      </c>
      <c r="B1570" s="43">
        <v>39000</v>
      </c>
      <c r="C1570" s="44">
        <v>1601.1050741806782</v>
      </c>
      <c r="D1570" s="41"/>
      <c r="E1570" s="41"/>
      <c r="F1570" s="41"/>
    </row>
    <row r="1571" spans="1:6" x14ac:dyDescent="0.3">
      <c r="A1571" s="42">
        <v>760199</v>
      </c>
      <c r="B1571" s="43">
        <v>39001</v>
      </c>
      <c r="C1571" s="44">
        <v>1601.2730476075944</v>
      </c>
      <c r="D1571" s="41"/>
      <c r="E1571" s="41"/>
      <c r="F1571" s="41"/>
    </row>
    <row r="1572" spans="1:6" x14ac:dyDescent="0.3">
      <c r="A1572" s="42">
        <v>760199</v>
      </c>
      <c r="B1572" s="43">
        <v>39003</v>
      </c>
      <c r="C1572" s="44">
        <v>1601.4410386567595</v>
      </c>
      <c r="D1572" s="41"/>
      <c r="E1572" s="41"/>
      <c r="F1572" s="41"/>
    </row>
    <row r="1573" spans="1:6" x14ac:dyDescent="0.3">
      <c r="A1573" s="42">
        <v>760199</v>
      </c>
      <c r="B1573" s="43">
        <v>39006</v>
      </c>
      <c r="C1573" s="44">
        <v>1601.6090473300219</v>
      </c>
      <c r="D1573" s="41"/>
      <c r="E1573" s="41"/>
      <c r="F1573" s="41"/>
    </row>
    <row r="1574" spans="1:6" x14ac:dyDescent="0.3">
      <c r="A1574" s="42">
        <v>760199</v>
      </c>
      <c r="B1574" s="43">
        <v>39007</v>
      </c>
      <c r="C1574" s="44">
        <v>1601.8602233497161</v>
      </c>
      <c r="D1574" s="41"/>
      <c r="E1574" s="41"/>
      <c r="F1574" s="41"/>
    </row>
    <row r="1575" spans="1:6" x14ac:dyDescent="0.3">
      <c r="A1575" s="42">
        <v>760199</v>
      </c>
      <c r="B1575" s="43">
        <v>39008</v>
      </c>
      <c r="C1575" s="44">
        <v>1602.1114387606669</v>
      </c>
      <c r="D1575" s="41"/>
      <c r="E1575" s="41"/>
      <c r="F1575" s="41"/>
    </row>
    <row r="1576" spans="1:6" x14ac:dyDescent="0.3">
      <c r="A1576" s="42">
        <v>760199</v>
      </c>
      <c r="B1576" s="43">
        <v>39009</v>
      </c>
      <c r="C1576" s="44">
        <v>1602.3626935690518</v>
      </c>
      <c r="D1576" s="41"/>
      <c r="E1576" s="41"/>
      <c r="F1576" s="41"/>
    </row>
    <row r="1577" spans="1:6" x14ac:dyDescent="0.3">
      <c r="A1577" s="42">
        <v>760199</v>
      </c>
      <c r="B1577" s="43">
        <v>39010</v>
      </c>
      <c r="C1577" s="44">
        <v>1602.6139877810497</v>
      </c>
      <c r="D1577" s="41"/>
      <c r="E1577" s="41"/>
      <c r="F1577" s="41"/>
    </row>
    <row r="1578" spans="1:6" x14ac:dyDescent="0.3">
      <c r="A1578" s="42">
        <v>760199</v>
      </c>
      <c r="B1578" s="43">
        <v>39013</v>
      </c>
      <c r="C1578" s="44">
        <v>1602.8653214028398</v>
      </c>
      <c r="D1578" s="41"/>
      <c r="E1578" s="41"/>
      <c r="F1578" s="41"/>
    </row>
    <row r="1579" spans="1:6" x14ac:dyDescent="0.3">
      <c r="A1579" s="42">
        <v>760199</v>
      </c>
      <c r="B1579" s="43">
        <v>39014</v>
      </c>
      <c r="C1579" s="44">
        <v>1603.1166944406023</v>
      </c>
      <c r="D1579" s="41"/>
      <c r="E1579" s="41"/>
      <c r="F1579" s="41"/>
    </row>
    <row r="1580" spans="1:6" x14ac:dyDescent="0.3">
      <c r="A1580" s="42">
        <v>760199</v>
      </c>
      <c r="B1580" s="43">
        <v>39015</v>
      </c>
      <c r="C1580" s="44">
        <v>1603.3681069005197</v>
      </c>
      <c r="D1580" s="41"/>
      <c r="E1580" s="41"/>
      <c r="F1580" s="41"/>
    </row>
    <row r="1581" spans="1:6" x14ac:dyDescent="0.3">
      <c r="A1581" s="42">
        <v>760199</v>
      </c>
      <c r="B1581" s="43">
        <v>39016</v>
      </c>
      <c r="C1581" s="44">
        <v>1603.6195587887735</v>
      </c>
      <c r="D1581" s="41"/>
      <c r="E1581" s="41"/>
      <c r="F1581" s="41"/>
    </row>
    <row r="1582" spans="1:6" x14ac:dyDescent="0.3">
      <c r="A1582" s="42">
        <v>760199</v>
      </c>
      <c r="B1582" s="43">
        <v>39017</v>
      </c>
      <c r="C1582" s="44">
        <v>1603.8710501115481</v>
      </c>
      <c r="D1582" s="41"/>
      <c r="E1582" s="41"/>
      <c r="F1582" s="41"/>
    </row>
    <row r="1583" spans="1:6" x14ac:dyDescent="0.3">
      <c r="A1583" s="42">
        <v>760199</v>
      </c>
      <c r="B1583" s="43">
        <v>39020</v>
      </c>
      <c r="C1583" s="44">
        <v>1604.1225808750271</v>
      </c>
      <c r="D1583" s="41"/>
      <c r="E1583" s="41"/>
      <c r="F1583" s="41"/>
    </row>
    <row r="1584" spans="1:6" x14ac:dyDescent="0.3">
      <c r="A1584" s="42">
        <v>760199</v>
      </c>
      <c r="B1584" s="43">
        <v>39021</v>
      </c>
      <c r="C1584" s="44">
        <v>1604.3741510853961</v>
      </c>
      <c r="D1584" s="41"/>
      <c r="E1584" s="41"/>
      <c r="F1584" s="41"/>
    </row>
    <row r="1585" spans="1:6" x14ac:dyDescent="0.3">
      <c r="A1585" s="42">
        <v>760199</v>
      </c>
      <c r="B1585" s="43">
        <v>39022</v>
      </c>
      <c r="C1585" s="44">
        <v>1604.6257607488415</v>
      </c>
      <c r="D1585" s="41"/>
      <c r="E1585" s="41"/>
      <c r="F1585" s="41"/>
    </row>
    <row r="1586" spans="1:6" x14ac:dyDescent="0.3">
      <c r="A1586" s="42">
        <v>760199</v>
      </c>
      <c r="B1586" s="43">
        <v>39024</v>
      </c>
      <c r="C1586" s="44">
        <v>1604.8774098715508</v>
      </c>
      <c r="D1586" s="41"/>
      <c r="E1586" s="41"/>
      <c r="F1586" s="41"/>
    </row>
    <row r="1587" spans="1:6" x14ac:dyDescent="0.3">
      <c r="A1587" s="42">
        <v>760199</v>
      </c>
      <c r="B1587" s="43">
        <v>39027</v>
      </c>
      <c r="C1587" s="44">
        <v>1605.1290984597122</v>
      </c>
      <c r="D1587" s="41"/>
      <c r="E1587" s="41"/>
      <c r="F1587" s="41"/>
    </row>
    <row r="1588" spans="1:6" x14ac:dyDescent="0.3">
      <c r="A1588" s="42">
        <v>760199</v>
      </c>
      <c r="B1588" s="43">
        <v>39028</v>
      </c>
      <c r="C1588" s="44">
        <v>1605.3808265195146</v>
      </c>
      <c r="D1588" s="41"/>
      <c r="E1588" s="41"/>
      <c r="F1588" s="41"/>
    </row>
    <row r="1589" spans="1:6" x14ac:dyDescent="0.3">
      <c r="A1589" s="42">
        <v>760199</v>
      </c>
      <c r="B1589" s="43">
        <v>39029</v>
      </c>
      <c r="C1589" s="44">
        <v>1605.6325940571485</v>
      </c>
      <c r="D1589" s="41"/>
      <c r="E1589" s="41"/>
      <c r="F1589" s="41"/>
    </row>
    <row r="1590" spans="1:6" x14ac:dyDescent="0.3">
      <c r="A1590" s="42">
        <v>760199</v>
      </c>
      <c r="B1590" s="43">
        <v>39030</v>
      </c>
      <c r="C1590" s="44">
        <v>1605.8844010788052</v>
      </c>
      <c r="D1590" s="41"/>
      <c r="E1590" s="41"/>
      <c r="F1590" s="41"/>
    </row>
    <row r="1591" spans="1:6" x14ac:dyDescent="0.3">
      <c r="A1591" s="42">
        <v>760199</v>
      </c>
      <c r="B1591" s="43">
        <v>39031</v>
      </c>
      <c r="C1591" s="44">
        <v>1606.1362475906767</v>
      </c>
      <c r="D1591" s="41"/>
      <c r="E1591" s="41"/>
      <c r="F1591" s="41"/>
    </row>
    <row r="1592" spans="1:6" x14ac:dyDescent="0.3">
      <c r="A1592" s="42">
        <v>760199</v>
      </c>
      <c r="B1592" s="43">
        <v>39034</v>
      </c>
      <c r="C1592" s="44">
        <v>1606.3881335989563</v>
      </c>
      <c r="D1592" s="41"/>
      <c r="E1592" s="41"/>
      <c r="F1592" s="41"/>
    </row>
    <row r="1593" spans="1:6" x14ac:dyDescent="0.3">
      <c r="A1593" s="42">
        <v>760199</v>
      </c>
      <c r="B1593" s="43">
        <v>39035</v>
      </c>
      <c r="C1593" s="44">
        <v>1606.6400591098379</v>
      </c>
      <c r="D1593" s="41"/>
      <c r="E1593" s="41"/>
      <c r="F1593" s="41"/>
    </row>
    <row r="1594" spans="1:6" x14ac:dyDescent="0.3">
      <c r="A1594" s="42">
        <v>760199</v>
      </c>
      <c r="B1594" s="43">
        <v>39037</v>
      </c>
      <c r="C1594" s="44">
        <v>1606.8920241295168</v>
      </c>
      <c r="D1594" s="41"/>
      <c r="E1594" s="41"/>
      <c r="F1594" s="41"/>
    </row>
    <row r="1595" spans="1:6" x14ac:dyDescent="0.3">
      <c r="A1595" s="42">
        <v>760199</v>
      </c>
      <c r="B1595" s="43">
        <v>39038</v>
      </c>
      <c r="C1595" s="44">
        <v>1607.1287939708368</v>
      </c>
      <c r="D1595" s="41"/>
      <c r="E1595" s="41"/>
      <c r="F1595" s="41"/>
    </row>
    <row r="1596" spans="1:6" x14ac:dyDescent="0.3">
      <c r="A1596" s="42">
        <v>760199</v>
      </c>
      <c r="B1596" s="43">
        <v>39041</v>
      </c>
      <c r="C1596" s="44">
        <v>1607.3655986993538</v>
      </c>
      <c r="D1596" s="41"/>
      <c r="E1596" s="41"/>
      <c r="F1596" s="41"/>
    </row>
    <row r="1597" spans="1:6" x14ac:dyDescent="0.3">
      <c r="A1597" s="42">
        <v>760199</v>
      </c>
      <c r="B1597" s="43">
        <v>39042</v>
      </c>
      <c r="C1597" s="44">
        <v>1607.6024383202073</v>
      </c>
      <c r="D1597" s="41"/>
      <c r="E1597" s="41"/>
      <c r="F1597" s="41"/>
    </row>
    <row r="1598" spans="1:6" x14ac:dyDescent="0.3">
      <c r="A1598" s="42">
        <v>760199</v>
      </c>
      <c r="B1598" s="43">
        <v>39043</v>
      </c>
      <c r="C1598" s="44">
        <v>1607.8393128385394</v>
      </c>
      <c r="D1598" s="41"/>
      <c r="E1598" s="41"/>
      <c r="F1598" s="41"/>
    </row>
    <row r="1599" spans="1:6" x14ac:dyDescent="0.3">
      <c r="A1599" s="42">
        <v>760199</v>
      </c>
      <c r="B1599" s="43">
        <v>39044</v>
      </c>
      <c r="C1599" s="44">
        <v>1608.0762222594917</v>
      </c>
      <c r="D1599" s="41"/>
      <c r="E1599" s="41"/>
      <c r="F1599" s="41"/>
    </row>
    <row r="1600" spans="1:6" x14ac:dyDescent="0.3">
      <c r="A1600" s="42">
        <v>760199</v>
      </c>
      <c r="B1600" s="43">
        <v>39045</v>
      </c>
      <c r="C1600" s="44">
        <v>1608.313166588207</v>
      </c>
      <c r="D1600" s="41"/>
      <c r="E1600" s="41"/>
      <c r="F1600" s="41"/>
    </row>
    <row r="1601" spans="1:6" x14ac:dyDescent="0.3">
      <c r="A1601" s="42">
        <v>760199</v>
      </c>
      <c r="B1601" s="43">
        <v>39048</v>
      </c>
      <c r="C1601" s="44">
        <v>1608.5501458298284</v>
      </c>
      <c r="D1601" s="41"/>
      <c r="E1601" s="41"/>
      <c r="F1601" s="41"/>
    </row>
    <row r="1602" spans="1:6" x14ac:dyDescent="0.3">
      <c r="A1602" s="42">
        <v>760199</v>
      </c>
      <c r="B1602" s="43">
        <v>39049</v>
      </c>
      <c r="C1602" s="44">
        <v>1608.7871599895011</v>
      </c>
      <c r="D1602" s="41"/>
      <c r="E1602" s="41"/>
      <c r="F1602" s="41"/>
    </row>
    <row r="1603" spans="1:6" x14ac:dyDescent="0.3">
      <c r="A1603" s="42">
        <v>760199</v>
      </c>
      <c r="B1603" s="43">
        <v>39050</v>
      </c>
      <c r="C1603" s="44">
        <v>1609.0242090723696</v>
      </c>
      <c r="D1603" s="41"/>
      <c r="E1603" s="41"/>
      <c r="F1603" s="41"/>
    </row>
    <row r="1604" spans="1:6" x14ac:dyDescent="0.3">
      <c r="A1604" s="42">
        <v>760199</v>
      </c>
      <c r="B1604" s="43">
        <v>39051</v>
      </c>
      <c r="C1604" s="44">
        <v>1609.2612930835803</v>
      </c>
      <c r="D1604" s="41"/>
      <c r="E1604" s="41"/>
      <c r="F1604" s="41"/>
    </row>
    <row r="1605" spans="1:6" x14ac:dyDescent="0.3">
      <c r="A1605" s="42">
        <v>760199</v>
      </c>
      <c r="B1605" s="43">
        <v>39052</v>
      </c>
      <c r="C1605" s="44">
        <v>1609.4984120282784</v>
      </c>
      <c r="D1605" s="41"/>
      <c r="E1605" s="41"/>
      <c r="F1605" s="41"/>
    </row>
    <row r="1606" spans="1:6" x14ac:dyDescent="0.3">
      <c r="A1606" s="42">
        <v>760199</v>
      </c>
      <c r="B1606" s="43">
        <v>39055</v>
      </c>
      <c r="C1606" s="44">
        <v>1609.7355659116129</v>
      </c>
      <c r="D1606" s="41"/>
      <c r="E1606" s="41"/>
      <c r="F1606" s="41"/>
    </row>
    <row r="1607" spans="1:6" x14ac:dyDescent="0.3">
      <c r="A1607" s="42">
        <v>760199</v>
      </c>
      <c r="B1607" s="43">
        <v>39056</v>
      </c>
      <c r="C1607" s="44">
        <v>1609.9727547387308</v>
      </c>
      <c r="D1607" s="41"/>
      <c r="E1607" s="41"/>
      <c r="F1607" s="41"/>
    </row>
    <row r="1608" spans="1:6" x14ac:dyDescent="0.3">
      <c r="A1608" s="42">
        <v>760199</v>
      </c>
      <c r="B1608" s="43">
        <v>39057</v>
      </c>
      <c r="C1608" s="44">
        <v>1610.2099785147811</v>
      </c>
      <c r="D1608" s="41"/>
      <c r="E1608" s="41"/>
      <c r="F1608" s="41"/>
    </row>
    <row r="1609" spans="1:6" x14ac:dyDescent="0.3">
      <c r="A1609" s="42">
        <v>760199</v>
      </c>
      <c r="B1609" s="43">
        <v>39058</v>
      </c>
      <c r="C1609" s="44">
        <v>1610.4472372449138</v>
      </c>
      <c r="D1609" s="41"/>
      <c r="E1609" s="41"/>
      <c r="F1609" s="41"/>
    </row>
    <row r="1610" spans="1:6" x14ac:dyDescent="0.3">
      <c r="A1610" s="42">
        <v>760199</v>
      </c>
      <c r="B1610" s="43">
        <v>39059</v>
      </c>
      <c r="C1610" s="44">
        <v>1610.6845309342791</v>
      </c>
      <c r="D1610" s="41"/>
      <c r="E1610" s="41"/>
      <c r="F1610" s="41"/>
    </row>
    <row r="1611" spans="1:6" x14ac:dyDescent="0.3">
      <c r="A1611" s="42">
        <v>760199</v>
      </c>
      <c r="B1611" s="43">
        <v>39062</v>
      </c>
      <c r="C1611" s="44">
        <v>1610.9218595880277</v>
      </c>
      <c r="D1611" s="41"/>
      <c r="E1611" s="41"/>
      <c r="F1611" s="41"/>
    </row>
    <row r="1612" spans="1:6" x14ac:dyDescent="0.3">
      <c r="A1612" s="42">
        <v>760199</v>
      </c>
      <c r="B1612" s="43">
        <v>39063</v>
      </c>
      <c r="C1612" s="44">
        <v>1611.1592232113119</v>
      </c>
      <c r="D1612" s="41"/>
      <c r="E1612" s="41"/>
      <c r="F1612" s="41"/>
    </row>
    <row r="1613" spans="1:6" x14ac:dyDescent="0.3">
      <c r="A1613" s="42">
        <v>760199</v>
      </c>
      <c r="B1613" s="43">
        <v>39064</v>
      </c>
      <c r="C1613" s="44">
        <v>1611.3966218092844</v>
      </c>
      <c r="D1613" s="41"/>
      <c r="E1613" s="41"/>
      <c r="F1613" s="41"/>
    </row>
    <row r="1614" spans="1:6" x14ac:dyDescent="0.3">
      <c r="A1614" s="42">
        <v>760199</v>
      </c>
      <c r="B1614" s="43">
        <v>39065</v>
      </c>
      <c r="C1614" s="44">
        <v>1611.6340553870982</v>
      </c>
      <c r="D1614" s="41"/>
      <c r="E1614" s="41"/>
      <c r="F1614" s="41"/>
    </row>
    <row r="1615" spans="1:6" x14ac:dyDescent="0.3">
      <c r="A1615" s="42">
        <v>760199</v>
      </c>
      <c r="B1615" s="43">
        <v>39066</v>
      </c>
      <c r="C1615" s="44">
        <v>1611.8715239499079</v>
      </c>
      <c r="D1615" s="41"/>
      <c r="E1615" s="41"/>
      <c r="F1615" s="41"/>
    </row>
    <row r="1616" spans="1:6" x14ac:dyDescent="0.3">
      <c r="A1616" s="42">
        <v>760199</v>
      </c>
      <c r="B1616" s="43">
        <v>39069</v>
      </c>
      <c r="C1616" s="44">
        <v>1612.2777363624298</v>
      </c>
      <c r="D1616" s="41"/>
      <c r="E1616" s="41"/>
      <c r="F1616" s="41"/>
    </row>
    <row r="1617" spans="1:6" x14ac:dyDescent="0.3">
      <c r="A1617" s="42">
        <v>760199</v>
      </c>
      <c r="B1617" s="43">
        <v>39070</v>
      </c>
      <c r="C1617" s="44">
        <v>1612.6840511457183</v>
      </c>
      <c r="D1617" s="41"/>
      <c r="E1617" s="41"/>
      <c r="F1617" s="41"/>
    </row>
    <row r="1618" spans="1:6" x14ac:dyDescent="0.3">
      <c r="A1618" s="42">
        <v>760199</v>
      </c>
      <c r="B1618" s="43">
        <v>39071</v>
      </c>
      <c r="C1618" s="44">
        <v>1613.0904683255731</v>
      </c>
      <c r="D1618" s="41"/>
      <c r="E1618" s="41"/>
      <c r="F1618" s="41"/>
    </row>
    <row r="1619" spans="1:6" x14ac:dyDescent="0.3">
      <c r="A1619" s="42">
        <v>760199</v>
      </c>
      <c r="B1619" s="43">
        <v>39072</v>
      </c>
      <c r="C1619" s="44">
        <v>1613.496987927798</v>
      </c>
      <c r="D1619" s="41"/>
      <c r="E1619" s="41"/>
      <c r="F1619" s="41"/>
    </row>
    <row r="1620" spans="1:6" x14ac:dyDescent="0.3">
      <c r="A1620" s="42">
        <v>760199</v>
      </c>
      <c r="B1620" s="43">
        <v>39073</v>
      </c>
      <c r="C1620" s="44">
        <v>1613.9036099782061</v>
      </c>
      <c r="D1620" s="41"/>
      <c r="E1620" s="41"/>
      <c r="F1620" s="41"/>
    </row>
    <row r="1621" spans="1:6" x14ac:dyDescent="0.3">
      <c r="A1621" s="42">
        <v>760199</v>
      </c>
      <c r="B1621" s="43">
        <v>39077</v>
      </c>
      <c r="C1621" s="44">
        <v>1614.310334502615</v>
      </c>
      <c r="D1621" s="41"/>
      <c r="E1621" s="41"/>
      <c r="F1621" s="41"/>
    </row>
    <row r="1622" spans="1:6" x14ac:dyDescent="0.3">
      <c r="A1622" s="42">
        <v>760199</v>
      </c>
      <c r="B1622" s="43">
        <v>39078</v>
      </c>
      <c r="C1622" s="44">
        <v>1614.7171615268498</v>
      </c>
      <c r="D1622" s="41"/>
      <c r="E1622" s="41"/>
      <c r="F1622" s="41"/>
    </row>
    <row r="1623" spans="1:6" x14ac:dyDescent="0.3">
      <c r="A1623" s="42">
        <v>760199</v>
      </c>
      <c r="B1623" s="43">
        <v>39079</v>
      </c>
      <c r="C1623" s="44">
        <v>1615.1240910767415</v>
      </c>
      <c r="D1623" s="41"/>
      <c r="E1623" s="41"/>
      <c r="F1623" s="41"/>
    </row>
    <row r="1624" spans="1:6" x14ac:dyDescent="0.3">
      <c r="A1624" s="42">
        <v>760199</v>
      </c>
      <c r="B1624" s="43">
        <v>39080</v>
      </c>
      <c r="C1624" s="44">
        <v>1615.5311231781282</v>
      </c>
      <c r="D1624" s="41"/>
      <c r="E1624" s="41"/>
      <c r="F1624" s="41"/>
    </row>
    <row r="1625" spans="1:6" x14ac:dyDescent="0.3">
      <c r="A1625" s="42">
        <v>760199</v>
      </c>
      <c r="B1625" s="43">
        <v>39084</v>
      </c>
      <c r="C1625" s="44">
        <v>1615.9382578568534</v>
      </c>
      <c r="D1625" s="41"/>
      <c r="E1625" s="41"/>
      <c r="F1625" s="41"/>
    </row>
    <row r="1626" spans="1:6" x14ac:dyDescent="0.3">
      <c r="A1626" s="42">
        <v>760199</v>
      </c>
      <c r="B1626" s="43">
        <v>39085</v>
      </c>
      <c r="C1626" s="44">
        <v>1616.3454951387691</v>
      </c>
      <c r="D1626" s="41"/>
      <c r="E1626" s="41"/>
      <c r="F1626" s="41"/>
    </row>
    <row r="1627" spans="1:6" x14ac:dyDescent="0.3">
      <c r="A1627" s="42">
        <v>760199</v>
      </c>
      <c r="B1627" s="43">
        <v>39086</v>
      </c>
      <c r="C1627" s="44">
        <v>1616.7528350497319</v>
      </c>
      <c r="D1627" s="41"/>
      <c r="E1627" s="41"/>
      <c r="F1627" s="41"/>
    </row>
    <row r="1628" spans="1:6" x14ac:dyDescent="0.3">
      <c r="A1628" s="42">
        <v>760199</v>
      </c>
      <c r="B1628" s="43">
        <v>39087</v>
      </c>
      <c r="C1628" s="44">
        <v>1617.1602776156053</v>
      </c>
      <c r="D1628" s="41"/>
      <c r="E1628" s="41"/>
      <c r="F1628" s="41"/>
    </row>
    <row r="1629" spans="1:6" x14ac:dyDescent="0.3">
      <c r="A1629" s="42">
        <v>760199</v>
      </c>
      <c r="B1629" s="43">
        <v>39090</v>
      </c>
      <c r="C1629" s="44">
        <v>1617.5678228622608</v>
      </c>
      <c r="D1629" s="41"/>
      <c r="E1629" s="41"/>
      <c r="F1629" s="41"/>
    </row>
    <row r="1630" spans="1:6" x14ac:dyDescent="0.3">
      <c r="A1630" s="42">
        <v>760199</v>
      </c>
      <c r="B1630" s="43">
        <v>39091</v>
      </c>
      <c r="C1630" s="44">
        <v>1617.9754708155742</v>
      </c>
      <c r="D1630" s="41"/>
      <c r="E1630" s="41"/>
      <c r="F1630" s="41"/>
    </row>
    <row r="1631" spans="1:6" x14ac:dyDescent="0.3">
      <c r="A1631" s="42">
        <v>760199</v>
      </c>
      <c r="B1631" s="43">
        <v>39092</v>
      </c>
      <c r="C1631" s="44">
        <v>1618.3832215014297</v>
      </c>
      <c r="D1631" s="41"/>
      <c r="E1631" s="41"/>
      <c r="F1631" s="41"/>
    </row>
    <row r="1632" spans="1:6" x14ac:dyDescent="0.3">
      <c r="A1632" s="42">
        <v>760199</v>
      </c>
      <c r="B1632" s="43">
        <v>39093</v>
      </c>
      <c r="C1632" s="44">
        <v>1618.7910749457164</v>
      </c>
      <c r="D1632" s="41"/>
      <c r="E1632" s="41"/>
      <c r="F1632" s="41"/>
    </row>
    <row r="1633" spans="1:6" x14ac:dyDescent="0.3">
      <c r="A1633" s="42">
        <v>760199</v>
      </c>
      <c r="B1633" s="43">
        <v>39094</v>
      </c>
      <c r="C1633" s="44">
        <v>1619.1990311743314</v>
      </c>
      <c r="D1633" s="41"/>
      <c r="E1633" s="41"/>
      <c r="F1633" s="41"/>
    </row>
    <row r="1634" spans="1:6" x14ac:dyDescent="0.3">
      <c r="A1634" s="42">
        <v>760199</v>
      </c>
      <c r="B1634" s="43">
        <v>39097</v>
      </c>
      <c r="C1634" s="44">
        <v>1619.6070902131773</v>
      </c>
      <c r="D1634" s="41"/>
      <c r="E1634" s="41"/>
      <c r="F1634" s="41"/>
    </row>
    <row r="1635" spans="1:6" x14ac:dyDescent="0.3">
      <c r="A1635" s="42">
        <v>760199</v>
      </c>
      <c r="B1635" s="43">
        <v>39098</v>
      </c>
      <c r="C1635" s="44">
        <v>1619.9163793102359</v>
      </c>
      <c r="D1635" s="41"/>
      <c r="E1635" s="41"/>
      <c r="F1635" s="41"/>
    </row>
    <row r="1636" spans="1:6" x14ac:dyDescent="0.3">
      <c r="A1636" s="42">
        <v>760199</v>
      </c>
      <c r="B1636" s="43">
        <v>39099</v>
      </c>
      <c r="C1636" s="44">
        <v>1620.2257274708456</v>
      </c>
      <c r="D1636" s="41"/>
      <c r="E1636" s="41"/>
      <c r="F1636" s="41"/>
    </row>
    <row r="1637" spans="1:6" x14ac:dyDescent="0.3">
      <c r="A1637" s="42">
        <v>760199</v>
      </c>
      <c r="B1637" s="43">
        <v>39100</v>
      </c>
      <c r="C1637" s="44">
        <v>1620.5351347062847</v>
      </c>
      <c r="D1637" s="41"/>
      <c r="E1637" s="41"/>
      <c r="F1637" s="41"/>
    </row>
    <row r="1638" spans="1:6" x14ac:dyDescent="0.3">
      <c r="A1638" s="42">
        <v>760199</v>
      </c>
      <c r="B1638" s="43">
        <v>39101</v>
      </c>
      <c r="C1638" s="44">
        <v>1620.8446010278351</v>
      </c>
      <c r="D1638" s="41"/>
      <c r="E1638" s="41"/>
      <c r="F1638" s="41"/>
    </row>
    <row r="1639" spans="1:6" x14ac:dyDescent="0.3">
      <c r="A1639" s="42">
        <v>760199</v>
      </c>
      <c r="B1639" s="43">
        <v>39104</v>
      </c>
      <c r="C1639" s="44">
        <v>1621.1541264467796</v>
      </c>
      <c r="D1639" s="41"/>
      <c r="E1639" s="41"/>
      <c r="F1639" s="41"/>
    </row>
    <row r="1640" spans="1:6" x14ac:dyDescent="0.3">
      <c r="A1640" s="42">
        <v>760199</v>
      </c>
      <c r="B1640" s="43">
        <v>39105</v>
      </c>
      <c r="C1640" s="44">
        <v>1621.4637109744046</v>
      </c>
      <c r="D1640" s="41"/>
      <c r="E1640" s="41"/>
      <c r="F1640" s="41"/>
    </row>
    <row r="1641" spans="1:6" x14ac:dyDescent="0.3">
      <c r="A1641" s="42">
        <v>760199</v>
      </c>
      <c r="B1641" s="43">
        <v>39106</v>
      </c>
      <c r="C1641" s="44">
        <v>1621.7733546219974</v>
      </c>
      <c r="D1641" s="41"/>
      <c r="E1641" s="41"/>
      <c r="F1641" s="41"/>
    </row>
    <row r="1642" spans="1:6" x14ac:dyDescent="0.3">
      <c r="A1642" s="42">
        <v>760199</v>
      </c>
      <c r="B1642" s="43">
        <v>39107</v>
      </c>
      <c r="C1642" s="44">
        <v>1622.0830574008478</v>
      </c>
      <c r="D1642" s="41"/>
      <c r="E1642" s="41"/>
      <c r="F1642" s="41"/>
    </row>
    <row r="1643" spans="1:6" x14ac:dyDescent="0.3">
      <c r="A1643" s="42">
        <v>760199</v>
      </c>
      <c r="B1643" s="43">
        <v>39108</v>
      </c>
      <c r="C1643" s="44">
        <v>1622.392819322248</v>
      </c>
      <c r="D1643" s="41"/>
      <c r="E1643" s="41"/>
      <c r="F1643" s="41"/>
    </row>
    <row r="1644" spans="1:6" x14ac:dyDescent="0.3">
      <c r="A1644" s="42">
        <v>760199</v>
      </c>
      <c r="B1644" s="43">
        <v>39111</v>
      </c>
      <c r="C1644" s="44">
        <v>1622.7026403974919</v>
      </c>
      <c r="D1644" s="41"/>
      <c r="E1644" s="41"/>
      <c r="F1644" s="41"/>
    </row>
    <row r="1645" spans="1:6" x14ac:dyDescent="0.3">
      <c r="A1645" s="42">
        <v>760199</v>
      </c>
      <c r="B1645" s="43">
        <v>39112</v>
      </c>
      <c r="C1645" s="44">
        <v>1623.0125206378762</v>
      </c>
      <c r="D1645" s="41"/>
      <c r="E1645" s="41"/>
      <c r="F1645" s="41"/>
    </row>
    <row r="1646" spans="1:6" x14ac:dyDescent="0.3">
      <c r="A1646" s="42">
        <v>760199</v>
      </c>
      <c r="B1646" s="43">
        <v>39113</v>
      </c>
      <c r="C1646" s="44">
        <v>1623.3224600546994</v>
      </c>
      <c r="D1646" s="41"/>
      <c r="E1646" s="41"/>
      <c r="F1646" s="41"/>
    </row>
    <row r="1647" spans="1:6" x14ac:dyDescent="0.3">
      <c r="A1647" s="42">
        <v>760199</v>
      </c>
      <c r="B1647" s="43">
        <v>39114</v>
      </c>
      <c r="C1647" s="44">
        <v>1623.6324586592614</v>
      </c>
      <c r="D1647" s="41"/>
      <c r="E1647" s="41"/>
      <c r="F1647" s="41"/>
    </row>
    <row r="1648" spans="1:6" x14ac:dyDescent="0.3">
      <c r="A1648" s="42">
        <v>760199</v>
      </c>
      <c r="B1648" s="43">
        <v>39115</v>
      </c>
      <c r="C1648" s="44">
        <v>1623.9425164628658</v>
      </c>
      <c r="D1648" s="41"/>
      <c r="E1648" s="41"/>
      <c r="F1648" s="41"/>
    </row>
    <row r="1649" spans="1:6" x14ac:dyDescent="0.3">
      <c r="A1649" s="42">
        <v>760199</v>
      </c>
      <c r="B1649" s="43">
        <v>39118</v>
      </c>
      <c r="C1649" s="44">
        <v>1624.2526334768177</v>
      </c>
      <c r="D1649" s="41"/>
      <c r="E1649" s="41"/>
      <c r="F1649" s="41"/>
    </row>
    <row r="1650" spans="1:6" x14ac:dyDescent="0.3">
      <c r="A1650" s="42">
        <v>760199</v>
      </c>
      <c r="B1650" s="43">
        <v>39119</v>
      </c>
      <c r="C1650" s="44">
        <v>1624.5628097124238</v>
      </c>
      <c r="D1650" s="41"/>
      <c r="E1650" s="41"/>
      <c r="F1650" s="41"/>
    </row>
    <row r="1651" spans="1:6" x14ac:dyDescent="0.3">
      <c r="A1651" s="42">
        <v>760199</v>
      </c>
      <c r="B1651" s="43">
        <v>39120</v>
      </c>
      <c r="C1651" s="44">
        <v>1624.8730451809934</v>
      </c>
      <c r="D1651" s="41"/>
      <c r="E1651" s="41"/>
      <c r="F1651" s="41"/>
    </row>
    <row r="1652" spans="1:6" x14ac:dyDescent="0.3">
      <c r="A1652" s="42">
        <v>760199</v>
      </c>
      <c r="B1652" s="43">
        <v>39121</v>
      </c>
      <c r="C1652" s="44">
        <v>1625.1833398938381</v>
      </c>
      <c r="D1652" s="41"/>
      <c r="E1652" s="41"/>
      <c r="F1652" s="41"/>
    </row>
    <row r="1653" spans="1:6" x14ac:dyDescent="0.3">
      <c r="A1653" s="42">
        <v>760199</v>
      </c>
      <c r="B1653" s="43">
        <v>39122</v>
      </c>
      <c r="C1653" s="44">
        <v>1625.4936938622716</v>
      </c>
      <c r="D1653" s="41"/>
      <c r="E1653" s="41"/>
      <c r="F1653" s="41"/>
    </row>
    <row r="1654" spans="1:6" x14ac:dyDescent="0.3">
      <c r="A1654" s="42">
        <v>760199</v>
      </c>
      <c r="B1654" s="43">
        <v>39125</v>
      </c>
      <c r="C1654" s="44">
        <v>1625.8041070976096</v>
      </c>
      <c r="D1654" s="41"/>
      <c r="E1654" s="41"/>
      <c r="F1654" s="41"/>
    </row>
    <row r="1655" spans="1:6" x14ac:dyDescent="0.3">
      <c r="A1655" s="42">
        <v>760199</v>
      </c>
      <c r="B1655" s="43">
        <v>39126</v>
      </c>
      <c r="C1655" s="44">
        <v>1626.1145796111696</v>
      </c>
      <c r="D1655" s="41"/>
      <c r="E1655" s="41"/>
      <c r="F1655" s="41"/>
    </row>
    <row r="1656" spans="1:6" x14ac:dyDescent="0.3">
      <c r="A1656" s="42">
        <v>760199</v>
      </c>
      <c r="B1656" s="43">
        <v>39127</v>
      </c>
      <c r="C1656" s="44">
        <v>1626.4251114142724</v>
      </c>
      <c r="D1656" s="41"/>
      <c r="E1656" s="41"/>
      <c r="F1656" s="41"/>
    </row>
    <row r="1657" spans="1:6" x14ac:dyDescent="0.3">
      <c r="A1657" s="42">
        <v>760199</v>
      </c>
      <c r="B1657" s="43">
        <v>39128</v>
      </c>
      <c r="C1657" s="44">
        <v>1626.7357025182398</v>
      </c>
      <c r="D1657" s="41"/>
      <c r="E1657" s="41"/>
      <c r="F1657" s="41"/>
    </row>
    <row r="1658" spans="1:6" x14ac:dyDescent="0.3">
      <c r="A1658" s="42">
        <v>760199</v>
      </c>
      <c r="B1658" s="43">
        <v>39129</v>
      </c>
      <c r="C1658" s="44">
        <v>1627.1326326072619</v>
      </c>
      <c r="D1658" s="41"/>
      <c r="E1658" s="41"/>
      <c r="F1658" s="41"/>
    </row>
    <row r="1659" spans="1:6" x14ac:dyDescent="0.3">
      <c r="A1659" s="42">
        <v>760199</v>
      </c>
      <c r="B1659" s="43">
        <v>39134</v>
      </c>
      <c r="C1659" s="44">
        <v>1627.5296595488305</v>
      </c>
      <c r="D1659" s="41"/>
      <c r="E1659" s="41"/>
      <c r="F1659" s="41"/>
    </row>
    <row r="1660" spans="1:6" x14ac:dyDescent="0.3">
      <c r="A1660" s="42">
        <v>760199</v>
      </c>
      <c r="B1660" s="43">
        <v>39135</v>
      </c>
      <c r="C1660" s="44">
        <v>1627.9267833665785</v>
      </c>
      <c r="D1660" s="41"/>
      <c r="E1660" s="41"/>
      <c r="F1660" s="41"/>
    </row>
    <row r="1661" spans="1:6" x14ac:dyDescent="0.3">
      <c r="A1661" s="42">
        <v>760199</v>
      </c>
      <c r="B1661" s="43">
        <v>39136</v>
      </c>
      <c r="C1661" s="44">
        <v>1628.3240040841438</v>
      </c>
      <c r="D1661" s="41"/>
      <c r="E1661" s="41"/>
      <c r="F1661" s="41"/>
    </row>
    <row r="1662" spans="1:6" x14ac:dyDescent="0.3">
      <c r="A1662" s="42">
        <v>760199</v>
      </c>
      <c r="B1662" s="43">
        <v>39139</v>
      </c>
      <c r="C1662" s="44">
        <v>1628.7213217251701</v>
      </c>
      <c r="D1662" s="41"/>
      <c r="E1662" s="41"/>
      <c r="F1662" s="41"/>
    </row>
    <row r="1663" spans="1:6" x14ac:dyDescent="0.3">
      <c r="A1663" s="42">
        <v>760199</v>
      </c>
      <c r="B1663" s="43">
        <v>39140</v>
      </c>
      <c r="C1663" s="44">
        <v>1629.1187363133074</v>
      </c>
      <c r="D1663" s="41"/>
      <c r="E1663" s="41"/>
      <c r="F1663" s="41"/>
    </row>
    <row r="1664" spans="1:6" x14ac:dyDescent="0.3">
      <c r="A1664" s="42">
        <v>760199</v>
      </c>
      <c r="B1664" s="43">
        <v>39141</v>
      </c>
      <c r="C1664" s="44">
        <v>1629.5162478722111</v>
      </c>
      <c r="D1664" s="41"/>
      <c r="E1664" s="41"/>
      <c r="F1664" s="41"/>
    </row>
    <row r="1665" spans="1:6" x14ac:dyDescent="0.3">
      <c r="A1665" s="42">
        <v>760199</v>
      </c>
      <c r="B1665" s="43">
        <v>39142</v>
      </c>
      <c r="C1665" s="44">
        <v>1629.9138564255425</v>
      </c>
      <c r="D1665" s="41"/>
      <c r="E1665" s="41"/>
      <c r="F1665" s="41"/>
    </row>
    <row r="1666" spans="1:6" x14ac:dyDescent="0.3">
      <c r="A1666" s="42">
        <v>760199</v>
      </c>
      <c r="B1666" s="43">
        <v>39143</v>
      </c>
      <c r="C1666" s="44">
        <v>1630.3115619969685</v>
      </c>
      <c r="D1666" s="41"/>
      <c r="E1666" s="41"/>
      <c r="F1666" s="41"/>
    </row>
    <row r="1667" spans="1:6" x14ac:dyDescent="0.3">
      <c r="A1667" s="42">
        <v>760199</v>
      </c>
      <c r="B1667" s="43">
        <v>39146</v>
      </c>
      <c r="C1667" s="44">
        <v>1630.7093646101623</v>
      </c>
      <c r="D1667" s="41"/>
      <c r="E1667" s="41"/>
      <c r="F1667" s="41"/>
    </row>
    <row r="1668" spans="1:6" x14ac:dyDescent="0.3">
      <c r="A1668" s="42">
        <v>760199</v>
      </c>
      <c r="B1668" s="43">
        <v>39147</v>
      </c>
      <c r="C1668" s="44">
        <v>1631.1072642888018</v>
      </c>
      <c r="D1668" s="41"/>
      <c r="E1668" s="41"/>
      <c r="F1668" s="41"/>
    </row>
    <row r="1669" spans="1:6" x14ac:dyDescent="0.3">
      <c r="A1669" s="42">
        <v>760199</v>
      </c>
      <c r="B1669" s="43">
        <v>39148</v>
      </c>
      <c r="C1669" s="44">
        <v>1631.5052610565722</v>
      </c>
      <c r="D1669" s="41"/>
      <c r="E1669" s="41"/>
      <c r="F1669" s="41"/>
    </row>
    <row r="1670" spans="1:6" x14ac:dyDescent="0.3">
      <c r="A1670" s="42">
        <v>760199</v>
      </c>
      <c r="B1670" s="43">
        <v>39149</v>
      </c>
      <c r="C1670" s="44">
        <v>1631.9033549371629</v>
      </c>
      <c r="D1670" s="41"/>
      <c r="E1670" s="41"/>
      <c r="F1670" s="41"/>
    </row>
    <row r="1671" spans="1:6" x14ac:dyDescent="0.3">
      <c r="A1671" s="42">
        <v>760199</v>
      </c>
      <c r="B1671" s="43">
        <v>39150</v>
      </c>
      <c r="C1671" s="44">
        <v>1632.3015459542705</v>
      </c>
      <c r="D1671" s="41"/>
      <c r="E1671" s="41"/>
      <c r="F1671" s="41"/>
    </row>
    <row r="1672" spans="1:6" x14ac:dyDescent="0.3">
      <c r="A1672" s="42">
        <v>760199</v>
      </c>
      <c r="B1672" s="43">
        <v>39153</v>
      </c>
      <c r="C1672" s="44">
        <v>1632.6998341315962</v>
      </c>
      <c r="D1672" s="41"/>
      <c r="E1672" s="41"/>
      <c r="F1672" s="41"/>
    </row>
    <row r="1673" spans="1:6" x14ac:dyDescent="0.3">
      <c r="A1673" s="42">
        <v>760199</v>
      </c>
      <c r="B1673" s="43">
        <v>39154</v>
      </c>
      <c r="C1673" s="44">
        <v>1633.0982194928474</v>
      </c>
      <c r="D1673" s="41"/>
      <c r="E1673" s="41"/>
      <c r="F1673" s="41"/>
    </row>
    <row r="1674" spans="1:6" x14ac:dyDescent="0.3">
      <c r="A1674" s="42">
        <v>760199</v>
      </c>
      <c r="B1674" s="43">
        <v>39155</v>
      </c>
      <c r="C1674" s="44">
        <v>1633.4967020617378</v>
      </c>
      <c r="D1674" s="41"/>
      <c r="E1674" s="41"/>
      <c r="F1674" s="41"/>
    </row>
    <row r="1675" spans="1:6" x14ac:dyDescent="0.3">
      <c r="A1675" s="42">
        <v>760199</v>
      </c>
      <c r="B1675" s="43">
        <v>39156</v>
      </c>
      <c r="C1675" s="44">
        <v>1633.8952818619862</v>
      </c>
      <c r="D1675" s="41"/>
      <c r="E1675" s="41"/>
      <c r="F1675" s="41"/>
    </row>
    <row r="1676" spans="1:6" x14ac:dyDescent="0.3">
      <c r="A1676" s="42">
        <v>760199</v>
      </c>
      <c r="B1676" s="43">
        <v>39157</v>
      </c>
      <c r="C1676" s="44">
        <v>1634.182621974285</v>
      </c>
      <c r="D1676" s="41"/>
      <c r="E1676" s="41"/>
      <c r="F1676" s="41"/>
    </row>
    <row r="1677" spans="1:6" x14ac:dyDescent="0.3">
      <c r="A1677" s="42">
        <v>760199</v>
      </c>
      <c r="B1677" s="43">
        <v>39160</v>
      </c>
      <c r="C1677" s="44">
        <v>1634.470012618794</v>
      </c>
      <c r="D1677" s="41"/>
      <c r="E1677" s="41"/>
      <c r="F1677" s="41"/>
    </row>
    <row r="1678" spans="1:6" x14ac:dyDescent="0.3">
      <c r="A1678" s="42">
        <v>760199</v>
      </c>
      <c r="B1678" s="43">
        <v>39161</v>
      </c>
      <c r="C1678" s="44">
        <v>1634.7574538044007</v>
      </c>
      <c r="D1678" s="41"/>
      <c r="E1678" s="41"/>
      <c r="F1678" s="41"/>
    </row>
    <row r="1679" spans="1:6" x14ac:dyDescent="0.3">
      <c r="A1679" s="42">
        <v>760199</v>
      </c>
      <c r="B1679" s="43">
        <v>39162</v>
      </c>
      <c r="C1679" s="44">
        <v>1635.0449455399921</v>
      </c>
      <c r="D1679" s="41"/>
      <c r="E1679" s="41"/>
      <c r="F1679" s="41"/>
    </row>
    <row r="1680" spans="1:6" x14ac:dyDescent="0.3">
      <c r="A1680" s="42">
        <v>760199</v>
      </c>
      <c r="B1680" s="43">
        <v>39163</v>
      </c>
      <c r="C1680" s="44">
        <v>1635.3324878344588</v>
      </c>
      <c r="D1680" s="41"/>
      <c r="E1680" s="41"/>
      <c r="F1680" s="41"/>
    </row>
    <row r="1681" spans="1:6" x14ac:dyDescent="0.3">
      <c r="A1681" s="42">
        <v>760199</v>
      </c>
      <c r="B1681" s="43">
        <v>39164</v>
      </c>
      <c r="C1681" s="44">
        <v>1635.6200806966924</v>
      </c>
      <c r="D1681" s="41"/>
      <c r="E1681" s="41"/>
      <c r="F1681" s="41"/>
    </row>
    <row r="1682" spans="1:6" x14ac:dyDescent="0.3">
      <c r="A1682" s="42">
        <v>760199</v>
      </c>
      <c r="B1682" s="43">
        <v>39167</v>
      </c>
      <c r="C1682" s="44">
        <v>1635.9077241355853</v>
      </c>
      <c r="D1682" s="41"/>
      <c r="E1682" s="41"/>
      <c r="F1682" s="41"/>
    </row>
    <row r="1683" spans="1:6" x14ac:dyDescent="0.3">
      <c r="A1683" s="42">
        <v>760199</v>
      </c>
      <c r="B1683" s="43">
        <v>39168</v>
      </c>
      <c r="C1683" s="44">
        <v>1636.195418160032</v>
      </c>
      <c r="D1683" s="41"/>
      <c r="E1683" s="41"/>
      <c r="F1683" s="41"/>
    </row>
    <row r="1684" spans="1:6" x14ac:dyDescent="0.3">
      <c r="A1684" s="42">
        <v>760199</v>
      </c>
      <c r="B1684" s="43">
        <v>39169</v>
      </c>
      <c r="C1684" s="44">
        <v>1636.483162778929</v>
      </c>
      <c r="D1684" s="41"/>
      <c r="E1684" s="41"/>
      <c r="F1684" s="41"/>
    </row>
    <row r="1685" spans="1:6" x14ac:dyDescent="0.3">
      <c r="A1685" s="42">
        <v>760199</v>
      </c>
      <c r="B1685" s="43">
        <v>39170</v>
      </c>
      <c r="C1685" s="44">
        <v>1636.7709580011735</v>
      </c>
      <c r="D1685" s="41"/>
      <c r="E1685" s="41"/>
      <c r="F1685" s="41"/>
    </row>
    <row r="1686" spans="1:6" x14ac:dyDescent="0.3">
      <c r="A1686" s="42">
        <v>760199</v>
      </c>
      <c r="B1686" s="43">
        <v>39171</v>
      </c>
      <c r="C1686" s="44">
        <v>1637.0588038356655</v>
      </c>
      <c r="D1686" s="41"/>
      <c r="E1686" s="41"/>
      <c r="F1686" s="41"/>
    </row>
    <row r="1687" spans="1:6" x14ac:dyDescent="0.3">
      <c r="A1687" s="42">
        <v>760199</v>
      </c>
      <c r="B1687" s="43">
        <v>39174</v>
      </c>
      <c r="C1687" s="44">
        <v>1637.3467002913048</v>
      </c>
      <c r="D1687" s="41"/>
      <c r="E1687" s="41"/>
      <c r="F1687" s="41"/>
    </row>
    <row r="1688" spans="1:6" x14ac:dyDescent="0.3">
      <c r="A1688" s="42">
        <v>760199</v>
      </c>
      <c r="B1688" s="43">
        <v>39175</v>
      </c>
      <c r="C1688" s="44">
        <v>1637.6346473769943</v>
      </c>
      <c r="D1688" s="41"/>
      <c r="E1688" s="41"/>
      <c r="F1688" s="41"/>
    </row>
    <row r="1689" spans="1:6" x14ac:dyDescent="0.3">
      <c r="A1689" s="42">
        <v>760199</v>
      </c>
      <c r="B1689" s="43">
        <v>39176</v>
      </c>
      <c r="C1689" s="44">
        <v>1637.9226451016373</v>
      </c>
      <c r="D1689" s="41"/>
      <c r="E1689" s="41"/>
      <c r="F1689" s="41"/>
    </row>
    <row r="1690" spans="1:6" x14ac:dyDescent="0.3">
      <c r="A1690" s="42">
        <v>760199</v>
      </c>
      <c r="B1690" s="43">
        <v>39177</v>
      </c>
      <c r="C1690" s="44">
        <v>1638.2106934741403</v>
      </c>
      <c r="D1690" s="41"/>
      <c r="E1690" s="41"/>
      <c r="F1690" s="41"/>
    </row>
    <row r="1691" spans="1:6" x14ac:dyDescent="0.3">
      <c r="A1691" s="42">
        <v>760199</v>
      </c>
      <c r="B1691" s="43">
        <v>39181</v>
      </c>
      <c r="C1691" s="44">
        <v>1638.4987925034095</v>
      </c>
      <c r="D1691" s="41"/>
      <c r="E1691" s="41"/>
      <c r="F1691" s="41"/>
    </row>
    <row r="1692" spans="1:6" x14ac:dyDescent="0.3">
      <c r="A1692" s="42">
        <v>760199</v>
      </c>
      <c r="B1692" s="43">
        <v>39182</v>
      </c>
      <c r="C1692" s="44">
        <v>1638.7869421983539</v>
      </c>
      <c r="D1692" s="41"/>
      <c r="E1692" s="41"/>
      <c r="F1692" s="41"/>
    </row>
    <row r="1693" spans="1:6" x14ac:dyDescent="0.3">
      <c r="A1693" s="42">
        <v>760199</v>
      </c>
      <c r="B1693" s="43">
        <v>39183</v>
      </c>
      <c r="C1693" s="44">
        <v>1639.0751425678832</v>
      </c>
      <c r="D1693" s="41"/>
      <c r="E1693" s="41"/>
      <c r="F1693" s="41"/>
    </row>
    <row r="1694" spans="1:6" x14ac:dyDescent="0.3">
      <c r="A1694" s="42">
        <v>760199</v>
      </c>
      <c r="B1694" s="43">
        <v>39184</v>
      </c>
      <c r="C1694" s="44">
        <v>1639.3633936209096</v>
      </c>
      <c r="D1694" s="41"/>
      <c r="E1694" s="41"/>
      <c r="F1694" s="41"/>
    </row>
    <row r="1695" spans="1:6" x14ac:dyDescent="0.3">
      <c r="A1695" s="42">
        <v>760199</v>
      </c>
      <c r="B1695" s="43">
        <v>39185</v>
      </c>
      <c r="C1695" s="44">
        <v>1639.6516953663465</v>
      </c>
      <c r="D1695" s="41"/>
      <c r="E1695" s="41"/>
      <c r="F1695" s="41"/>
    </row>
    <row r="1696" spans="1:6" x14ac:dyDescent="0.3">
      <c r="A1696" s="42">
        <v>760199</v>
      </c>
      <c r="B1696" s="43">
        <v>39188</v>
      </c>
      <c r="C1696" s="44">
        <v>1639.9400478131081</v>
      </c>
      <c r="D1696" s="41"/>
      <c r="E1696" s="41"/>
      <c r="F1696" s="41"/>
    </row>
    <row r="1697" spans="1:6" x14ac:dyDescent="0.3">
      <c r="A1697" s="42">
        <v>760199</v>
      </c>
      <c r="B1697" s="43">
        <v>39189</v>
      </c>
      <c r="C1697" s="44">
        <v>1640.144806553428</v>
      </c>
      <c r="D1697" s="41"/>
      <c r="E1697" s="41"/>
      <c r="F1697" s="41"/>
    </row>
    <row r="1698" spans="1:6" x14ac:dyDescent="0.3">
      <c r="A1698" s="42">
        <v>760199</v>
      </c>
      <c r="B1698" s="43">
        <v>39190</v>
      </c>
      <c r="C1698" s="44">
        <v>1640.3495908594036</v>
      </c>
      <c r="D1698" s="41"/>
      <c r="E1698" s="41"/>
      <c r="F1698" s="41"/>
    </row>
    <row r="1699" spans="1:6" x14ac:dyDescent="0.3">
      <c r="A1699" s="42">
        <v>760199</v>
      </c>
      <c r="B1699" s="43">
        <v>39191</v>
      </c>
      <c r="C1699" s="44">
        <v>1640.554400734226</v>
      </c>
      <c r="D1699" s="41"/>
      <c r="E1699" s="41"/>
      <c r="F1699" s="41"/>
    </row>
    <row r="1700" spans="1:6" x14ac:dyDescent="0.3">
      <c r="A1700" s="42">
        <v>760199</v>
      </c>
      <c r="B1700" s="43">
        <v>39192</v>
      </c>
      <c r="C1700" s="44">
        <v>1640.7592361810882</v>
      </c>
      <c r="D1700" s="41"/>
      <c r="E1700" s="41"/>
      <c r="F1700" s="41"/>
    </row>
    <row r="1701" spans="1:6" x14ac:dyDescent="0.3">
      <c r="A1701" s="42">
        <v>760199</v>
      </c>
      <c r="B1701" s="43">
        <v>39195</v>
      </c>
      <c r="C1701" s="44">
        <v>1640.9640972031825</v>
      </c>
      <c r="D1701" s="41"/>
      <c r="E1701" s="41"/>
      <c r="F1701" s="41"/>
    </row>
    <row r="1702" spans="1:6" x14ac:dyDescent="0.3">
      <c r="A1702" s="42">
        <v>760199</v>
      </c>
      <c r="B1702" s="43">
        <v>39196</v>
      </c>
      <c r="C1702" s="44">
        <v>1641.1689838037032</v>
      </c>
      <c r="D1702" s="41"/>
      <c r="E1702" s="41"/>
      <c r="F1702" s="41"/>
    </row>
    <row r="1703" spans="1:6" x14ac:dyDescent="0.3">
      <c r="A1703" s="42">
        <v>760199</v>
      </c>
      <c r="B1703" s="43">
        <v>39197</v>
      </c>
      <c r="C1703" s="44">
        <v>1641.3738959858433</v>
      </c>
      <c r="D1703" s="41"/>
      <c r="E1703" s="41"/>
      <c r="F1703" s="41"/>
    </row>
    <row r="1704" spans="1:6" x14ac:dyDescent="0.3">
      <c r="A1704" s="42">
        <v>760199</v>
      </c>
      <c r="B1704" s="43">
        <v>39198</v>
      </c>
      <c r="C1704" s="44">
        <v>1641.5788337527965</v>
      </c>
      <c r="D1704" s="41"/>
      <c r="E1704" s="41"/>
      <c r="F1704" s="41"/>
    </row>
    <row r="1705" spans="1:6" x14ac:dyDescent="0.3">
      <c r="A1705" s="42">
        <v>760199</v>
      </c>
      <c r="B1705" s="43">
        <v>39199</v>
      </c>
      <c r="C1705" s="44">
        <v>1641.7837971077581</v>
      </c>
      <c r="D1705" s="41"/>
      <c r="E1705" s="41"/>
      <c r="F1705" s="41"/>
    </row>
    <row r="1706" spans="1:6" x14ac:dyDescent="0.3">
      <c r="A1706" s="42">
        <v>760199</v>
      </c>
      <c r="B1706" s="43">
        <v>39202</v>
      </c>
      <c r="C1706" s="44">
        <v>1641.9887860539225</v>
      </c>
      <c r="D1706" s="41"/>
      <c r="E1706" s="41"/>
      <c r="F1706" s="41"/>
    </row>
    <row r="1707" spans="1:6" x14ac:dyDescent="0.3">
      <c r="A1707" s="42">
        <v>760199</v>
      </c>
      <c r="B1707" s="43">
        <v>39204</v>
      </c>
      <c r="C1707" s="44">
        <v>1642.1938005944846</v>
      </c>
      <c r="D1707" s="41"/>
      <c r="E1707" s="41"/>
      <c r="F1707" s="41"/>
    </row>
    <row r="1708" spans="1:6" x14ac:dyDescent="0.3">
      <c r="A1708" s="42">
        <v>760199</v>
      </c>
      <c r="B1708" s="43">
        <v>39205</v>
      </c>
      <c r="C1708" s="44">
        <v>1642.3988407326408</v>
      </c>
      <c r="D1708" s="41"/>
      <c r="E1708" s="41"/>
      <c r="F1708" s="41"/>
    </row>
    <row r="1709" spans="1:6" x14ac:dyDescent="0.3">
      <c r="A1709" s="42">
        <v>760199</v>
      </c>
      <c r="B1709" s="43">
        <v>39206</v>
      </c>
      <c r="C1709" s="44">
        <v>1642.6039064715867</v>
      </c>
      <c r="D1709" s="41"/>
      <c r="E1709" s="41"/>
      <c r="F1709" s="41"/>
    </row>
    <row r="1710" spans="1:6" x14ac:dyDescent="0.3">
      <c r="A1710" s="42">
        <v>760199</v>
      </c>
      <c r="B1710" s="43">
        <v>39209</v>
      </c>
      <c r="C1710" s="44">
        <v>1642.8089978145185</v>
      </c>
      <c r="D1710" s="41"/>
      <c r="E1710" s="41"/>
      <c r="F1710" s="41"/>
    </row>
    <row r="1711" spans="1:6" x14ac:dyDescent="0.3">
      <c r="A1711" s="42">
        <v>760199</v>
      </c>
      <c r="B1711" s="43">
        <v>39210</v>
      </c>
      <c r="C1711" s="44">
        <v>1643.0141147646336</v>
      </c>
      <c r="D1711" s="41"/>
      <c r="E1711" s="41"/>
      <c r="F1711" s="41"/>
    </row>
    <row r="1712" spans="1:6" x14ac:dyDescent="0.3">
      <c r="A1712" s="42">
        <v>760199</v>
      </c>
      <c r="B1712" s="43">
        <v>39211</v>
      </c>
      <c r="C1712" s="44">
        <v>1643.2192573251289</v>
      </c>
      <c r="D1712" s="41"/>
      <c r="E1712" s="41"/>
      <c r="F1712" s="41"/>
    </row>
    <row r="1713" spans="1:6" x14ac:dyDescent="0.3">
      <c r="A1713" s="42">
        <v>760199</v>
      </c>
      <c r="B1713" s="43">
        <v>39212</v>
      </c>
      <c r="C1713" s="44">
        <v>1643.4244254992025</v>
      </c>
      <c r="D1713" s="41"/>
      <c r="E1713" s="41"/>
      <c r="F1713" s="41"/>
    </row>
    <row r="1714" spans="1:6" x14ac:dyDescent="0.3">
      <c r="A1714" s="42">
        <v>760199</v>
      </c>
      <c r="B1714" s="43">
        <v>39213</v>
      </c>
      <c r="C1714" s="44">
        <v>1643.6296192900518</v>
      </c>
      <c r="D1714" s="41"/>
      <c r="E1714" s="41"/>
      <c r="F1714" s="41"/>
    </row>
    <row r="1715" spans="1:6" x14ac:dyDescent="0.3">
      <c r="A1715" s="42">
        <v>760199</v>
      </c>
      <c r="B1715" s="43">
        <v>39216</v>
      </c>
      <c r="C1715" s="44">
        <v>1643.8348387008755</v>
      </c>
      <c r="D1715" s="41"/>
      <c r="E1715" s="41"/>
      <c r="F1715" s="41"/>
    </row>
    <row r="1716" spans="1:6" x14ac:dyDescent="0.3">
      <c r="A1716" s="42">
        <v>760199</v>
      </c>
      <c r="B1716" s="43">
        <v>39217</v>
      </c>
      <c r="C1716" s="44">
        <v>1644.0400837348727</v>
      </c>
      <c r="D1716" s="41"/>
      <c r="E1716" s="41"/>
      <c r="F1716" s="41"/>
    </row>
    <row r="1717" spans="1:6" x14ac:dyDescent="0.3">
      <c r="A1717" s="42">
        <v>760199</v>
      </c>
      <c r="B1717" s="43">
        <v>39218</v>
      </c>
      <c r="C1717" s="44">
        <v>1644.2489730866801</v>
      </c>
      <c r="D1717" s="41"/>
      <c r="E1717" s="41"/>
      <c r="F1717" s="41"/>
    </row>
    <row r="1718" spans="1:6" x14ac:dyDescent="0.3">
      <c r="A1718" s="42">
        <v>760199</v>
      </c>
      <c r="B1718" s="43">
        <v>39219</v>
      </c>
      <c r="C1718" s="44">
        <v>1644.457888979666</v>
      </c>
      <c r="D1718" s="41"/>
      <c r="E1718" s="41"/>
      <c r="F1718" s="41"/>
    </row>
    <row r="1719" spans="1:6" x14ac:dyDescent="0.3">
      <c r="A1719" s="42">
        <v>760199</v>
      </c>
      <c r="B1719" s="43">
        <v>39220</v>
      </c>
      <c r="C1719" s="44">
        <v>1644.6668314172027</v>
      </c>
      <c r="D1719" s="41"/>
      <c r="E1719" s="41"/>
      <c r="F1719" s="41"/>
    </row>
    <row r="1720" spans="1:6" x14ac:dyDescent="0.3">
      <c r="A1720" s="42">
        <v>760199</v>
      </c>
      <c r="B1720" s="43">
        <v>39223</v>
      </c>
      <c r="C1720" s="44">
        <v>1644.8758004026629</v>
      </c>
      <c r="D1720" s="41"/>
      <c r="E1720" s="41"/>
      <c r="F1720" s="41"/>
    </row>
    <row r="1721" spans="1:6" x14ac:dyDescent="0.3">
      <c r="A1721" s="42">
        <v>760199</v>
      </c>
      <c r="B1721" s="43">
        <v>39224</v>
      </c>
      <c r="C1721" s="44">
        <v>1645.0847959394196</v>
      </c>
      <c r="D1721" s="41"/>
      <c r="E1721" s="41"/>
      <c r="F1721" s="41"/>
    </row>
    <row r="1722" spans="1:6" x14ac:dyDescent="0.3">
      <c r="A1722" s="42">
        <v>760199</v>
      </c>
      <c r="B1722" s="43">
        <v>39225</v>
      </c>
      <c r="C1722" s="44">
        <v>1645.2938180308465</v>
      </c>
      <c r="D1722" s="41"/>
      <c r="E1722" s="41"/>
      <c r="F1722" s="41"/>
    </row>
    <row r="1723" spans="1:6" x14ac:dyDescent="0.3">
      <c r="A1723" s="42">
        <v>760199</v>
      </c>
      <c r="B1723" s="43">
        <v>39226</v>
      </c>
      <c r="C1723" s="44">
        <v>1645.5028666803178</v>
      </c>
      <c r="D1723" s="41"/>
      <c r="E1723" s="41"/>
      <c r="F1723" s="41"/>
    </row>
    <row r="1724" spans="1:6" x14ac:dyDescent="0.3">
      <c r="A1724" s="42">
        <v>760199</v>
      </c>
      <c r="B1724" s="43">
        <v>39227</v>
      </c>
      <c r="C1724" s="44">
        <v>1645.7119418912075</v>
      </c>
      <c r="D1724" s="41"/>
      <c r="E1724" s="41"/>
      <c r="F1724" s="41"/>
    </row>
    <row r="1725" spans="1:6" x14ac:dyDescent="0.3">
      <c r="A1725" s="42">
        <v>760199</v>
      </c>
      <c r="B1725" s="43">
        <v>39230</v>
      </c>
      <c r="C1725" s="44">
        <v>1645.9210436668907</v>
      </c>
      <c r="D1725" s="41"/>
      <c r="E1725" s="41"/>
      <c r="F1725" s="41"/>
    </row>
    <row r="1726" spans="1:6" x14ac:dyDescent="0.3">
      <c r="A1726" s="42">
        <v>760199</v>
      </c>
      <c r="B1726" s="43">
        <v>39231</v>
      </c>
      <c r="C1726" s="44">
        <v>1646.1301720107429</v>
      </c>
      <c r="D1726" s="41"/>
      <c r="E1726" s="41"/>
      <c r="F1726" s="41"/>
    </row>
    <row r="1727" spans="1:6" x14ac:dyDescent="0.3">
      <c r="A1727" s="42">
        <v>760199</v>
      </c>
      <c r="B1727" s="43">
        <v>39232</v>
      </c>
      <c r="C1727" s="44">
        <v>1646.3393269261392</v>
      </c>
      <c r="D1727" s="41"/>
      <c r="E1727" s="41"/>
      <c r="F1727" s="41"/>
    </row>
    <row r="1728" spans="1:6" x14ac:dyDescent="0.3">
      <c r="A1728" s="42">
        <v>760199</v>
      </c>
      <c r="B1728" s="43">
        <v>39233</v>
      </c>
      <c r="C1728" s="44">
        <v>1646.5485084164566</v>
      </c>
      <c r="D1728" s="41"/>
      <c r="E1728" s="41"/>
      <c r="F1728" s="41"/>
    </row>
    <row r="1729" spans="1:6" x14ac:dyDescent="0.3">
      <c r="A1729" s="42">
        <v>760199</v>
      </c>
      <c r="B1729" s="43">
        <v>39234</v>
      </c>
      <c r="C1729" s="44">
        <v>1646.7577164850704</v>
      </c>
      <c r="D1729" s="41"/>
      <c r="E1729" s="41"/>
      <c r="F1729" s="41"/>
    </row>
    <row r="1730" spans="1:6" x14ac:dyDescent="0.3">
      <c r="A1730" s="42">
        <v>760199</v>
      </c>
      <c r="B1730" s="43">
        <v>39237</v>
      </c>
      <c r="C1730" s="44">
        <v>1646.9669511353593</v>
      </c>
      <c r="D1730" s="41"/>
      <c r="E1730" s="41"/>
      <c r="F1730" s="41"/>
    </row>
    <row r="1731" spans="1:6" x14ac:dyDescent="0.3">
      <c r="A1731" s="42">
        <v>760199</v>
      </c>
      <c r="B1731" s="43">
        <v>39238</v>
      </c>
      <c r="C1731" s="44">
        <v>1647.176212370699</v>
      </c>
      <c r="D1731" s="41"/>
      <c r="E1731" s="41"/>
      <c r="F1731" s="41"/>
    </row>
    <row r="1732" spans="1:6" x14ac:dyDescent="0.3">
      <c r="A1732" s="42">
        <v>760199</v>
      </c>
      <c r="B1732" s="43">
        <v>39239</v>
      </c>
      <c r="C1732" s="44">
        <v>1647.3855001944685</v>
      </c>
      <c r="D1732" s="41"/>
      <c r="E1732" s="41"/>
      <c r="F1732" s="41"/>
    </row>
    <row r="1733" spans="1:6" x14ac:dyDescent="0.3">
      <c r="A1733" s="42">
        <v>760199</v>
      </c>
      <c r="B1733" s="43">
        <v>39241</v>
      </c>
      <c r="C1733" s="44">
        <v>1647.5948146100459</v>
      </c>
      <c r="D1733" s="41"/>
      <c r="E1733" s="41"/>
      <c r="F1733" s="41"/>
    </row>
    <row r="1734" spans="1:6" x14ac:dyDescent="0.3">
      <c r="A1734" s="42">
        <v>760199</v>
      </c>
      <c r="B1734" s="43">
        <v>39244</v>
      </c>
      <c r="C1734" s="44">
        <v>1647.8041556208095</v>
      </c>
      <c r="D1734" s="41"/>
      <c r="E1734" s="41"/>
      <c r="F1734" s="41"/>
    </row>
    <row r="1735" spans="1:6" x14ac:dyDescent="0.3">
      <c r="A1735" s="42">
        <v>760199</v>
      </c>
      <c r="B1735" s="43">
        <v>39245</v>
      </c>
      <c r="C1735" s="44">
        <v>1648.0135232301391</v>
      </c>
      <c r="D1735" s="41"/>
      <c r="E1735" s="41"/>
      <c r="F1735" s="41"/>
    </row>
    <row r="1736" spans="1:6" x14ac:dyDescent="0.3">
      <c r="A1736" s="42">
        <v>760199</v>
      </c>
      <c r="B1736" s="43">
        <v>39246</v>
      </c>
      <c r="C1736" s="44">
        <v>1648.2229174414135</v>
      </c>
      <c r="D1736" s="41"/>
      <c r="E1736" s="41"/>
      <c r="F1736" s="41"/>
    </row>
    <row r="1737" spans="1:6" x14ac:dyDescent="0.3">
      <c r="A1737" s="42">
        <v>760199</v>
      </c>
      <c r="B1737" s="43">
        <v>39247</v>
      </c>
      <c r="C1737" s="44">
        <v>1648.4323382580133</v>
      </c>
      <c r="D1737" s="41"/>
      <c r="E1737" s="41"/>
      <c r="F1737" s="41"/>
    </row>
    <row r="1738" spans="1:6" x14ac:dyDescent="0.3">
      <c r="A1738" s="42">
        <v>760199</v>
      </c>
      <c r="B1738" s="43">
        <v>39248</v>
      </c>
      <c r="C1738" s="44">
        <v>1648.6417856833189</v>
      </c>
      <c r="D1738" s="41"/>
      <c r="E1738" s="41"/>
      <c r="F1738" s="41"/>
    </row>
    <row r="1739" spans="1:6" x14ac:dyDescent="0.3">
      <c r="A1739" s="42">
        <v>760199</v>
      </c>
      <c r="B1739" s="43">
        <v>39251</v>
      </c>
      <c r="C1739" s="44">
        <v>1648.8612119039126</v>
      </c>
      <c r="D1739" s="41"/>
      <c r="E1739" s="41"/>
      <c r="F1739" s="41"/>
    </row>
    <row r="1740" spans="1:6" x14ac:dyDescent="0.3">
      <c r="A1740" s="42">
        <v>760199</v>
      </c>
      <c r="B1740" s="43">
        <v>39252</v>
      </c>
      <c r="C1740" s="44">
        <v>1649.0806673290715</v>
      </c>
      <c r="D1740" s="41"/>
      <c r="E1740" s="41"/>
      <c r="F1740" s="41"/>
    </row>
    <row r="1741" spans="1:6" x14ac:dyDescent="0.3">
      <c r="A1741" s="42">
        <v>760199</v>
      </c>
      <c r="B1741" s="43">
        <v>39253</v>
      </c>
      <c r="C1741" s="44">
        <v>1649.3001519626825</v>
      </c>
      <c r="D1741" s="41"/>
      <c r="E1741" s="41"/>
      <c r="F1741" s="41"/>
    </row>
    <row r="1742" spans="1:6" x14ac:dyDescent="0.3">
      <c r="A1742" s="42">
        <v>760199</v>
      </c>
      <c r="B1742" s="43">
        <v>39254</v>
      </c>
      <c r="C1742" s="44">
        <v>1649.5196658086327</v>
      </c>
      <c r="D1742" s="41"/>
      <c r="E1742" s="41"/>
      <c r="F1742" s="41"/>
    </row>
    <row r="1743" spans="1:6" x14ac:dyDescent="0.3">
      <c r="A1743" s="42">
        <v>760199</v>
      </c>
      <c r="B1743" s="43">
        <v>39255</v>
      </c>
      <c r="C1743" s="44">
        <v>1649.7392088708109</v>
      </c>
      <c r="D1743" s="41"/>
      <c r="E1743" s="41"/>
      <c r="F1743" s="41"/>
    </row>
    <row r="1744" spans="1:6" x14ac:dyDescent="0.3">
      <c r="A1744" s="42">
        <v>760199</v>
      </c>
      <c r="B1744" s="43">
        <v>39258</v>
      </c>
      <c r="C1744" s="44">
        <v>1649.9587811531048</v>
      </c>
      <c r="D1744" s="41"/>
      <c r="E1744" s="41"/>
      <c r="F1744" s="41"/>
    </row>
    <row r="1745" spans="1:6" x14ac:dyDescent="0.3">
      <c r="A1745" s="42">
        <v>760199</v>
      </c>
      <c r="B1745" s="43">
        <v>39259</v>
      </c>
      <c r="C1745" s="44">
        <v>1650.178382659404</v>
      </c>
      <c r="D1745" s="41"/>
      <c r="E1745" s="41"/>
      <c r="F1745" s="41"/>
    </row>
    <row r="1746" spans="1:6" x14ac:dyDescent="0.3">
      <c r="A1746" s="42">
        <v>760199</v>
      </c>
      <c r="B1746" s="43">
        <v>39260</v>
      </c>
      <c r="C1746" s="44">
        <v>1650.3980133935979</v>
      </c>
      <c r="D1746" s="41"/>
      <c r="E1746" s="41"/>
      <c r="F1746" s="41"/>
    </row>
    <row r="1747" spans="1:6" x14ac:dyDescent="0.3">
      <c r="A1747" s="42">
        <v>760199</v>
      </c>
      <c r="B1747" s="43">
        <v>39261</v>
      </c>
      <c r="C1747" s="44">
        <v>1650.6176733595769</v>
      </c>
      <c r="D1747" s="41"/>
      <c r="E1747" s="41"/>
      <c r="F1747" s="41"/>
    </row>
    <row r="1748" spans="1:6" x14ac:dyDescent="0.3">
      <c r="A1748" s="42">
        <v>760199</v>
      </c>
      <c r="B1748" s="43">
        <v>39262</v>
      </c>
      <c r="C1748" s="44">
        <v>1650.8373625612312</v>
      </c>
      <c r="D1748" s="41"/>
      <c r="E1748" s="41"/>
      <c r="F1748" s="41"/>
    </row>
    <row r="1749" spans="1:6" x14ac:dyDescent="0.3">
      <c r="A1749" s="42">
        <v>760199</v>
      </c>
      <c r="B1749" s="43">
        <v>39265</v>
      </c>
      <c r="C1749" s="44">
        <v>1651.0570810024522</v>
      </c>
      <c r="D1749" s="41"/>
      <c r="E1749" s="41"/>
      <c r="F1749" s="41"/>
    </row>
    <row r="1750" spans="1:6" x14ac:dyDescent="0.3">
      <c r="A1750" s="42">
        <v>760199</v>
      </c>
      <c r="B1750" s="43">
        <v>39266</v>
      </c>
      <c r="C1750" s="44">
        <v>1651.276828687131</v>
      </c>
      <c r="D1750" s="41"/>
      <c r="E1750" s="41"/>
      <c r="F1750" s="41"/>
    </row>
    <row r="1751" spans="1:6" x14ac:dyDescent="0.3">
      <c r="A1751" s="42">
        <v>760199</v>
      </c>
      <c r="B1751" s="43">
        <v>39267</v>
      </c>
      <c r="C1751" s="44">
        <v>1651.4966056191604</v>
      </c>
      <c r="D1751" s="41"/>
      <c r="E1751" s="41"/>
      <c r="F1751" s="41"/>
    </row>
    <row r="1752" spans="1:6" x14ac:dyDescent="0.3">
      <c r="A1752" s="42">
        <v>760199</v>
      </c>
      <c r="B1752" s="43">
        <v>39268</v>
      </c>
      <c r="C1752" s="44">
        <v>1651.7164118024327</v>
      </c>
      <c r="D1752" s="41"/>
      <c r="E1752" s="41"/>
      <c r="F1752" s="41"/>
    </row>
    <row r="1753" spans="1:6" x14ac:dyDescent="0.3">
      <c r="A1753" s="42">
        <v>760199</v>
      </c>
      <c r="B1753" s="43">
        <v>39269</v>
      </c>
      <c r="C1753" s="44">
        <v>1651.9362472408416</v>
      </c>
      <c r="D1753" s="41"/>
      <c r="E1753" s="41"/>
      <c r="F1753" s="41"/>
    </row>
    <row r="1754" spans="1:6" x14ac:dyDescent="0.3">
      <c r="A1754" s="42">
        <v>760199</v>
      </c>
      <c r="B1754" s="43">
        <v>39272</v>
      </c>
      <c r="C1754" s="44">
        <v>1652.15611193828</v>
      </c>
      <c r="D1754" s="41"/>
      <c r="E1754" s="41"/>
      <c r="F1754" s="41"/>
    </row>
    <row r="1755" spans="1:6" x14ac:dyDescent="0.3">
      <c r="A1755" s="42">
        <v>760199</v>
      </c>
      <c r="B1755" s="43">
        <v>39273</v>
      </c>
      <c r="C1755" s="44">
        <v>1652.3760058986429</v>
      </c>
      <c r="D1755" s="41"/>
      <c r="E1755" s="41"/>
      <c r="F1755" s="41"/>
    </row>
    <row r="1756" spans="1:6" x14ac:dyDescent="0.3">
      <c r="A1756" s="42">
        <v>760199</v>
      </c>
      <c r="B1756" s="43">
        <v>39274</v>
      </c>
      <c r="C1756" s="44">
        <v>1652.5959291258246</v>
      </c>
      <c r="D1756" s="41"/>
      <c r="E1756" s="41"/>
      <c r="F1756" s="41"/>
    </row>
    <row r="1757" spans="1:6" x14ac:dyDescent="0.3">
      <c r="A1757" s="42">
        <v>760199</v>
      </c>
      <c r="B1757" s="43">
        <v>39275</v>
      </c>
      <c r="C1757" s="44">
        <v>1652.8158816237208</v>
      </c>
      <c r="D1757" s="41"/>
      <c r="E1757" s="41"/>
      <c r="F1757" s="41"/>
    </row>
    <row r="1758" spans="1:6" x14ac:dyDescent="0.3">
      <c r="A1758" s="42">
        <v>760199</v>
      </c>
      <c r="B1758" s="43">
        <v>39276</v>
      </c>
      <c r="C1758" s="44">
        <v>1653.0358633962267</v>
      </c>
      <c r="D1758" s="41"/>
      <c r="E1758" s="41"/>
      <c r="F1758" s="41"/>
    </row>
    <row r="1759" spans="1:6" x14ac:dyDescent="0.3">
      <c r="A1759" s="42">
        <v>760199</v>
      </c>
      <c r="B1759" s="43">
        <v>39279</v>
      </c>
      <c r="C1759" s="44">
        <v>1653.2558744472387</v>
      </c>
      <c r="D1759" s="41"/>
      <c r="E1759" s="41"/>
      <c r="F1759" s="41"/>
    </row>
    <row r="1760" spans="1:6" x14ac:dyDescent="0.3">
      <c r="A1760" s="42">
        <v>760199</v>
      </c>
      <c r="B1760" s="43">
        <v>39280</v>
      </c>
      <c r="C1760" s="44">
        <v>1653.4361213365091</v>
      </c>
      <c r="D1760" s="41"/>
      <c r="E1760" s="41"/>
      <c r="F1760" s="41"/>
    </row>
    <row r="1761" spans="1:6" x14ac:dyDescent="0.3">
      <c r="A1761" s="42">
        <v>760199</v>
      </c>
      <c r="B1761" s="43">
        <v>39281</v>
      </c>
      <c r="C1761" s="44">
        <v>1653.6163878772697</v>
      </c>
      <c r="D1761" s="41"/>
      <c r="E1761" s="41"/>
      <c r="F1761" s="41"/>
    </row>
    <row r="1762" spans="1:6" x14ac:dyDescent="0.3">
      <c r="A1762" s="42">
        <v>760199</v>
      </c>
      <c r="B1762" s="43">
        <v>39282</v>
      </c>
      <c r="C1762" s="44">
        <v>1653.7966740716627</v>
      </c>
      <c r="D1762" s="41"/>
      <c r="E1762" s="41"/>
      <c r="F1762" s="41"/>
    </row>
    <row r="1763" spans="1:6" x14ac:dyDescent="0.3">
      <c r="A1763" s="42">
        <v>760199</v>
      </c>
      <c r="B1763" s="43">
        <v>39283</v>
      </c>
      <c r="C1763" s="44">
        <v>1653.9769799218304</v>
      </c>
      <c r="D1763" s="41"/>
      <c r="E1763" s="41"/>
      <c r="F1763" s="41"/>
    </row>
    <row r="1764" spans="1:6" x14ac:dyDescent="0.3">
      <c r="A1764" s="42">
        <v>760199</v>
      </c>
      <c r="B1764" s="43">
        <v>39286</v>
      </c>
      <c r="C1764" s="44">
        <v>1654.1573054299165</v>
      </c>
      <c r="D1764" s="41"/>
      <c r="E1764" s="41"/>
      <c r="F1764" s="41"/>
    </row>
    <row r="1765" spans="1:6" x14ac:dyDescent="0.3">
      <c r="A1765" s="42">
        <v>760199</v>
      </c>
      <c r="B1765" s="43">
        <v>39287</v>
      </c>
      <c r="C1765" s="44">
        <v>1654.3376505980641</v>
      </c>
      <c r="D1765" s="41"/>
      <c r="E1765" s="41"/>
      <c r="F1765" s="41"/>
    </row>
    <row r="1766" spans="1:6" x14ac:dyDescent="0.3">
      <c r="A1766" s="42">
        <v>760199</v>
      </c>
      <c r="B1766" s="43">
        <v>39288</v>
      </c>
      <c r="C1766" s="44">
        <v>1654.518015428416</v>
      </c>
      <c r="D1766" s="41"/>
      <c r="E1766" s="41"/>
      <c r="F1766" s="41"/>
    </row>
    <row r="1767" spans="1:6" x14ac:dyDescent="0.3">
      <c r="A1767" s="42">
        <v>760199</v>
      </c>
      <c r="B1767" s="43">
        <v>39289</v>
      </c>
      <c r="C1767" s="44">
        <v>1654.6983999231165</v>
      </c>
      <c r="D1767" s="41"/>
      <c r="E1767" s="41"/>
      <c r="F1767" s="41"/>
    </row>
    <row r="1768" spans="1:6" x14ac:dyDescent="0.3">
      <c r="A1768" s="42">
        <v>760199</v>
      </c>
      <c r="B1768" s="43">
        <v>39290</v>
      </c>
      <c r="C1768" s="44">
        <v>1654.8788040843094</v>
      </c>
      <c r="D1768" s="41"/>
      <c r="E1768" s="41"/>
      <c r="F1768" s="41"/>
    </row>
    <row r="1769" spans="1:6" x14ac:dyDescent="0.3">
      <c r="A1769" s="42">
        <v>760199</v>
      </c>
      <c r="B1769" s="43">
        <v>39293</v>
      </c>
      <c r="C1769" s="44">
        <v>1655.0592279141392</v>
      </c>
      <c r="D1769" s="41"/>
      <c r="E1769" s="41"/>
      <c r="F1769" s="41"/>
    </row>
    <row r="1770" spans="1:6" x14ac:dyDescent="0.3">
      <c r="A1770" s="42">
        <v>760199</v>
      </c>
      <c r="B1770" s="43">
        <v>39294</v>
      </c>
      <c r="C1770" s="44">
        <v>1655.2396714147494</v>
      </c>
      <c r="D1770" s="41"/>
      <c r="E1770" s="41"/>
      <c r="F1770" s="41"/>
    </row>
    <row r="1771" spans="1:6" x14ac:dyDescent="0.3">
      <c r="A1771" s="42">
        <v>760199</v>
      </c>
      <c r="B1771" s="43">
        <v>39295</v>
      </c>
      <c r="C1771" s="44">
        <v>1655.4201345882855</v>
      </c>
      <c r="D1771" s="41"/>
      <c r="E1771" s="41"/>
      <c r="F1771" s="41"/>
    </row>
    <row r="1772" spans="1:6" x14ac:dyDescent="0.3">
      <c r="A1772" s="42">
        <v>760199</v>
      </c>
      <c r="B1772" s="43">
        <v>39296</v>
      </c>
      <c r="C1772" s="44">
        <v>1655.600617436892</v>
      </c>
      <c r="D1772" s="41"/>
      <c r="E1772" s="41"/>
      <c r="F1772" s="41"/>
    </row>
    <row r="1773" spans="1:6" x14ac:dyDescent="0.3">
      <c r="A1773" s="42">
        <v>760199</v>
      </c>
      <c r="B1773" s="43">
        <v>39297</v>
      </c>
      <c r="C1773" s="44">
        <v>1655.7811199627133</v>
      </c>
      <c r="D1773" s="41"/>
      <c r="E1773" s="41"/>
      <c r="F1773" s="41"/>
    </row>
    <row r="1774" spans="1:6" x14ac:dyDescent="0.3">
      <c r="A1774" s="42">
        <v>760199</v>
      </c>
      <c r="B1774" s="43">
        <v>39300</v>
      </c>
      <c r="C1774" s="44">
        <v>1655.9616421678959</v>
      </c>
      <c r="D1774" s="41"/>
      <c r="E1774" s="41"/>
      <c r="F1774" s="41"/>
    </row>
    <row r="1775" spans="1:6" x14ac:dyDescent="0.3">
      <c r="A1775" s="42">
        <v>760199</v>
      </c>
      <c r="B1775" s="43">
        <v>39301</v>
      </c>
      <c r="C1775" s="44">
        <v>1656.142184054585</v>
      </c>
      <c r="D1775" s="41"/>
      <c r="E1775" s="41"/>
      <c r="F1775" s="41"/>
    </row>
    <row r="1776" spans="1:6" x14ac:dyDescent="0.3">
      <c r="A1776" s="42">
        <v>760199</v>
      </c>
      <c r="B1776" s="43">
        <v>39302</v>
      </c>
      <c r="C1776" s="44">
        <v>1656.3227456249258</v>
      </c>
      <c r="D1776" s="41"/>
      <c r="E1776" s="41"/>
      <c r="F1776" s="41"/>
    </row>
    <row r="1777" spans="1:6" x14ac:dyDescent="0.3">
      <c r="A1777" s="42">
        <v>760199</v>
      </c>
      <c r="B1777" s="43">
        <v>39303</v>
      </c>
      <c r="C1777" s="44">
        <v>1656.5033268810648</v>
      </c>
      <c r="D1777" s="41"/>
      <c r="E1777" s="41"/>
      <c r="F1777" s="41"/>
    </row>
    <row r="1778" spans="1:6" x14ac:dyDescent="0.3">
      <c r="A1778" s="42">
        <v>760199</v>
      </c>
      <c r="B1778" s="43">
        <v>39304</v>
      </c>
      <c r="C1778" s="44">
        <v>1656.683927825148</v>
      </c>
      <c r="D1778" s="41"/>
      <c r="E1778" s="41"/>
      <c r="F1778" s="41"/>
    </row>
    <row r="1779" spans="1:6" x14ac:dyDescent="0.3">
      <c r="A1779" s="42">
        <v>760199</v>
      </c>
      <c r="B1779" s="43">
        <v>39307</v>
      </c>
      <c r="C1779" s="44">
        <v>1656.8645484593221</v>
      </c>
      <c r="D1779" s="41"/>
      <c r="E1779" s="41"/>
      <c r="F1779" s="41"/>
    </row>
    <row r="1780" spans="1:6" x14ac:dyDescent="0.3">
      <c r="A1780" s="42">
        <v>760199</v>
      </c>
      <c r="B1780" s="43">
        <v>39308</v>
      </c>
      <c r="C1780" s="44">
        <v>1657.0451887857339</v>
      </c>
      <c r="D1780" s="41"/>
      <c r="E1780" s="41"/>
      <c r="F1780" s="41"/>
    </row>
    <row r="1781" spans="1:6" x14ac:dyDescent="0.3">
      <c r="A1781" s="42">
        <v>760199</v>
      </c>
      <c r="B1781" s="43">
        <v>39309</v>
      </c>
      <c r="C1781" s="44">
        <v>1657.2258488065306</v>
      </c>
      <c r="D1781" s="41"/>
      <c r="E1781" s="41"/>
      <c r="F1781" s="41"/>
    </row>
    <row r="1782" spans="1:6" x14ac:dyDescent="0.3">
      <c r="A1782" s="42">
        <v>760199</v>
      </c>
      <c r="B1782" s="43">
        <v>39310</v>
      </c>
      <c r="C1782" s="44">
        <v>1657.5792068845597</v>
      </c>
      <c r="D1782" s="41"/>
      <c r="E1782" s="41"/>
      <c r="F1782" s="41"/>
    </row>
    <row r="1783" spans="1:6" x14ac:dyDescent="0.3">
      <c r="A1783" s="42">
        <v>760199</v>
      </c>
      <c r="B1783" s="43">
        <v>39311</v>
      </c>
      <c r="C1783" s="44">
        <v>1657.9326403065324</v>
      </c>
      <c r="D1783" s="41"/>
      <c r="E1783" s="41"/>
      <c r="F1783" s="41"/>
    </row>
    <row r="1784" spans="1:6" x14ac:dyDescent="0.3">
      <c r="A1784" s="42">
        <v>760199</v>
      </c>
      <c r="B1784" s="43">
        <v>39314</v>
      </c>
      <c r="C1784" s="44">
        <v>1658.2861490885143</v>
      </c>
      <c r="D1784" s="41"/>
      <c r="E1784" s="41"/>
      <c r="F1784" s="41"/>
    </row>
    <row r="1785" spans="1:6" x14ac:dyDescent="0.3">
      <c r="A1785" s="42">
        <v>760199</v>
      </c>
      <c r="B1785" s="43">
        <v>39315</v>
      </c>
      <c r="C1785" s="44">
        <v>1658.6397332465735</v>
      </c>
      <c r="D1785" s="41"/>
      <c r="E1785" s="41"/>
      <c r="F1785" s="41"/>
    </row>
    <row r="1786" spans="1:6" x14ac:dyDescent="0.3">
      <c r="A1786" s="42">
        <v>760199</v>
      </c>
      <c r="B1786" s="43">
        <v>39316</v>
      </c>
      <c r="C1786" s="44">
        <v>1658.9933927967822</v>
      </c>
      <c r="D1786" s="41"/>
      <c r="E1786" s="41"/>
      <c r="F1786" s="41"/>
    </row>
    <row r="1787" spans="1:6" x14ac:dyDescent="0.3">
      <c r="A1787" s="42">
        <v>760199</v>
      </c>
      <c r="B1787" s="43">
        <v>39317</v>
      </c>
      <c r="C1787" s="44">
        <v>1659.3471277552151</v>
      </c>
      <c r="D1787" s="41"/>
      <c r="E1787" s="41"/>
      <c r="F1787" s="41"/>
    </row>
    <row r="1788" spans="1:6" x14ac:dyDescent="0.3">
      <c r="A1788" s="42">
        <v>760199</v>
      </c>
      <c r="B1788" s="43">
        <v>39318</v>
      </c>
      <c r="C1788" s="44">
        <v>1659.7009381379512</v>
      </c>
      <c r="D1788" s="41"/>
      <c r="E1788" s="41"/>
      <c r="F1788" s="41"/>
    </row>
    <row r="1789" spans="1:6" x14ac:dyDescent="0.3">
      <c r="A1789" s="42">
        <v>760199</v>
      </c>
      <c r="B1789" s="43">
        <v>39321</v>
      </c>
      <c r="C1789" s="44">
        <v>1660.054823961073</v>
      </c>
      <c r="D1789" s="41"/>
      <c r="E1789" s="41"/>
      <c r="F1789" s="41"/>
    </row>
    <row r="1790" spans="1:6" x14ac:dyDescent="0.3">
      <c r="A1790" s="42">
        <v>760199</v>
      </c>
      <c r="B1790" s="43">
        <v>39322</v>
      </c>
      <c r="C1790" s="44">
        <v>1660.4087852406658</v>
      </c>
      <c r="D1790" s="41"/>
      <c r="E1790" s="41"/>
      <c r="F1790" s="41"/>
    </row>
    <row r="1791" spans="1:6" x14ac:dyDescent="0.3">
      <c r="A1791" s="42">
        <v>760199</v>
      </c>
      <c r="B1791" s="43">
        <v>39323</v>
      </c>
      <c r="C1791" s="44">
        <v>1660.7628219928183</v>
      </c>
      <c r="D1791" s="41"/>
      <c r="E1791" s="41"/>
      <c r="F1791" s="41"/>
    </row>
    <row r="1792" spans="1:6" x14ac:dyDescent="0.3">
      <c r="A1792" s="42">
        <v>760199</v>
      </c>
      <c r="B1792" s="43">
        <v>39324</v>
      </c>
      <c r="C1792" s="44">
        <v>1661.1169342336239</v>
      </c>
      <c r="D1792" s="41"/>
      <c r="E1792" s="41"/>
      <c r="F1792" s="41"/>
    </row>
    <row r="1793" spans="1:6" x14ac:dyDescent="0.3">
      <c r="A1793" s="42">
        <v>760199</v>
      </c>
      <c r="B1793" s="43">
        <v>39325</v>
      </c>
      <c r="C1793" s="44">
        <v>1661.4711219791777</v>
      </c>
      <c r="D1793" s="41"/>
      <c r="E1793" s="41"/>
      <c r="F1793" s="41"/>
    </row>
    <row r="1794" spans="1:6" x14ac:dyDescent="0.3">
      <c r="A1794" s="42">
        <v>760199</v>
      </c>
      <c r="B1794" s="43">
        <v>39328</v>
      </c>
      <c r="C1794" s="44">
        <v>1661.8253852455794</v>
      </c>
      <c r="D1794" s="41"/>
      <c r="E1794" s="41"/>
      <c r="F1794" s="41"/>
    </row>
    <row r="1795" spans="1:6" x14ac:dyDescent="0.3">
      <c r="A1795" s="42">
        <v>760199</v>
      </c>
      <c r="B1795" s="43">
        <v>39329</v>
      </c>
      <c r="C1795" s="44">
        <v>1662.1797240489313</v>
      </c>
      <c r="D1795" s="41"/>
      <c r="E1795" s="41"/>
      <c r="F1795" s="41"/>
    </row>
    <row r="1796" spans="1:6" x14ac:dyDescent="0.3">
      <c r="A1796" s="42">
        <v>760199</v>
      </c>
      <c r="B1796" s="43">
        <v>39330</v>
      </c>
      <c r="C1796" s="44">
        <v>1662.5341384053404</v>
      </c>
      <c r="D1796" s="41"/>
      <c r="E1796" s="41"/>
      <c r="F1796" s="41"/>
    </row>
    <row r="1797" spans="1:6" x14ac:dyDescent="0.3">
      <c r="A1797" s="42">
        <v>760199</v>
      </c>
      <c r="B1797" s="43">
        <v>39331</v>
      </c>
      <c r="C1797" s="44">
        <v>1662.8886283309155</v>
      </c>
      <c r="D1797" s="41"/>
      <c r="E1797" s="41"/>
      <c r="F1797" s="41"/>
    </row>
    <row r="1798" spans="1:6" x14ac:dyDescent="0.3">
      <c r="A1798" s="42">
        <v>760199</v>
      </c>
      <c r="B1798" s="43">
        <v>39335</v>
      </c>
      <c r="C1798" s="44">
        <v>1663.2431938417701</v>
      </c>
      <c r="D1798" s="41"/>
      <c r="E1798" s="41"/>
      <c r="F1798" s="41"/>
    </row>
    <row r="1799" spans="1:6" x14ac:dyDescent="0.3">
      <c r="A1799" s="42">
        <v>760199</v>
      </c>
      <c r="B1799" s="43">
        <v>39336</v>
      </c>
      <c r="C1799" s="44">
        <v>1663.5978349540203</v>
      </c>
      <c r="D1799" s="41"/>
      <c r="E1799" s="41"/>
      <c r="F1799" s="41"/>
    </row>
    <row r="1800" spans="1:6" x14ac:dyDescent="0.3">
      <c r="A1800" s="42">
        <v>760199</v>
      </c>
      <c r="B1800" s="43">
        <v>39337</v>
      </c>
      <c r="C1800" s="44">
        <v>1663.9525516837866</v>
      </c>
      <c r="D1800" s="41"/>
      <c r="E1800" s="41"/>
      <c r="F1800" s="41"/>
    </row>
    <row r="1801" spans="1:6" x14ac:dyDescent="0.3">
      <c r="A1801" s="42">
        <v>760199</v>
      </c>
      <c r="B1801" s="43">
        <v>39338</v>
      </c>
      <c r="C1801" s="44">
        <v>1664.3073440471921</v>
      </c>
      <c r="D1801" s="41"/>
      <c r="E1801" s="41"/>
      <c r="F1801" s="41"/>
    </row>
    <row r="1802" spans="1:6" x14ac:dyDescent="0.3">
      <c r="A1802" s="42">
        <v>760199</v>
      </c>
      <c r="B1802" s="43">
        <v>39339</v>
      </c>
      <c r="C1802" s="44">
        <v>1664.6622120603636</v>
      </c>
      <c r="D1802" s="41"/>
      <c r="E1802" s="41"/>
      <c r="F1802" s="41"/>
    </row>
    <row r="1803" spans="1:6" x14ac:dyDescent="0.3">
      <c r="A1803" s="42">
        <v>760199</v>
      </c>
      <c r="B1803" s="43">
        <v>39342</v>
      </c>
      <c r="C1803" s="44">
        <v>1665.017155739431</v>
      </c>
      <c r="D1803" s="41"/>
      <c r="E1803" s="41"/>
      <c r="F1803" s="41"/>
    </row>
    <row r="1804" spans="1:6" x14ac:dyDescent="0.3">
      <c r="A1804" s="42">
        <v>760199</v>
      </c>
      <c r="B1804" s="43">
        <v>39343</v>
      </c>
      <c r="C1804" s="44">
        <v>1665.1747902646114</v>
      </c>
      <c r="D1804" s="41"/>
      <c r="E1804" s="41"/>
      <c r="F1804" s="41"/>
    </row>
    <row r="1805" spans="1:6" x14ac:dyDescent="0.3">
      <c r="A1805" s="42">
        <v>760199</v>
      </c>
      <c r="B1805" s="43">
        <v>39344</v>
      </c>
      <c r="C1805" s="44">
        <v>1665.332439713748</v>
      </c>
      <c r="D1805" s="41"/>
      <c r="E1805" s="41"/>
      <c r="F1805" s="41"/>
    </row>
    <row r="1806" spans="1:6" x14ac:dyDescent="0.3">
      <c r="A1806" s="42">
        <v>760199</v>
      </c>
      <c r="B1806" s="43">
        <v>39345</v>
      </c>
      <c r="C1806" s="44">
        <v>1665.4901040882542</v>
      </c>
      <c r="D1806" s="41"/>
      <c r="E1806" s="41"/>
      <c r="F1806" s="41"/>
    </row>
    <row r="1807" spans="1:6" x14ac:dyDescent="0.3">
      <c r="A1807" s="42">
        <v>760199</v>
      </c>
      <c r="B1807" s="43">
        <v>39346</v>
      </c>
      <c r="C1807" s="44">
        <v>1665.6477833895428</v>
      </c>
      <c r="D1807" s="41"/>
      <c r="E1807" s="41"/>
      <c r="F1807" s="41"/>
    </row>
    <row r="1808" spans="1:6" x14ac:dyDescent="0.3">
      <c r="A1808" s="42">
        <v>760199</v>
      </c>
      <c r="B1808" s="43">
        <v>39349</v>
      </c>
      <c r="C1808" s="44">
        <v>1665.8054776190268</v>
      </c>
      <c r="D1808" s="41"/>
      <c r="E1808" s="41"/>
      <c r="F1808" s="41"/>
    </row>
    <row r="1809" spans="1:6" x14ac:dyDescent="0.3">
      <c r="A1809" s="42">
        <v>760199</v>
      </c>
      <c r="B1809" s="43">
        <v>39350</v>
      </c>
      <c r="C1809" s="44">
        <v>1665.9631867781197</v>
      </c>
      <c r="D1809" s="41"/>
      <c r="E1809" s="41"/>
      <c r="F1809" s="41"/>
    </row>
    <row r="1810" spans="1:6" x14ac:dyDescent="0.3">
      <c r="A1810" s="42">
        <v>760199</v>
      </c>
      <c r="B1810" s="43">
        <v>39351</v>
      </c>
      <c r="C1810" s="44">
        <v>1666.1209108682351</v>
      </c>
      <c r="D1810" s="41"/>
      <c r="E1810" s="41"/>
      <c r="F1810" s="41"/>
    </row>
    <row r="1811" spans="1:6" x14ac:dyDescent="0.3">
      <c r="A1811" s="42">
        <v>760199</v>
      </c>
      <c r="B1811" s="43">
        <v>39352</v>
      </c>
      <c r="C1811" s="44">
        <v>1666.2786498907867</v>
      </c>
      <c r="D1811" s="41"/>
      <c r="E1811" s="41"/>
      <c r="F1811" s="41"/>
    </row>
    <row r="1812" spans="1:6" x14ac:dyDescent="0.3">
      <c r="A1812" s="42">
        <v>760199</v>
      </c>
      <c r="B1812" s="43">
        <v>39353</v>
      </c>
      <c r="C1812" s="44">
        <v>1666.4364038471876</v>
      </c>
      <c r="D1812" s="41"/>
      <c r="E1812" s="41"/>
      <c r="F1812" s="41"/>
    </row>
    <row r="1813" spans="1:6" x14ac:dyDescent="0.3">
      <c r="A1813" s="42">
        <v>760199</v>
      </c>
      <c r="B1813" s="43">
        <v>39356</v>
      </c>
      <c r="C1813" s="44">
        <v>1666.5941727388524</v>
      </c>
      <c r="D1813" s="41"/>
      <c r="E1813" s="41"/>
      <c r="F1813" s="41"/>
    </row>
    <row r="1814" spans="1:6" x14ac:dyDescent="0.3">
      <c r="A1814" s="42">
        <v>760199</v>
      </c>
      <c r="B1814" s="43">
        <v>39357</v>
      </c>
      <c r="C1814" s="44">
        <v>1666.7519565671944</v>
      </c>
      <c r="D1814" s="41"/>
      <c r="E1814" s="41"/>
      <c r="F1814" s="41"/>
    </row>
    <row r="1815" spans="1:6" x14ac:dyDescent="0.3">
      <c r="A1815" s="42">
        <v>760199</v>
      </c>
      <c r="B1815" s="43">
        <v>39358</v>
      </c>
      <c r="C1815" s="44">
        <v>1666.909755333628</v>
      </c>
      <c r="D1815" s="41"/>
      <c r="E1815" s="41"/>
      <c r="F1815" s="41"/>
    </row>
    <row r="1816" spans="1:6" x14ac:dyDescent="0.3">
      <c r="A1816" s="42">
        <v>760199</v>
      </c>
      <c r="B1816" s="43">
        <v>39359</v>
      </c>
      <c r="C1816" s="44">
        <v>1667.0675690395678</v>
      </c>
      <c r="D1816" s="41"/>
      <c r="E1816" s="41"/>
      <c r="F1816" s="41"/>
    </row>
    <row r="1817" spans="1:6" x14ac:dyDescent="0.3">
      <c r="A1817" s="42">
        <v>760199</v>
      </c>
      <c r="B1817" s="43">
        <v>39360</v>
      </c>
      <c r="C1817" s="44">
        <v>1667.2253976864279</v>
      </c>
      <c r="D1817" s="41"/>
      <c r="E1817" s="41"/>
      <c r="F1817" s="41"/>
    </row>
    <row r="1818" spans="1:6" x14ac:dyDescent="0.3">
      <c r="A1818" s="42">
        <v>760199</v>
      </c>
      <c r="B1818" s="43">
        <v>39363</v>
      </c>
      <c r="C1818" s="44">
        <v>1667.3832412756226</v>
      </c>
      <c r="D1818" s="41"/>
      <c r="E1818" s="41"/>
      <c r="F1818" s="41"/>
    </row>
    <row r="1819" spans="1:6" x14ac:dyDescent="0.3">
      <c r="A1819" s="42">
        <v>760199</v>
      </c>
      <c r="B1819" s="43">
        <v>39364</v>
      </c>
      <c r="C1819" s="44">
        <v>1667.541099808567</v>
      </c>
      <c r="D1819" s="41"/>
      <c r="E1819" s="41"/>
      <c r="F1819" s="41"/>
    </row>
    <row r="1820" spans="1:6" x14ac:dyDescent="0.3">
      <c r="A1820" s="42">
        <v>760199</v>
      </c>
      <c r="B1820" s="43">
        <v>39365</v>
      </c>
      <c r="C1820" s="44">
        <v>1667.6989732866753</v>
      </c>
      <c r="D1820" s="41"/>
      <c r="E1820" s="41"/>
      <c r="F1820" s="41"/>
    </row>
    <row r="1821" spans="1:6" x14ac:dyDescent="0.3">
      <c r="A1821" s="42">
        <v>760199</v>
      </c>
      <c r="B1821" s="43">
        <v>39366</v>
      </c>
      <c r="C1821" s="44">
        <v>1667.8568617113631</v>
      </c>
      <c r="D1821" s="41"/>
      <c r="E1821" s="41"/>
      <c r="F1821" s="41"/>
    </row>
    <row r="1822" spans="1:6" x14ac:dyDescent="0.3">
      <c r="A1822" s="42">
        <v>760199</v>
      </c>
      <c r="B1822" s="43">
        <v>39370</v>
      </c>
      <c r="C1822" s="44">
        <v>1668.0147650840447</v>
      </c>
      <c r="D1822" s="41"/>
      <c r="E1822" s="41"/>
      <c r="F1822" s="41"/>
    </row>
    <row r="1823" spans="1:6" x14ac:dyDescent="0.3">
      <c r="A1823" s="42">
        <v>760199</v>
      </c>
      <c r="B1823" s="43">
        <v>39371</v>
      </c>
      <c r="C1823" s="44">
        <v>1668.2419069880696</v>
      </c>
      <c r="D1823" s="41"/>
      <c r="E1823" s="41"/>
      <c r="F1823" s="41"/>
    </row>
    <row r="1824" spans="1:6" x14ac:dyDescent="0.3">
      <c r="A1824" s="42">
        <v>760199</v>
      </c>
      <c r="B1824" s="43">
        <v>39372</v>
      </c>
      <c r="C1824" s="44">
        <v>1668.4690798231422</v>
      </c>
      <c r="D1824" s="41"/>
      <c r="E1824" s="41"/>
      <c r="F1824" s="41"/>
    </row>
    <row r="1825" spans="1:6" x14ac:dyDescent="0.3">
      <c r="A1825" s="42">
        <v>760199</v>
      </c>
      <c r="B1825" s="43">
        <v>39373</v>
      </c>
      <c r="C1825" s="44">
        <v>1668.6962835934751</v>
      </c>
      <c r="D1825" s="41"/>
      <c r="E1825" s="41"/>
      <c r="F1825" s="41"/>
    </row>
    <row r="1826" spans="1:6" x14ac:dyDescent="0.3">
      <c r="A1826" s="42">
        <v>760199</v>
      </c>
      <c r="B1826" s="43">
        <v>39374</v>
      </c>
      <c r="C1826" s="44">
        <v>1668.9235183032802</v>
      </c>
      <c r="D1826" s="41"/>
      <c r="E1826" s="41"/>
      <c r="F1826" s="41"/>
    </row>
    <row r="1827" spans="1:6" x14ac:dyDescent="0.3">
      <c r="A1827" s="42">
        <v>760199</v>
      </c>
      <c r="B1827" s="43">
        <v>39377</v>
      </c>
      <c r="C1827" s="44">
        <v>1669.150783956771</v>
      </c>
      <c r="D1827" s="41"/>
      <c r="E1827" s="41"/>
      <c r="F1827" s="41"/>
    </row>
    <row r="1828" spans="1:6" x14ac:dyDescent="0.3">
      <c r="A1828" s="42">
        <v>760199</v>
      </c>
      <c r="B1828" s="43">
        <v>39378</v>
      </c>
      <c r="C1828" s="44">
        <v>1669.3780805581609</v>
      </c>
      <c r="D1828" s="41"/>
      <c r="E1828" s="41"/>
      <c r="F1828" s="41"/>
    </row>
    <row r="1829" spans="1:6" x14ac:dyDescent="0.3">
      <c r="A1829" s="42">
        <v>760199</v>
      </c>
      <c r="B1829" s="43">
        <v>39379</v>
      </c>
      <c r="C1829" s="44">
        <v>1669.6054081116652</v>
      </c>
      <c r="D1829" s="41"/>
      <c r="E1829" s="41"/>
      <c r="F1829" s="41"/>
    </row>
    <row r="1830" spans="1:6" x14ac:dyDescent="0.3">
      <c r="A1830" s="42">
        <v>760199</v>
      </c>
      <c r="B1830" s="43">
        <v>39380</v>
      </c>
      <c r="C1830" s="44">
        <v>1669.832766621498</v>
      </c>
      <c r="D1830" s="41"/>
      <c r="E1830" s="41"/>
      <c r="F1830" s="41"/>
    </row>
    <row r="1831" spans="1:6" x14ac:dyDescent="0.3">
      <c r="A1831" s="42">
        <v>760199</v>
      </c>
      <c r="B1831" s="43">
        <v>39381</v>
      </c>
      <c r="C1831" s="44">
        <v>1670.0601560918749</v>
      </c>
      <c r="D1831" s="41"/>
      <c r="E1831" s="41"/>
      <c r="F1831" s="41"/>
    </row>
    <row r="1832" spans="1:6" x14ac:dyDescent="0.3">
      <c r="A1832" s="42">
        <v>760199</v>
      </c>
      <c r="B1832" s="43">
        <v>39384</v>
      </c>
      <c r="C1832" s="44">
        <v>1670.2875765270121</v>
      </c>
      <c r="D1832" s="41"/>
      <c r="E1832" s="41"/>
      <c r="F1832" s="41"/>
    </row>
    <row r="1833" spans="1:6" x14ac:dyDescent="0.3">
      <c r="A1833" s="42">
        <v>760199</v>
      </c>
      <c r="B1833" s="43">
        <v>39385</v>
      </c>
      <c r="C1833" s="44">
        <v>1670.5150279311263</v>
      </c>
      <c r="D1833" s="41"/>
      <c r="E1833" s="41"/>
      <c r="F1833" s="41"/>
    </row>
    <row r="1834" spans="1:6" x14ac:dyDescent="0.3">
      <c r="A1834" s="42">
        <v>760199</v>
      </c>
      <c r="B1834" s="43">
        <v>39386</v>
      </c>
      <c r="C1834" s="44">
        <v>1670.7425103084342</v>
      </c>
      <c r="D1834" s="41"/>
      <c r="E1834" s="41"/>
      <c r="F1834" s="41"/>
    </row>
    <row r="1835" spans="1:6" x14ac:dyDescent="0.3">
      <c r="A1835" s="42">
        <v>760199</v>
      </c>
      <c r="B1835" s="43">
        <v>39387</v>
      </c>
      <c r="C1835" s="44">
        <v>1670.9700236631541</v>
      </c>
      <c r="D1835" s="41"/>
      <c r="E1835" s="41"/>
      <c r="F1835" s="41"/>
    </row>
    <row r="1836" spans="1:6" x14ac:dyDescent="0.3">
      <c r="A1836" s="42">
        <v>760199</v>
      </c>
      <c r="B1836" s="43">
        <v>39391</v>
      </c>
      <c r="C1836" s="44">
        <v>1671.1975679995041</v>
      </c>
      <c r="D1836" s="41"/>
      <c r="E1836" s="41"/>
      <c r="F1836" s="41"/>
    </row>
    <row r="1837" spans="1:6" x14ac:dyDescent="0.3">
      <c r="A1837" s="42">
        <v>760199</v>
      </c>
      <c r="B1837" s="43">
        <v>39392</v>
      </c>
      <c r="C1837" s="44">
        <v>1671.4251433217037</v>
      </c>
      <c r="D1837" s="41"/>
      <c r="E1837" s="41"/>
      <c r="F1837" s="41"/>
    </row>
    <row r="1838" spans="1:6" x14ac:dyDescent="0.3">
      <c r="A1838" s="42">
        <v>760199</v>
      </c>
      <c r="B1838" s="43">
        <v>39393</v>
      </c>
      <c r="C1838" s="44">
        <v>1671.6527496339716</v>
      </c>
      <c r="D1838" s="41"/>
      <c r="E1838" s="41"/>
      <c r="F1838" s="41"/>
    </row>
    <row r="1839" spans="1:6" x14ac:dyDescent="0.3">
      <c r="A1839" s="42">
        <v>760199</v>
      </c>
      <c r="B1839" s="43">
        <v>39394</v>
      </c>
      <c r="C1839" s="44">
        <v>1671.8803869405276</v>
      </c>
      <c r="D1839" s="41"/>
      <c r="E1839" s="41"/>
      <c r="F1839" s="41"/>
    </row>
    <row r="1840" spans="1:6" x14ac:dyDescent="0.3">
      <c r="A1840" s="42">
        <v>760199</v>
      </c>
      <c r="B1840" s="43">
        <v>39395</v>
      </c>
      <c r="C1840" s="44">
        <v>1672.1080552455935</v>
      </c>
      <c r="D1840" s="41"/>
      <c r="E1840" s="41"/>
      <c r="F1840" s="41"/>
    </row>
    <row r="1841" spans="1:6" x14ac:dyDescent="0.3">
      <c r="A1841" s="42">
        <v>760199</v>
      </c>
      <c r="B1841" s="43">
        <v>39398</v>
      </c>
      <c r="C1841" s="44">
        <v>1672.33575455339</v>
      </c>
      <c r="D1841" s="41"/>
      <c r="E1841" s="41"/>
      <c r="F1841" s="41"/>
    </row>
    <row r="1842" spans="1:6" x14ac:dyDescent="0.3">
      <c r="A1842" s="42">
        <v>760199</v>
      </c>
      <c r="B1842" s="43">
        <v>39399</v>
      </c>
      <c r="C1842" s="44">
        <v>1672.5634848681386</v>
      </c>
      <c r="D1842" s="41"/>
      <c r="E1842" s="41"/>
      <c r="F1842" s="41"/>
    </row>
    <row r="1843" spans="1:6" x14ac:dyDescent="0.3">
      <c r="A1843" s="42">
        <v>760199</v>
      </c>
      <c r="B1843" s="43">
        <v>39400</v>
      </c>
      <c r="C1843" s="44">
        <v>1672.7912461940618</v>
      </c>
      <c r="D1843" s="41"/>
      <c r="E1843" s="41"/>
      <c r="F1843" s="41"/>
    </row>
    <row r="1844" spans="1:6" x14ac:dyDescent="0.3">
      <c r="A1844" s="42">
        <v>760199</v>
      </c>
      <c r="B1844" s="43">
        <v>39402</v>
      </c>
      <c r="C1844" s="44">
        <v>1673.0190385353831</v>
      </c>
      <c r="D1844" s="41"/>
      <c r="E1844" s="41"/>
      <c r="F1844" s="41"/>
    </row>
    <row r="1845" spans="1:6" x14ac:dyDescent="0.3">
      <c r="A1845" s="42">
        <v>760199</v>
      </c>
      <c r="B1845" s="43">
        <v>39405</v>
      </c>
      <c r="C1845" s="44">
        <v>1673.3210848046517</v>
      </c>
      <c r="D1845" s="41"/>
      <c r="E1845" s="41"/>
      <c r="F1845" s="41"/>
    </row>
    <row r="1846" spans="1:6" x14ac:dyDescent="0.3">
      <c r="A1846" s="42">
        <v>760199</v>
      </c>
      <c r="B1846" s="43">
        <v>39406</v>
      </c>
      <c r="C1846" s="44">
        <v>1673.623185605248</v>
      </c>
      <c r="D1846" s="41"/>
      <c r="E1846" s="41"/>
      <c r="F1846" s="41"/>
    </row>
    <row r="1847" spans="1:6" x14ac:dyDescent="0.3">
      <c r="A1847" s="42">
        <v>760199</v>
      </c>
      <c r="B1847" s="43">
        <v>39407</v>
      </c>
      <c r="C1847" s="44">
        <v>1673.9253409470164</v>
      </c>
      <c r="D1847" s="41"/>
      <c r="E1847" s="41"/>
      <c r="F1847" s="41"/>
    </row>
    <row r="1848" spans="1:6" x14ac:dyDescent="0.3">
      <c r="A1848" s="42">
        <v>760199</v>
      </c>
      <c r="B1848" s="43">
        <v>39408</v>
      </c>
      <c r="C1848" s="44">
        <v>1674.2275508398043</v>
      </c>
      <c r="D1848" s="41"/>
      <c r="E1848" s="41"/>
      <c r="F1848" s="41"/>
    </row>
    <row r="1849" spans="1:6" x14ac:dyDescent="0.3">
      <c r="A1849" s="42">
        <v>760199</v>
      </c>
      <c r="B1849" s="43">
        <v>39409</v>
      </c>
      <c r="C1849" s="44">
        <v>1674.5298152934597</v>
      </c>
      <c r="D1849" s="41"/>
      <c r="E1849" s="41"/>
      <c r="F1849" s="41"/>
    </row>
    <row r="1850" spans="1:6" x14ac:dyDescent="0.3">
      <c r="A1850" s="42">
        <v>760199</v>
      </c>
      <c r="B1850" s="43">
        <v>39412</v>
      </c>
      <c r="C1850" s="44">
        <v>1674.8321343178336</v>
      </c>
      <c r="D1850" s="41"/>
      <c r="E1850" s="41"/>
      <c r="F1850" s="41"/>
    </row>
    <row r="1851" spans="1:6" x14ac:dyDescent="0.3">
      <c r="A1851" s="42">
        <v>760199</v>
      </c>
      <c r="B1851" s="43">
        <v>39413</v>
      </c>
      <c r="C1851" s="44">
        <v>1675.1345079227779</v>
      </c>
      <c r="D1851" s="41"/>
      <c r="E1851" s="41"/>
      <c r="F1851" s="41"/>
    </row>
    <row r="1852" spans="1:6" x14ac:dyDescent="0.3">
      <c r="A1852" s="42">
        <v>760199</v>
      </c>
      <c r="B1852" s="43">
        <v>39414</v>
      </c>
      <c r="C1852" s="44">
        <v>1675.4369361181461</v>
      </c>
      <c r="D1852" s="41"/>
      <c r="E1852" s="41"/>
      <c r="F1852" s="41"/>
    </row>
    <row r="1853" spans="1:6" x14ac:dyDescent="0.3">
      <c r="A1853" s="42">
        <v>760199</v>
      </c>
      <c r="B1853" s="43">
        <v>39415</v>
      </c>
      <c r="C1853" s="44">
        <v>1675.7394189137949</v>
      </c>
      <c r="D1853" s="41"/>
      <c r="E1853" s="41"/>
      <c r="F1853" s="41"/>
    </row>
    <row r="1854" spans="1:6" x14ac:dyDescent="0.3">
      <c r="A1854" s="42">
        <v>760199</v>
      </c>
      <c r="B1854" s="43">
        <v>39416</v>
      </c>
      <c r="C1854" s="44">
        <v>1676.0419563195815</v>
      </c>
      <c r="D1854" s="41"/>
      <c r="E1854" s="41"/>
      <c r="F1854" s="41"/>
    </row>
    <row r="1855" spans="1:6" x14ac:dyDescent="0.3">
      <c r="A1855" s="42">
        <v>760199</v>
      </c>
      <c r="B1855" s="43">
        <v>39419</v>
      </c>
      <c r="C1855" s="44">
        <v>1676.3445483453645</v>
      </c>
      <c r="D1855" s="41"/>
      <c r="E1855" s="41"/>
      <c r="F1855" s="41"/>
    </row>
    <row r="1856" spans="1:6" x14ac:dyDescent="0.3">
      <c r="A1856" s="42">
        <v>760199</v>
      </c>
      <c r="B1856" s="43">
        <v>39420</v>
      </c>
      <c r="C1856" s="44">
        <v>1676.6471950010055</v>
      </c>
      <c r="D1856" s="41"/>
      <c r="E1856" s="41"/>
      <c r="F1856" s="41"/>
    </row>
    <row r="1857" spans="1:6" x14ac:dyDescent="0.3">
      <c r="A1857" s="42">
        <v>760199</v>
      </c>
      <c r="B1857" s="43">
        <v>39421</v>
      </c>
      <c r="C1857" s="44">
        <v>1676.9498962963678</v>
      </c>
      <c r="D1857" s="41"/>
      <c r="E1857" s="41"/>
      <c r="F1857" s="41"/>
    </row>
    <row r="1858" spans="1:6" x14ac:dyDescent="0.3">
      <c r="A1858" s="42">
        <v>760199</v>
      </c>
      <c r="B1858" s="43">
        <v>39422</v>
      </c>
      <c r="C1858" s="44">
        <v>1677.2526522413152</v>
      </c>
      <c r="D1858" s="41"/>
      <c r="E1858" s="41"/>
      <c r="F1858" s="41"/>
    </row>
    <row r="1859" spans="1:6" x14ac:dyDescent="0.3">
      <c r="A1859" s="42">
        <v>760199</v>
      </c>
      <c r="B1859" s="43">
        <v>39423</v>
      </c>
      <c r="C1859" s="44">
        <v>1677.5554628457151</v>
      </c>
      <c r="D1859" s="41"/>
      <c r="E1859" s="41"/>
      <c r="F1859" s="41"/>
    </row>
    <row r="1860" spans="1:6" x14ac:dyDescent="0.3">
      <c r="A1860" s="42">
        <v>760199</v>
      </c>
      <c r="B1860" s="43">
        <v>39426</v>
      </c>
      <c r="C1860" s="44">
        <v>1677.8583281194344</v>
      </c>
      <c r="D1860" s="41"/>
      <c r="E1860" s="41"/>
      <c r="F1860" s="41"/>
    </row>
    <row r="1861" spans="1:6" x14ac:dyDescent="0.3">
      <c r="A1861" s="42">
        <v>760199</v>
      </c>
      <c r="B1861" s="43">
        <v>39427</v>
      </c>
      <c r="C1861" s="44">
        <v>1678.1612480723441</v>
      </c>
      <c r="D1861" s="41"/>
      <c r="E1861" s="41"/>
      <c r="F1861" s="41"/>
    </row>
    <row r="1862" spans="1:6" x14ac:dyDescent="0.3">
      <c r="A1862" s="42">
        <v>760199</v>
      </c>
      <c r="B1862" s="43">
        <v>39428</v>
      </c>
      <c r="C1862" s="44">
        <v>1678.4642227143156</v>
      </c>
      <c r="D1862" s="41"/>
      <c r="E1862" s="41"/>
      <c r="F1862" s="41"/>
    </row>
    <row r="1863" spans="1:6" x14ac:dyDescent="0.3">
      <c r="A1863" s="42">
        <v>760199</v>
      </c>
      <c r="B1863" s="43">
        <v>39429</v>
      </c>
      <c r="C1863" s="44">
        <v>1678.7672520552223</v>
      </c>
      <c r="D1863" s="41"/>
      <c r="E1863" s="41"/>
      <c r="F1863" s="41"/>
    </row>
    <row r="1864" spans="1:6" x14ac:dyDescent="0.3">
      <c r="A1864" s="42">
        <v>760199</v>
      </c>
      <c r="B1864" s="43">
        <v>39430</v>
      </c>
      <c r="C1864" s="44">
        <v>1679.0703361049398</v>
      </c>
      <c r="D1864" s="41"/>
      <c r="E1864" s="41"/>
      <c r="F1864" s="41"/>
    </row>
    <row r="1865" spans="1:6" x14ac:dyDescent="0.3">
      <c r="A1865" s="42">
        <v>760199</v>
      </c>
      <c r="B1865" s="43">
        <v>39433</v>
      </c>
      <c r="C1865" s="44">
        <v>1679.3734748733452</v>
      </c>
      <c r="D1865" s="41"/>
      <c r="E1865" s="41"/>
      <c r="F1865" s="41"/>
    </row>
    <row r="1866" spans="1:6" x14ac:dyDescent="0.3">
      <c r="A1866" s="42">
        <v>760199</v>
      </c>
      <c r="B1866" s="43">
        <v>39434</v>
      </c>
      <c r="C1866" s="44">
        <v>1680.0254115433167</v>
      </c>
      <c r="D1866" s="41"/>
      <c r="E1866" s="41"/>
      <c r="F1866" s="41"/>
    </row>
    <row r="1867" spans="1:6" x14ac:dyDescent="0.3">
      <c r="A1867" s="42">
        <v>760199</v>
      </c>
      <c r="B1867" s="43">
        <v>39435</v>
      </c>
      <c r="C1867" s="44">
        <v>1680.6776012966127</v>
      </c>
      <c r="D1867" s="41"/>
      <c r="E1867" s="41"/>
      <c r="F1867" s="41"/>
    </row>
    <row r="1868" spans="1:6" x14ac:dyDescent="0.3">
      <c r="A1868" s="42">
        <v>760199</v>
      </c>
      <c r="B1868" s="43">
        <v>39436</v>
      </c>
      <c r="C1868" s="44">
        <v>1681.3300442314805</v>
      </c>
      <c r="D1868" s="41"/>
      <c r="E1868" s="41"/>
      <c r="F1868" s="41"/>
    </row>
    <row r="1869" spans="1:6" x14ac:dyDescent="0.3">
      <c r="A1869" s="42">
        <v>760199</v>
      </c>
      <c r="B1869" s="43">
        <v>39437</v>
      </c>
      <c r="C1869" s="44">
        <v>1681.9827404462058</v>
      </c>
      <c r="D1869" s="41"/>
      <c r="E1869" s="41"/>
      <c r="F1869" s="41"/>
    </row>
    <row r="1870" spans="1:6" x14ac:dyDescent="0.3">
      <c r="A1870" s="42">
        <v>760199</v>
      </c>
      <c r="B1870" s="43">
        <v>39440</v>
      </c>
      <c r="C1870" s="44">
        <v>1682.635690039112</v>
      </c>
      <c r="D1870" s="41"/>
      <c r="E1870" s="41"/>
      <c r="F1870" s="41"/>
    </row>
    <row r="1871" spans="1:6" x14ac:dyDescent="0.3">
      <c r="A1871" s="42">
        <v>760199</v>
      </c>
      <c r="B1871" s="43">
        <v>39442</v>
      </c>
      <c r="C1871" s="44">
        <v>1683.2888931085618</v>
      </c>
      <c r="D1871" s="41"/>
      <c r="E1871" s="41"/>
      <c r="F1871" s="41"/>
    </row>
    <row r="1872" spans="1:6" x14ac:dyDescent="0.3">
      <c r="A1872" s="42">
        <v>760199</v>
      </c>
      <c r="B1872" s="43">
        <v>39443</v>
      </c>
      <c r="C1872" s="44">
        <v>1683.9423497529547</v>
      </c>
      <c r="D1872" s="41"/>
      <c r="E1872" s="41"/>
      <c r="F1872" s="41"/>
    </row>
    <row r="1873" spans="1:6" x14ac:dyDescent="0.3">
      <c r="A1873" s="42">
        <v>760199</v>
      </c>
      <c r="B1873" s="43">
        <v>39444</v>
      </c>
      <c r="C1873" s="44">
        <v>1684.5960600707297</v>
      </c>
      <c r="D1873" s="41"/>
      <c r="E1873" s="41"/>
      <c r="F1873" s="41"/>
    </row>
    <row r="1874" spans="1:6" x14ac:dyDescent="0.3">
      <c r="A1874" s="42">
        <v>760199</v>
      </c>
      <c r="B1874" s="43">
        <v>39447</v>
      </c>
      <c r="C1874" s="44">
        <v>1685.250024160363</v>
      </c>
      <c r="D1874" s="41"/>
      <c r="E1874" s="41"/>
      <c r="F1874" s="41"/>
    </row>
    <row r="1875" spans="1:6" x14ac:dyDescent="0.3">
      <c r="A1875" s="42">
        <v>760199</v>
      </c>
      <c r="B1875" s="43">
        <v>39449</v>
      </c>
      <c r="C1875" s="44">
        <v>1685.9042421203694</v>
      </c>
      <c r="D1875" s="41"/>
      <c r="E1875" s="41"/>
      <c r="F1875" s="41"/>
    </row>
    <row r="1876" spans="1:6" x14ac:dyDescent="0.3">
      <c r="A1876" s="42">
        <v>760199</v>
      </c>
      <c r="B1876" s="43">
        <v>39450</v>
      </c>
      <c r="C1876" s="44">
        <v>1686.5587140493024</v>
      </c>
      <c r="D1876" s="41"/>
      <c r="E1876" s="41"/>
      <c r="F1876" s="41"/>
    </row>
    <row r="1877" spans="1:6" x14ac:dyDescent="0.3">
      <c r="A1877" s="42">
        <v>760199</v>
      </c>
      <c r="B1877" s="43">
        <v>39451</v>
      </c>
      <c r="C1877" s="44">
        <v>1687.2134400457528</v>
      </c>
      <c r="D1877" s="41"/>
      <c r="E1877" s="41"/>
      <c r="F1877" s="41"/>
    </row>
    <row r="1878" spans="1:6" x14ac:dyDescent="0.3">
      <c r="A1878" s="42">
        <v>760199</v>
      </c>
      <c r="B1878" s="43">
        <v>39454</v>
      </c>
      <c r="C1878" s="44">
        <v>1687.8684202083502</v>
      </c>
      <c r="D1878" s="41"/>
      <c r="E1878" s="41"/>
      <c r="F1878" s="41"/>
    </row>
    <row r="1879" spans="1:6" x14ac:dyDescent="0.3">
      <c r="A1879" s="42">
        <v>760199</v>
      </c>
      <c r="B1879" s="43">
        <v>39455</v>
      </c>
      <c r="C1879" s="44">
        <v>1688.5236546357635</v>
      </c>
      <c r="D1879" s="41"/>
      <c r="E1879" s="41"/>
      <c r="F1879" s="41"/>
    </row>
    <row r="1880" spans="1:6" x14ac:dyDescent="0.3">
      <c r="A1880" s="42">
        <v>760199</v>
      </c>
      <c r="B1880" s="43">
        <v>39456</v>
      </c>
      <c r="C1880" s="44">
        <v>1689.1791434266975</v>
      </c>
      <c r="D1880" s="41"/>
      <c r="E1880" s="41"/>
      <c r="F1880" s="41"/>
    </row>
    <row r="1881" spans="1:6" x14ac:dyDescent="0.3">
      <c r="A1881" s="42">
        <v>760199</v>
      </c>
      <c r="B1881" s="43">
        <v>39457</v>
      </c>
      <c r="C1881" s="44">
        <v>1689.8348866798974</v>
      </c>
      <c r="D1881" s="41"/>
      <c r="E1881" s="41"/>
      <c r="F1881" s="41"/>
    </row>
    <row r="1882" spans="1:6" x14ac:dyDescent="0.3">
      <c r="A1882" s="42">
        <v>760199</v>
      </c>
      <c r="B1882" s="43">
        <v>39458</v>
      </c>
      <c r="C1882" s="44">
        <v>1690.490884494146</v>
      </c>
      <c r="D1882" s="41"/>
      <c r="E1882" s="41"/>
      <c r="F1882" s="41"/>
    </row>
    <row r="1883" spans="1:6" x14ac:dyDescent="0.3">
      <c r="A1883" s="42">
        <v>760199</v>
      </c>
      <c r="B1883" s="43">
        <v>39461</v>
      </c>
      <c r="C1883" s="44">
        <v>1691.1471369682647</v>
      </c>
      <c r="D1883" s="41"/>
      <c r="E1883" s="41"/>
      <c r="F1883" s="41"/>
    </row>
    <row r="1884" spans="1:6" x14ac:dyDescent="0.3">
      <c r="A1884" s="42">
        <v>760199</v>
      </c>
      <c r="B1884" s="43">
        <v>39462</v>
      </c>
      <c r="C1884" s="44">
        <v>1691.8036442011125</v>
      </c>
      <c r="D1884" s="41"/>
      <c r="E1884" s="41"/>
      <c r="F1884" s="41"/>
    </row>
    <row r="1885" spans="1:6" x14ac:dyDescent="0.3">
      <c r="A1885" s="42">
        <v>760199</v>
      </c>
      <c r="B1885" s="43">
        <v>39463</v>
      </c>
      <c r="C1885" s="44">
        <v>1692.2375427301279</v>
      </c>
      <c r="D1885" s="41"/>
      <c r="E1885" s="41"/>
      <c r="F1885" s="41"/>
    </row>
    <row r="1886" spans="1:6" x14ac:dyDescent="0.3">
      <c r="A1886" s="42">
        <v>760199</v>
      </c>
      <c r="B1886" s="43">
        <v>39464</v>
      </c>
      <c r="C1886" s="44">
        <v>1692.6715525415218</v>
      </c>
      <c r="D1886" s="41"/>
      <c r="E1886" s="41"/>
      <c r="F1886" s="41"/>
    </row>
    <row r="1887" spans="1:6" x14ac:dyDescent="0.3">
      <c r="A1887" s="42">
        <v>760199</v>
      </c>
      <c r="B1887" s="43">
        <v>39465</v>
      </c>
      <c r="C1887" s="44">
        <v>1693.105673663835</v>
      </c>
      <c r="D1887" s="41"/>
      <c r="E1887" s="41"/>
      <c r="F1887" s="41"/>
    </row>
    <row r="1888" spans="1:6" x14ac:dyDescent="0.3">
      <c r="A1888" s="42">
        <v>760199</v>
      </c>
      <c r="B1888" s="43">
        <v>39468</v>
      </c>
      <c r="C1888" s="44">
        <v>1693.5399061256153</v>
      </c>
      <c r="D1888" s="41"/>
      <c r="E1888" s="41"/>
      <c r="F1888" s="41"/>
    </row>
    <row r="1889" spans="1:6" x14ac:dyDescent="0.3">
      <c r="A1889" s="42">
        <v>760199</v>
      </c>
      <c r="B1889" s="43">
        <v>39469</v>
      </c>
      <c r="C1889" s="44">
        <v>1693.9742499554181</v>
      </c>
      <c r="D1889" s="41"/>
      <c r="E1889" s="41"/>
      <c r="F1889" s="41"/>
    </row>
    <row r="1890" spans="1:6" x14ac:dyDescent="0.3">
      <c r="A1890" s="42">
        <v>760199</v>
      </c>
      <c r="B1890" s="43">
        <v>39470</v>
      </c>
      <c r="C1890" s="44">
        <v>1694.4087051818065</v>
      </c>
      <c r="D1890" s="41"/>
      <c r="E1890" s="41"/>
      <c r="F1890" s="41"/>
    </row>
    <row r="1891" spans="1:6" x14ac:dyDescent="0.3">
      <c r="A1891" s="42">
        <v>760199</v>
      </c>
      <c r="B1891" s="43">
        <v>39471</v>
      </c>
      <c r="C1891" s="44">
        <v>1694.8432718333497</v>
      </c>
      <c r="D1891" s="41"/>
      <c r="E1891" s="41"/>
      <c r="F1891" s="41"/>
    </row>
    <row r="1892" spans="1:6" x14ac:dyDescent="0.3">
      <c r="A1892" s="42">
        <v>760199</v>
      </c>
      <c r="B1892" s="43">
        <v>39472</v>
      </c>
      <c r="C1892" s="44">
        <v>1695.2779499386254</v>
      </c>
      <c r="D1892" s="41"/>
      <c r="E1892" s="41"/>
      <c r="F1892" s="41"/>
    </row>
    <row r="1893" spans="1:6" x14ac:dyDescent="0.3">
      <c r="A1893" s="42">
        <v>760199</v>
      </c>
      <c r="B1893" s="43">
        <v>39475</v>
      </c>
      <c r="C1893" s="44">
        <v>1695.7127395262185</v>
      </c>
      <c r="D1893" s="41"/>
      <c r="E1893" s="41"/>
      <c r="F1893" s="41"/>
    </row>
    <row r="1894" spans="1:6" x14ac:dyDescent="0.3">
      <c r="A1894" s="42">
        <v>760199</v>
      </c>
      <c r="B1894" s="43">
        <v>39476</v>
      </c>
      <c r="C1894" s="44">
        <v>1696.1476406247209</v>
      </c>
      <c r="D1894" s="41"/>
      <c r="E1894" s="41"/>
      <c r="F1894" s="41"/>
    </row>
    <row r="1895" spans="1:6" x14ac:dyDescent="0.3">
      <c r="A1895" s="42">
        <v>760199</v>
      </c>
      <c r="B1895" s="43">
        <v>39477</v>
      </c>
      <c r="C1895" s="44">
        <v>1696.5826532627316</v>
      </c>
      <c r="D1895" s="41"/>
      <c r="E1895" s="41"/>
      <c r="F1895" s="41"/>
    </row>
    <row r="1896" spans="1:6" x14ac:dyDescent="0.3">
      <c r="A1896" s="42">
        <v>760199</v>
      </c>
      <c r="B1896" s="43">
        <v>39478</v>
      </c>
      <c r="C1896" s="44">
        <v>1697.0177774688573</v>
      </c>
      <c r="D1896" s="41"/>
      <c r="E1896" s="41"/>
      <c r="F1896" s="41"/>
    </row>
    <row r="1897" spans="1:6" x14ac:dyDescent="0.3">
      <c r="A1897" s="42">
        <v>760199</v>
      </c>
      <c r="B1897" s="43">
        <v>39479</v>
      </c>
      <c r="C1897" s="44">
        <v>1697.4530132717121</v>
      </c>
      <c r="D1897" s="41"/>
      <c r="E1897" s="41"/>
      <c r="F1897" s="41"/>
    </row>
    <row r="1898" spans="1:6" x14ac:dyDescent="0.3">
      <c r="A1898" s="42">
        <v>760199</v>
      </c>
      <c r="B1898" s="43">
        <v>39484</v>
      </c>
      <c r="C1898" s="44">
        <v>1697.8883606999175</v>
      </c>
      <c r="D1898" s="41"/>
      <c r="E1898" s="41"/>
      <c r="F1898" s="41"/>
    </row>
    <row r="1899" spans="1:6" x14ac:dyDescent="0.3">
      <c r="A1899" s="42">
        <v>760199</v>
      </c>
      <c r="B1899" s="43">
        <v>39485</v>
      </c>
      <c r="C1899" s="44">
        <v>1698.323819782102</v>
      </c>
      <c r="D1899" s="41"/>
      <c r="E1899" s="41"/>
      <c r="F1899" s="41"/>
    </row>
    <row r="1900" spans="1:6" x14ac:dyDescent="0.3">
      <c r="A1900" s="42">
        <v>760199</v>
      </c>
      <c r="B1900" s="43">
        <v>39486</v>
      </c>
      <c r="C1900" s="44">
        <v>1698.7593905469014</v>
      </c>
      <c r="D1900" s="41"/>
      <c r="E1900" s="41"/>
      <c r="F1900" s="41"/>
    </row>
    <row r="1901" spans="1:6" x14ac:dyDescent="0.3">
      <c r="A1901" s="42">
        <v>760199</v>
      </c>
      <c r="B1901" s="43">
        <v>39489</v>
      </c>
      <c r="C1901" s="44">
        <v>1699.1950730229594</v>
      </c>
      <c r="D1901" s="41"/>
      <c r="E1901" s="41"/>
      <c r="F1901" s="41"/>
    </row>
    <row r="1902" spans="1:6" x14ac:dyDescent="0.3">
      <c r="A1902" s="42">
        <v>760199</v>
      </c>
      <c r="B1902" s="43">
        <v>39490</v>
      </c>
      <c r="C1902" s="44">
        <v>1699.6308672389266</v>
      </c>
      <c r="D1902" s="41"/>
      <c r="E1902" s="41"/>
      <c r="F1902" s="41"/>
    </row>
    <row r="1903" spans="1:6" x14ac:dyDescent="0.3">
      <c r="A1903" s="42">
        <v>760199</v>
      </c>
      <c r="B1903" s="43">
        <v>39491</v>
      </c>
      <c r="C1903" s="44">
        <v>1700.0667732234608</v>
      </c>
      <c r="D1903" s="41"/>
      <c r="E1903" s="41"/>
      <c r="F1903" s="41"/>
    </row>
    <row r="1904" spans="1:6" x14ac:dyDescent="0.3">
      <c r="A1904" s="42">
        <v>760199</v>
      </c>
      <c r="B1904" s="43">
        <v>39492</v>
      </c>
      <c r="C1904" s="44">
        <v>1700.5027910052277</v>
      </c>
      <c r="D1904" s="41"/>
      <c r="E1904" s="41"/>
      <c r="F1904" s="41"/>
    </row>
    <row r="1905" spans="1:6" x14ac:dyDescent="0.3">
      <c r="A1905" s="42">
        <v>760199</v>
      </c>
      <c r="B1905" s="43">
        <v>39493</v>
      </c>
      <c r="C1905" s="44">
        <v>1700.9389206128999</v>
      </c>
      <c r="D1905" s="41"/>
      <c r="E1905" s="41"/>
      <c r="F1905" s="41"/>
    </row>
    <row r="1906" spans="1:6" x14ac:dyDescent="0.3">
      <c r="A1906" s="42">
        <v>760199</v>
      </c>
      <c r="B1906" s="43">
        <v>39496</v>
      </c>
      <c r="C1906" s="44">
        <v>1701.3349650503585</v>
      </c>
      <c r="D1906" s="41"/>
      <c r="E1906" s="41"/>
      <c r="F1906" s="41"/>
    </row>
    <row r="1907" spans="1:6" x14ac:dyDescent="0.3">
      <c r="A1907" s="42">
        <v>760199</v>
      </c>
      <c r="B1907" s="43">
        <v>39497</v>
      </c>
      <c r="C1907" s="44">
        <v>1701.7311017022962</v>
      </c>
      <c r="D1907" s="41"/>
      <c r="E1907" s="41"/>
      <c r="F1907" s="41"/>
    </row>
    <row r="1908" spans="1:6" x14ac:dyDescent="0.3">
      <c r="A1908" s="42">
        <v>760199</v>
      </c>
      <c r="B1908" s="43">
        <v>39498</v>
      </c>
      <c r="C1908" s="44">
        <v>1702.1273305901843</v>
      </c>
      <c r="D1908" s="41"/>
      <c r="E1908" s="41"/>
      <c r="F1908" s="41"/>
    </row>
    <row r="1909" spans="1:6" x14ac:dyDescent="0.3">
      <c r="A1909" s="42">
        <v>760199</v>
      </c>
      <c r="B1909" s="43">
        <v>39499</v>
      </c>
      <c r="C1909" s="44">
        <v>1702.5236517354981</v>
      </c>
      <c r="D1909" s="41"/>
      <c r="E1909" s="41"/>
      <c r="F1909" s="41"/>
    </row>
    <row r="1910" spans="1:6" x14ac:dyDescent="0.3">
      <c r="A1910" s="42">
        <v>760199</v>
      </c>
      <c r="B1910" s="43">
        <v>39500</v>
      </c>
      <c r="C1910" s="44">
        <v>1702.9200651597198</v>
      </c>
      <c r="D1910" s="41"/>
      <c r="E1910" s="41"/>
      <c r="F1910" s="41"/>
    </row>
    <row r="1911" spans="1:6" x14ac:dyDescent="0.3">
      <c r="A1911" s="42">
        <v>760199</v>
      </c>
      <c r="B1911" s="43">
        <v>39503</v>
      </c>
      <c r="C1911" s="44">
        <v>1703.3165708843346</v>
      </c>
      <c r="D1911" s="41"/>
      <c r="E1911" s="41"/>
      <c r="F1911" s="41"/>
    </row>
    <row r="1912" spans="1:6" x14ac:dyDescent="0.3">
      <c r="A1912" s="42">
        <v>760199</v>
      </c>
      <c r="B1912" s="43">
        <v>39504</v>
      </c>
      <c r="C1912" s="44">
        <v>1703.7131689308342</v>
      </c>
      <c r="D1912" s="41"/>
      <c r="E1912" s="41"/>
      <c r="F1912" s="41"/>
    </row>
    <row r="1913" spans="1:6" x14ac:dyDescent="0.3">
      <c r="A1913" s="42">
        <v>760199</v>
      </c>
      <c r="B1913" s="43">
        <v>39505</v>
      </c>
      <c r="C1913" s="44">
        <v>1704.1098593207141</v>
      </c>
      <c r="D1913" s="41"/>
      <c r="E1913" s="41"/>
      <c r="F1913" s="41"/>
    </row>
    <row r="1914" spans="1:6" x14ac:dyDescent="0.3">
      <c r="A1914" s="42">
        <v>760199</v>
      </c>
      <c r="B1914" s="43">
        <v>39506</v>
      </c>
      <c r="C1914" s="44">
        <v>1704.5066420754758</v>
      </c>
      <c r="D1914" s="41"/>
      <c r="E1914" s="41"/>
      <c r="F1914" s="41"/>
    </row>
    <row r="1915" spans="1:6" x14ac:dyDescent="0.3">
      <c r="A1915" s="42">
        <v>760199</v>
      </c>
      <c r="B1915" s="43">
        <v>39507</v>
      </c>
      <c r="C1915" s="44">
        <v>1704.9035172166257</v>
      </c>
      <c r="D1915" s="41"/>
      <c r="E1915" s="41"/>
      <c r="F1915" s="41"/>
    </row>
    <row r="1916" spans="1:6" x14ac:dyDescent="0.3">
      <c r="A1916" s="42">
        <v>760199</v>
      </c>
      <c r="B1916" s="43">
        <v>39510</v>
      </c>
      <c r="C1916" s="44">
        <v>1705.3004847656744</v>
      </c>
      <c r="D1916" s="41"/>
      <c r="E1916" s="41"/>
      <c r="F1916" s="41"/>
    </row>
    <row r="1917" spans="1:6" x14ac:dyDescent="0.3">
      <c r="A1917" s="42">
        <v>760199</v>
      </c>
      <c r="B1917" s="43">
        <v>39511</v>
      </c>
      <c r="C1917" s="44">
        <v>1705.6975447441382</v>
      </c>
      <c r="D1917" s="41"/>
      <c r="E1917" s="41"/>
      <c r="F1917" s="41"/>
    </row>
    <row r="1918" spans="1:6" x14ac:dyDescent="0.3">
      <c r="A1918" s="42">
        <v>760199</v>
      </c>
      <c r="B1918" s="43">
        <v>39512</v>
      </c>
      <c r="C1918" s="44">
        <v>1706.0946971735386</v>
      </c>
      <c r="D1918" s="41"/>
      <c r="E1918" s="41"/>
      <c r="F1918" s="41"/>
    </row>
    <row r="1919" spans="1:6" x14ac:dyDescent="0.3">
      <c r="A1919" s="42">
        <v>760199</v>
      </c>
      <c r="B1919" s="43">
        <v>39513</v>
      </c>
      <c r="C1919" s="44">
        <v>1706.4919420754015</v>
      </c>
      <c r="D1919" s="41"/>
      <c r="E1919" s="41"/>
      <c r="F1919" s="41"/>
    </row>
    <row r="1920" spans="1:6" x14ac:dyDescent="0.3">
      <c r="A1920" s="42">
        <v>760199</v>
      </c>
      <c r="B1920" s="43">
        <v>39514</v>
      </c>
      <c r="C1920" s="44">
        <v>1706.8892794712576</v>
      </c>
      <c r="D1920" s="41"/>
      <c r="E1920" s="41"/>
      <c r="F1920" s="41"/>
    </row>
    <row r="1921" spans="1:6" x14ac:dyDescent="0.3">
      <c r="A1921" s="42">
        <v>760199</v>
      </c>
      <c r="B1921" s="43">
        <v>39517</v>
      </c>
      <c r="C1921" s="44">
        <v>1707.2867093826437</v>
      </c>
      <c r="D1921" s="41"/>
      <c r="E1921" s="41"/>
      <c r="F1921" s="41"/>
    </row>
    <row r="1922" spans="1:6" x14ac:dyDescent="0.3">
      <c r="A1922" s="42">
        <v>760199</v>
      </c>
      <c r="B1922" s="43">
        <v>39518</v>
      </c>
      <c r="C1922" s="44">
        <v>1707.684231831101</v>
      </c>
      <c r="D1922" s="41"/>
      <c r="E1922" s="41"/>
      <c r="F1922" s="41"/>
    </row>
    <row r="1923" spans="1:6" x14ac:dyDescent="0.3">
      <c r="A1923" s="42">
        <v>760199</v>
      </c>
      <c r="B1923" s="43">
        <v>39519</v>
      </c>
      <c r="C1923" s="44">
        <v>1708.0818468381754</v>
      </c>
      <c r="D1923" s="41"/>
      <c r="E1923" s="41"/>
      <c r="F1923" s="41"/>
    </row>
    <row r="1924" spans="1:6" x14ac:dyDescent="0.3">
      <c r="A1924" s="42">
        <v>760199</v>
      </c>
      <c r="B1924" s="43">
        <v>39520</v>
      </c>
      <c r="C1924" s="44">
        <v>1708.4795544254184</v>
      </c>
      <c r="D1924" s="41"/>
      <c r="E1924" s="41"/>
      <c r="F1924" s="41"/>
    </row>
    <row r="1925" spans="1:6" x14ac:dyDescent="0.3">
      <c r="A1925" s="42">
        <v>760199</v>
      </c>
      <c r="B1925" s="43">
        <v>39521</v>
      </c>
      <c r="C1925" s="44">
        <v>1708.8773546143857</v>
      </c>
      <c r="D1925" s="41"/>
      <c r="E1925" s="41"/>
      <c r="F1925" s="41"/>
    </row>
    <row r="1926" spans="1:6" x14ac:dyDescent="0.3">
      <c r="A1926" s="42">
        <v>760199</v>
      </c>
      <c r="B1926" s="43">
        <v>39524</v>
      </c>
      <c r="C1926" s="44">
        <v>1709.2752474266392</v>
      </c>
      <c r="D1926" s="41"/>
      <c r="E1926" s="41"/>
      <c r="F1926" s="41"/>
    </row>
    <row r="1927" spans="1:6" x14ac:dyDescent="0.3">
      <c r="A1927" s="42">
        <v>760199</v>
      </c>
      <c r="B1927" s="43">
        <v>39525</v>
      </c>
      <c r="C1927" s="44">
        <v>1709.6846278858438</v>
      </c>
      <c r="D1927" s="41"/>
      <c r="E1927" s="41"/>
      <c r="F1927" s="41"/>
    </row>
    <row r="1928" spans="1:6" x14ac:dyDescent="0.3">
      <c r="A1928" s="42">
        <v>760199</v>
      </c>
      <c r="B1928" s="43">
        <v>39526</v>
      </c>
      <c r="C1928" s="44">
        <v>1710.0941063938326</v>
      </c>
      <c r="D1928" s="41"/>
      <c r="E1928" s="41"/>
      <c r="F1928" s="41"/>
    </row>
    <row r="1929" spans="1:6" x14ac:dyDescent="0.3">
      <c r="A1929" s="42">
        <v>760199</v>
      </c>
      <c r="B1929" s="43">
        <v>39527</v>
      </c>
      <c r="C1929" s="44">
        <v>1710.5036829740895</v>
      </c>
      <c r="D1929" s="41"/>
      <c r="E1929" s="41"/>
      <c r="F1929" s="41"/>
    </row>
    <row r="1930" spans="1:6" x14ac:dyDescent="0.3">
      <c r="A1930" s="42">
        <v>760199</v>
      </c>
      <c r="B1930" s="43">
        <v>39531</v>
      </c>
      <c r="C1930" s="44">
        <v>1710.9133576501029</v>
      </c>
      <c r="D1930" s="41"/>
      <c r="E1930" s="41"/>
      <c r="F1930" s="41"/>
    </row>
    <row r="1931" spans="1:6" x14ac:dyDescent="0.3">
      <c r="A1931" s="42">
        <v>760199</v>
      </c>
      <c r="B1931" s="43">
        <v>39532</v>
      </c>
      <c r="C1931" s="44">
        <v>1711.323130445367</v>
      </c>
      <c r="D1931" s="41"/>
      <c r="E1931" s="41"/>
      <c r="F1931" s="41"/>
    </row>
    <row r="1932" spans="1:6" x14ac:dyDescent="0.3">
      <c r="A1932" s="42">
        <v>760199</v>
      </c>
      <c r="B1932" s="43">
        <v>39533</v>
      </c>
      <c r="C1932" s="44">
        <v>1711.7330013833823</v>
      </c>
      <c r="D1932" s="41"/>
      <c r="E1932" s="41"/>
      <c r="F1932" s="41"/>
    </row>
    <row r="1933" spans="1:6" x14ac:dyDescent="0.3">
      <c r="A1933" s="42">
        <v>760199</v>
      </c>
      <c r="B1933" s="43">
        <v>39534</v>
      </c>
      <c r="C1933" s="44">
        <v>1712.1429704876543</v>
      </c>
      <c r="D1933" s="41"/>
      <c r="E1933" s="41"/>
      <c r="F1933" s="41"/>
    </row>
    <row r="1934" spans="1:6" x14ac:dyDescent="0.3">
      <c r="A1934" s="42">
        <v>760199</v>
      </c>
      <c r="B1934" s="43">
        <v>39535</v>
      </c>
      <c r="C1934" s="44">
        <v>1712.5530377816947</v>
      </c>
      <c r="D1934" s="41"/>
      <c r="E1934" s="41"/>
      <c r="F1934" s="41"/>
    </row>
    <row r="1935" spans="1:6" x14ac:dyDescent="0.3">
      <c r="A1935" s="42">
        <v>760199</v>
      </c>
      <c r="B1935" s="43">
        <v>39538</v>
      </c>
      <c r="C1935" s="44">
        <v>1712.9632032890199</v>
      </c>
      <c r="D1935" s="41"/>
      <c r="E1935" s="41"/>
      <c r="F1935" s="41"/>
    </row>
    <row r="1936" spans="1:6" x14ac:dyDescent="0.3">
      <c r="A1936" s="42">
        <v>760199</v>
      </c>
      <c r="B1936" s="43">
        <v>39539</v>
      </c>
      <c r="C1936" s="44">
        <v>1713.3734670331528</v>
      </c>
      <c r="D1936" s="41"/>
      <c r="E1936" s="41"/>
      <c r="F1936" s="41"/>
    </row>
    <row r="1937" spans="1:6" x14ac:dyDescent="0.3">
      <c r="A1937" s="42">
        <v>760199</v>
      </c>
      <c r="B1937" s="43">
        <v>39540</v>
      </c>
      <c r="C1937" s="44">
        <v>1713.7838290376214</v>
      </c>
      <c r="D1937" s="41"/>
      <c r="E1937" s="41"/>
      <c r="F1937" s="41"/>
    </row>
    <row r="1938" spans="1:6" x14ac:dyDescent="0.3">
      <c r="A1938" s="42">
        <v>760199</v>
      </c>
      <c r="B1938" s="43">
        <v>39541</v>
      </c>
      <c r="C1938" s="44">
        <v>1714.19428932596</v>
      </c>
      <c r="D1938" s="41"/>
      <c r="E1938" s="41"/>
      <c r="F1938" s="41"/>
    </row>
    <row r="1939" spans="1:6" x14ac:dyDescent="0.3">
      <c r="A1939" s="42">
        <v>760199</v>
      </c>
      <c r="B1939" s="43">
        <v>39542</v>
      </c>
      <c r="C1939" s="44">
        <v>1714.6048479217079</v>
      </c>
      <c r="D1939" s="41"/>
      <c r="E1939" s="41"/>
      <c r="F1939" s="41"/>
    </row>
    <row r="1940" spans="1:6" x14ac:dyDescent="0.3">
      <c r="A1940" s="42">
        <v>760199</v>
      </c>
      <c r="B1940" s="43">
        <v>39545</v>
      </c>
      <c r="C1940" s="44">
        <v>1715.0155048484105</v>
      </c>
      <c r="D1940" s="41"/>
      <c r="E1940" s="41"/>
      <c r="F1940" s="41"/>
    </row>
    <row r="1941" spans="1:6" x14ac:dyDescent="0.3">
      <c r="A1941" s="42">
        <v>760199</v>
      </c>
      <c r="B1941" s="43">
        <v>39546</v>
      </c>
      <c r="C1941" s="44">
        <v>1715.426260129618</v>
      </c>
      <c r="D1941" s="41"/>
      <c r="E1941" s="41"/>
      <c r="F1941" s="41"/>
    </row>
    <row r="1942" spans="1:6" x14ac:dyDescent="0.3">
      <c r="A1942" s="42">
        <v>760199</v>
      </c>
      <c r="B1942" s="43">
        <v>39547</v>
      </c>
      <c r="C1942" s="44">
        <v>1715.8371137888871</v>
      </c>
      <c r="D1942" s="41"/>
      <c r="E1942" s="41"/>
      <c r="F1942" s="41"/>
    </row>
    <row r="1943" spans="1:6" x14ac:dyDescent="0.3">
      <c r="A1943" s="42">
        <v>760199</v>
      </c>
      <c r="B1943" s="43">
        <v>39548</v>
      </c>
      <c r="C1943" s="44">
        <v>1716.2480658497796</v>
      </c>
      <c r="D1943" s="41"/>
      <c r="E1943" s="41"/>
      <c r="F1943" s="41"/>
    </row>
    <row r="1944" spans="1:6" x14ac:dyDescent="0.3">
      <c r="A1944" s="42">
        <v>760199</v>
      </c>
      <c r="B1944" s="43">
        <v>39549</v>
      </c>
      <c r="C1944" s="44">
        <v>1716.6591163358642</v>
      </c>
      <c r="D1944" s="41"/>
      <c r="E1944" s="41"/>
      <c r="F1944" s="41"/>
    </row>
    <row r="1945" spans="1:6" x14ac:dyDescent="0.3">
      <c r="A1945" s="42">
        <v>760199</v>
      </c>
      <c r="B1945" s="43">
        <v>39552</v>
      </c>
      <c r="C1945" s="44">
        <v>1717.070265270713</v>
      </c>
      <c r="D1945" s="41"/>
      <c r="E1945" s="41"/>
      <c r="F1945" s="41"/>
    </row>
    <row r="1946" spans="1:6" x14ac:dyDescent="0.3">
      <c r="A1946" s="42">
        <v>760199</v>
      </c>
      <c r="B1946" s="43">
        <v>39553</v>
      </c>
      <c r="C1946" s="44">
        <v>1717.4815126779058</v>
      </c>
      <c r="D1946" s="41"/>
      <c r="E1946" s="41"/>
      <c r="F1946" s="41"/>
    </row>
    <row r="1947" spans="1:6" x14ac:dyDescent="0.3">
      <c r="A1947" s="42">
        <v>760199</v>
      </c>
      <c r="B1947" s="43">
        <v>39554</v>
      </c>
      <c r="C1947" s="44">
        <v>1717.9525308203044</v>
      </c>
      <c r="D1947" s="41"/>
      <c r="E1947" s="41"/>
      <c r="F1947" s="41"/>
    </row>
    <row r="1948" spans="1:6" x14ac:dyDescent="0.3">
      <c r="A1948" s="42">
        <v>760199</v>
      </c>
      <c r="B1948" s="43">
        <v>39555</v>
      </c>
      <c r="C1948" s="44">
        <v>1718.4236781391101</v>
      </c>
      <c r="D1948" s="41"/>
      <c r="E1948" s="41"/>
      <c r="F1948" s="41"/>
    </row>
    <row r="1949" spans="1:6" x14ac:dyDescent="0.3">
      <c r="A1949" s="42">
        <v>760199</v>
      </c>
      <c r="B1949" s="43">
        <v>39556</v>
      </c>
      <c r="C1949" s="44">
        <v>1718.8949546697484</v>
      </c>
      <c r="D1949" s="41"/>
      <c r="E1949" s="41"/>
      <c r="F1949" s="41"/>
    </row>
    <row r="1950" spans="1:6" x14ac:dyDescent="0.3">
      <c r="A1950" s="42">
        <v>760199</v>
      </c>
      <c r="B1950" s="43">
        <v>39560</v>
      </c>
      <c r="C1950" s="44">
        <v>1719.3663604476567</v>
      </c>
      <c r="D1950" s="41"/>
      <c r="E1950" s="41"/>
      <c r="F1950" s="41"/>
    </row>
    <row r="1951" spans="1:6" x14ac:dyDescent="0.3">
      <c r="A1951" s="42">
        <v>760199</v>
      </c>
      <c r="B1951" s="43">
        <v>39561</v>
      </c>
      <c r="C1951" s="44">
        <v>1719.8378955082806</v>
      </c>
      <c r="D1951" s="41"/>
      <c r="E1951" s="41"/>
      <c r="F1951" s="41"/>
    </row>
    <row r="1952" spans="1:6" x14ac:dyDescent="0.3">
      <c r="A1952" s="42">
        <v>760199</v>
      </c>
      <c r="B1952" s="43">
        <v>39562</v>
      </c>
      <c r="C1952" s="44">
        <v>1720.3095598870755</v>
      </c>
      <c r="D1952" s="41"/>
      <c r="E1952" s="41"/>
      <c r="F1952" s="41"/>
    </row>
    <row r="1953" spans="1:6" x14ac:dyDescent="0.3">
      <c r="A1953" s="42">
        <v>760199</v>
      </c>
      <c r="B1953" s="43">
        <v>39563</v>
      </c>
      <c r="C1953" s="44">
        <v>1720.7813536195072</v>
      </c>
      <c r="D1953" s="41"/>
      <c r="E1953" s="41"/>
      <c r="F1953" s="41"/>
    </row>
    <row r="1954" spans="1:6" x14ac:dyDescent="0.3">
      <c r="A1954" s="45">
        <v>760199</v>
      </c>
      <c r="B1954" s="46">
        <v>39566</v>
      </c>
      <c r="C1954" s="47">
        <v>1721.2532767410505</v>
      </c>
      <c r="D1954" s="45"/>
      <c r="E1954" s="45"/>
      <c r="F1954" s="46"/>
    </row>
    <row r="1955" spans="1:6" x14ac:dyDescent="0.3">
      <c r="A1955" s="45">
        <v>760199</v>
      </c>
      <c r="B1955" s="46">
        <v>39567</v>
      </c>
      <c r="C1955" s="47">
        <v>1721.7253292871908</v>
      </c>
      <c r="D1955" s="45"/>
      <c r="E1955" s="45"/>
      <c r="F1955" s="46"/>
    </row>
    <row r="1956" spans="1:6" x14ac:dyDescent="0.3">
      <c r="A1956" s="45">
        <v>760199</v>
      </c>
      <c r="B1956" s="46">
        <v>39568</v>
      </c>
      <c r="C1956" s="47">
        <v>1722.1975112934219</v>
      </c>
      <c r="D1956" s="45"/>
      <c r="E1956" s="45"/>
      <c r="F1956" s="46"/>
    </row>
    <row r="1957" spans="1:6" x14ac:dyDescent="0.3">
      <c r="A1957" s="45">
        <v>760199</v>
      </c>
      <c r="B1957" s="46">
        <v>39570</v>
      </c>
      <c r="C1957" s="47">
        <v>1722.669822795249</v>
      </c>
      <c r="D1957" s="45"/>
      <c r="E1957" s="45"/>
      <c r="F1957" s="46"/>
    </row>
    <row r="1958" spans="1:6" x14ac:dyDescent="0.3">
      <c r="A1958" s="45">
        <v>760199</v>
      </c>
      <c r="B1958" s="46">
        <v>39573</v>
      </c>
      <c r="C1958" s="47">
        <v>1723.1422638281858</v>
      </c>
      <c r="D1958" s="45"/>
      <c r="E1958" s="45"/>
      <c r="F1958" s="46"/>
    </row>
    <row r="1959" spans="1:6" x14ac:dyDescent="0.3">
      <c r="A1959" s="45">
        <v>760199</v>
      </c>
      <c r="B1959" s="46">
        <v>39574</v>
      </c>
      <c r="C1959" s="47">
        <v>1723.6148344277563</v>
      </c>
      <c r="D1959" s="45"/>
      <c r="E1959" s="45"/>
      <c r="F1959" s="46"/>
    </row>
    <row r="1960" spans="1:6" x14ac:dyDescent="0.3">
      <c r="A1960" s="45">
        <v>760199</v>
      </c>
      <c r="B1960" s="46">
        <v>39575</v>
      </c>
      <c r="C1960" s="47">
        <v>1724.0875346294933</v>
      </c>
      <c r="D1960" s="45"/>
      <c r="E1960" s="45"/>
      <c r="F1960" s="46"/>
    </row>
    <row r="1961" spans="1:6" x14ac:dyDescent="0.3">
      <c r="A1961" s="45">
        <v>760199</v>
      </c>
      <c r="B1961" s="46">
        <v>39576</v>
      </c>
      <c r="C1961" s="47">
        <v>1724.5603644689413</v>
      </c>
      <c r="D1961" s="45"/>
      <c r="E1961" s="45"/>
      <c r="F1961" s="46"/>
    </row>
    <row r="1962" spans="1:6" x14ac:dyDescent="0.3">
      <c r="A1962" s="45">
        <v>760199</v>
      </c>
      <c r="B1962" s="46">
        <v>39577</v>
      </c>
      <c r="C1962" s="47">
        <v>1725.0333239816523</v>
      </c>
      <c r="D1962" s="45"/>
      <c r="E1962" s="45"/>
      <c r="F1962" s="46"/>
    </row>
    <row r="1963" spans="1:6" x14ac:dyDescent="0.3">
      <c r="A1963" s="45">
        <v>760199</v>
      </c>
      <c r="B1963" s="46">
        <v>39580</v>
      </c>
      <c r="C1963" s="47">
        <v>1725.506412</v>
      </c>
      <c r="D1963" s="45">
        <v>0.55000000000000004</v>
      </c>
      <c r="E1963" s="45" t="s">
        <v>28</v>
      </c>
      <c r="F1963" s="46">
        <v>39577</v>
      </c>
    </row>
    <row r="1964" spans="1:6" x14ac:dyDescent="0.3">
      <c r="A1964" s="45">
        <v>760199</v>
      </c>
      <c r="B1964" s="46">
        <v>39581</v>
      </c>
      <c r="C1964" s="47">
        <v>1725.9796309999999</v>
      </c>
      <c r="D1964" s="45">
        <v>0.55000000000000004</v>
      </c>
      <c r="E1964" s="45" t="s">
        <v>28</v>
      </c>
      <c r="F1964" s="46">
        <v>39577</v>
      </c>
    </row>
    <row r="1965" spans="1:6" x14ac:dyDescent="0.3">
      <c r="A1965" s="45">
        <v>760199</v>
      </c>
      <c r="B1965" s="46">
        <v>39582</v>
      </c>
      <c r="C1965" s="47">
        <v>1726.45298</v>
      </c>
      <c r="D1965" s="45">
        <v>0.55000000000000004</v>
      </c>
      <c r="E1965" s="45" t="s">
        <v>28</v>
      </c>
      <c r="F1965" s="46">
        <v>39577</v>
      </c>
    </row>
    <row r="1966" spans="1:6" x14ac:dyDescent="0.3">
      <c r="A1966" s="45">
        <v>760199</v>
      </c>
      <c r="B1966" s="46">
        <v>39583</v>
      </c>
      <c r="C1966" s="47">
        <v>1726.926459</v>
      </c>
      <c r="D1966" s="45">
        <v>0.55000000000000004</v>
      </c>
      <c r="E1966" s="45" t="s">
        <v>28</v>
      </c>
      <c r="F1966" s="46">
        <v>39577</v>
      </c>
    </row>
    <row r="1967" spans="1:6" x14ac:dyDescent="0.3">
      <c r="A1967" s="45">
        <v>760199</v>
      </c>
      <c r="B1967" s="46">
        <v>39584</v>
      </c>
      <c r="C1967" s="47">
        <v>1727.303911</v>
      </c>
      <c r="D1967" s="45">
        <v>0.46</v>
      </c>
      <c r="E1967" s="45" t="s">
        <v>29</v>
      </c>
      <c r="F1967" s="46">
        <v>39584</v>
      </c>
    </row>
    <row r="1968" spans="1:6" x14ac:dyDescent="0.3">
      <c r="A1968" s="45">
        <v>760199</v>
      </c>
      <c r="B1968" s="46">
        <v>39587</v>
      </c>
      <c r="C1968" s="47">
        <v>1727.6814469999999</v>
      </c>
      <c r="D1968" s="45">
        <v>0.46</v>
      </c>
      <c r="E1968" s="45" t="s">
        <v>29</v>
      </c>
      <c r="F1968" s="46">
        <v>39584</v>
      </c>
    </row>
    <row r="1969" spans="1:6" x14ac:dyDescent="0.3">
      <c r="A1969" s="45">
        <v>760199</v>
      </c>
      <c r="B1969" s="46">
        <v>39588</v>
      </c>
      <c r="C1969" s="47">
        <v>1728.0590649999999</v>
      </c>
      <c r="D1969" s="45">
        <v>0.46</v>
      </c>
      <c r="E1969" s="45" t="s">
        <v>29</v>
      </c>
      <c r="F1969" s="46">
        <v>39584</v>
      </c>
    </row>
    <row r="1970" spans="1:6" x14ac:dyDescent="0.3">
      <c r="A1970" s="45">
        <v>760199</v>
      </c>
      <c r="B1970" s="46">
        <v>39589</v>
      </c>
      <c r="C1970" s="47">
        <v>1728.436766</v>
      </c>
      <c r="D1970" s="45">
        <v>0.46</v>
      </c>
      <c r="E1970" s="45" t="s">
        <v>29</v>
      </c>
      <c r="F1970" s="46">
        <v>39584</v>
      </c>
    </row>
    <row r="1971" spans="1:6" x14ac:dyDescent="0.3">
      <c r="A1971" s="45">
        <v>760199</v>
      </c>
      <c r="B1971" s="46">
        <v>39591</v>
      </c>
      <c r="C1971" s="47">
        <v>1728.8145489999999</v>
      </c>
      <c r="D1971" s="45">
        <v>0.46</v>
      </c>
      <c r="E1971" s="45" t="s">
        <v>29</v>
      </c>
      <c r="F1971" s="46">
        <v>39584</v>
      </c>
    </row>
    <row r="1972" spans="1:6" x14ac:dyDescent="0.3">
      <c r="A1972" s="45">
        <v>760199</v>
      </c>
      <c r="B1972" s="46">
        <v>39594</v>
      </c>
      <c r="C1972" s="47">
        <v>1729.1924140000001</v>
      </c>
      <c r="D1972" s="45">
        <v>0.46</v>
      </c>
      <c r="E1972" s="45" t="s">
        <v>29</v>
      </c>
      <c r="F1972" s="46">
        <v>39584</v>
      </c>
    </row>
    <row r="1973" spans="1:6" x14ac:dyDescent="0.3">
      <c r="A1973" s="45">
        <v>760199</v>
      </c>
      <c r="B1973" s="46">
        <v>39595</v>
      </c>
      <c r="C1973" s="47">
        <v>1729.570363</v>
      </c>
      <c r="D1973" s="45">
        <v>0.46</v>
      </c>
      <c r="E1973" s="45" t="s">
        <v>29</v>
      </c>
      <c r="F1973" s="46">
        <v>39584</v>
      </c>
    </row>
    <row r="1974" spans="1:6" x14ac:dyDescent="0.3">
      <c r="A1974" s="45">
        <v>760199</v>
      </c>
      <c r="B1974" s="46">
        <v>39596</v>
      </c>
      <c r="C1974" s="47">
        <v>1729.9483929999999</v>
      </c>
      <c r="D1974" s="45">
        <v>0.46</v>
      </c>
      <c r="E1974" s="45" t="s">
        <v>29</v>
      </c>
      <c r="F1974" s="46">
        <v>39584</v>
      </c>
    </row>
    <row r="1975" spans="1:6" x14ac:dyDescent="0.3">
      <c r="A1975" s="45">
        <v>760199</v>
      </c>
      <c r="B1975" s="46">
        <v>39597</v>
      </c>
      <c r="C1975" s="47">
        <v>1731.6545390000001</v>
      </c>
      <c r="D1975" s="45">
        <v>0.64</v>
      </c>
      <c r="E1975" s="45" t="s">
        <v>29</v>
      </c>
      <c r="F1975" s="46">
        <v>39597</v>
      </c>
    </row>
    <row r="1976" spans="1:6" x14ac:dyDescent="0.3">
      <c r="A1976" s="45">
        <v>760199</v>
      </c>
      <c r="B1976" s="46">
        <v>39598</v>
      </c>
      <c r="C1976" s="47">
        <v>1732.1806790000001</v>
      </c>
      <c r="D1976" s="45">
        <v>0.64</v>
      </c>
      <c r="E1976" s="45" t="s">
        <v>29</v>
      </c>
      <c r="F1976" s="46">
        <v>39597</v>
      </c>
    </row>
    <row r="1977" spans="1:6" x14ac:dyDescent="0.3">
      <c r="A1977" s="45">
        <v>760199</v>
      </c>
      <c r="B1977" s="46">
        <v>39601</v>
      </c>
      <c r="C1977" s="47">
        <v>1732.7069799999999</v>
      </c>
      <c r="D1977" s="45">
        <v>0.64</v>
      </c>
      <c r="E1977" s="45" t="s">
        <v>29</v>
      </c>
      <c r="F1977" s="46">
        <v>39597</v>
      </c>
    </row>
    <row r="1978" spans="1:6" x14ac:dyDescent="0.3">
      <c r="A1978" s="45">
        <v>760199</v>
      </c>
      <c r="B1978" s="46">
        <v>39602</v>
      </c>
      <c r="C1978" s="47">
        <v>1733.23344</v>
      </c>
      <c r="D1978" s="45">
        <v>0.64</v>
      </c>
      <c r="E1978" s="45" t="s">
        <v>29</v>
      </c>
      <c r="F1978" s="46">
        <v>39597</v>
      </c>
    </row>
    <row r="1979" spans="1:6" x14ac:dyDescent="0.3">
      <c r="A1979" s="45">
        <v>760199</v>
      </c>
      <c r="B1979" s="46">
        <v>39603</v>
      </c>
      <c r="C1979" s="47">
        <v>1733.760061</v>
      </c>
      <c r="D1979" s="45">
        <v>0.64</v>
      </c>
      <c r="E1979" s="45" t="s">
        <v>29</v>
      </c>
      <c r="F1979" s="46">
        <v>39597</v>
      </c>
    </row>
    <row r="1980" spans="1:6" x14ac:dyDescent="0.3">
      <c r="A1980" s="45">
        <v>760199</v>
      </c>
      <c r="B1980" s="46">
        <v>39604</v>
      </c>
      <c r="C1980" s="47">
        <v>1734.2868410000001</v>
      </c>
      <c r="D1980" s="45">
        <v>0.64</v>
      </c>
      <c r="E1980" s="45" t="s">
        <v>29</v>
      </c>
      <c r="F1980" s="46">
        <v>39597</v>
      </c>
    </row>
    <row r="1981" spans="1:6" x14ac:dyDescent="0.3">
      <c r="A1981" s="45">
        <v>760199</v>
      </c>
      <c r="B1981" s="46">
        <v>39605</v>
      </c>
      <c r="C1981" s="47">
        <v>1734.8137810000001</v>
      </c>
      <c r="D1981" s="45">
        <v>0.64</v>
      </c>
      <c r="E1981" s="45" t="s">
        <v>29</v>
      </c>
      <c r="F1981" s="46">
        <v>39597</v>
      </c>
    </row>
    <row r="1982" spans="1:6" x14ac:dyDescent="0.3">
      <c r="A1982" s="45">
        <v>760199</v>
      </c>
      <c r="B1982" s="46">
        <v>39608</v>
      </c>
      <c r="C1982" s="47">
        <v>1735.340882</v>
      </c>
      <c r="D1982" s="45">
        <v>0.64</v>
      </c>
      <c r="E1982" s="45" t="s">
        <v>29</v>
      </c>
      <c r="F1982" s="46">
        <v>39597</v>
      </c>
    </row>
    <row r="1983" spans="1:6" x14ac:dyDescent="0.3">
      <c r="A1983" s="45">
        <v>760199</v>
      </c>
      <c r="B1983" s="46">
        <v>39609</v>
      </c>
      <c r="C1983" s="47">
        <v>1735.8681429999999</v>
      </c>
      <c r="D1983" s="45">
        <v>0.64</v>
      </c>
      <c r="E1983" s="45" t="s">
        <v>29</v>
      </c>
      <c r="F1983" s="46">
        <v>39597</v>
      </c>
    </row>
    <row r="1984" spans="1:6" x14ac:dyDescent="0.3">
      <c r="A1984" s="45">
        <v>760199</v>
      </c>
      <c r="B1984" s="46">
        <v>39610</v>
      </c>
      <c r="C1984" s="47">
        <v>1738.6148020000001</v>
      </c>
      <c r="D1984" s="45">
        <v>0.79</v>
      </c>
      <c r="E1984" s="45" t="s">
        <v>28</v>
      </c>
      <c r="F1984" s="46">
        <v>39610</v>
      </c>
    </row>
    <row r="1985" spans="1:6" x14ac:dyDescent="0.3">
      <c r="A1985" s="45">
        <v>760199</v>
      </c>
      <c r="B1985" s="46">
        <v>39611</v>
      </c>
      <c r="C1985" s="47">
        <v>1739.2664689999999</v>
      </c>
      <c r="D1985" s="45">
        <v>0.79</v>
      </c>
      <c r="E1985" s="45" t="s">
        <v>28</v>
      </c>
      <c r="F1985" s="46">
        <v>39610</v>
      </c>
    </row>
    <row r="1986" spans="1:6" x14ac:dyDescent="0.3">
      <c r="A1986" s="45">
        <v>760199</v>
      </c>
      <c r="B1986" s="46">
        <v>39612</v>
      </c>
      <c r="C1986" s="47">
        <v>1739.9183800000001</v>
      </c>
      <c r="D1986" s="45">
        <v>0.79</v>
      </c>
      <c r="E1986" s="45" t="s">
        <v>28</v>
      </c>
      <c r="F1986" s="46">
        <v>39610</v>
      </c>
    </row>
    <row r="1987" spans="1:6" x14ac:dyDescent="0.3">
      <c r="A1987" s="45">
        <v>760199</v>
      </c>
      <c r="B1987" s="46">
        <v>39615</v>
      </c>
      <c r="C1987" s="47">
        <v>1740.5705359999999</v>
      </c>
      <c r="D1987" s="45">
        <v>0.79</v>
      </c>
      <c r="E1987" s="45" t="s">
        <v>28</v>
      </c>
      <c r="F1987" s="46">
        <v>39610</v>
      </c>
    </row>
    <row r="1988" spans="1:6" x14ac:dyDescent="0.3">
      <c r="A1988" s="45">
        <v>760199</v>
      </c>
      <c r="B1988" s="46">
        <v>39616</v>
      </c>
      <c r="C1988" s="47">
        <v>1741.02521</v>
      </c>
      <c r="D1988" s="45">
        <v>0.55000000000000004</v>
      </c>
      <c r="E1988" s="45" t="s">
        <v>29</v>
      </c>
      <c r="F1988" s="46">
        <v>39616</v>
      </c>
    </row>
    <row r="1989" spans="1:6" x14ac:dyDescent="0.3">
      <c r="A1989" s="45">
        <v>760199</v>
      </c>
      <c r="B1989" s="46">
        <v>39617</v>
      </c>
      <c r="C1989" s="47">
        <v>1741.480002</v>
      </c>
      <c r="D1989" s="45">
        <v>0.55000000000000004</v>
      </c>
      <c r="E1989" s="45" t="s">
        <v>29</v>
      </c>
      <c r="F1989" s="46">
        <v>39616</v>
      </c>
    </row>
    <row r="1990" spans="1:6" x14ac:dyDescent="0.3">
      <c r="A1990" s="45">
        <v>760199</v>
      </c>
      <c r="B1990" s="46">
        <v>39618</v>
      </c>
      <c r="C1990" s="47">
        <v>1741.9349139999999</v>
      </c>
      <c r="D1990" s="45">
        <v>0.55000000000000004</v>
      </c>
      <c r="E1990" s="45" t="s">
        <v>29</v>
      </c>
      <c r="F1990" s="46">
        <v>39616</v>
      </c>
    </row>
    <row r="1991" spans="1:6" x14ac:dyDescent="0.3">
      <c r="A1991" s="45">
        <v>760199</v>
      </c>
      <c r="B1991" s="46">
        <v>39619</v>
      </c>
      <c r="C1991" s="47">
        <v>1742.389944</v>
      </c>
      <c r="D1991" s="45">
        <v>0.55000000000000004</v>
      </c>
      <c r="E1991" s="45" t="s">
        <v>29</v>
      </c>
      <c r="F1991" s="46">
        <v>39616</v>
      </c>
    </row>
    <row r="1992" spans="1:6" x14ac:dyDescent="0.3">
      <c r="A1992" s="45">
        <v>760199</v>
      </c>
      <c r="B1992" s="46">
        <v>39622</v>
      </c>
      <c r="C1992" s="47">
        <v>1742.845094</v>
      </c>
      <c r="D1992" s="45">
        <v>0.55000000000000004</v>
      </c>
      <c r="E1992" s="45" t="s">
        <v>29</v>
      </c>
      <c r="F1992" s="46">
        <v>39616</v>
      </c>
    </row>
    <row r="1993" spans="1:6" x14ac:dyDescent="0.3">
      <c r="A1993" s="45">
        <v>760199</v>
      </c>
      <c r="B1993" s="46">
        <v>39623</v>
      </c>
      <c r="C1993" s="47">
        <v>1743.300362</v>
      </c>
      <c r="D1993" s="45">
        <v>0.55000000000000004</v>
      </c>
      <c r="E1993" s="45" t="s">
        <v>29</v>
      </c>
      <c r="F1993" s="46">
        <v>39616</v>
      </c>
    </row>
    <row r="1994" spans="1:6" x14ac:dyDescent="0.3">
      <c r="A1994" s="45">
        <v>760199</v>
      </c>
      <c r="B1994" s="46">
        <v>39624</v>
      </c>
      <c r="C1994" s="47">
        <v>1743.7557489999999</v>
      </c>
      <c r="D1994" s="45">
        <v>0.55000000000000004</v>
      </c>
      <c r="E1994" s="45" t="s">
        <v>29</v>
      </c>
      <c r="F1994" s="46">
        <v>39616</v>
      </c>
    </row>
    <row r="1995" spans="1:6" x14ac:dyDescent="0.3">
      <c r="A1995" s="45">
        <v>760199</v>
      </c>
      <c r="B1995" s="46">
        <v>39625</v>
      </c>
      <c r="C1995" s="47">
        <v>1745.5980950000001</v>
      </c>
      <c r="D1995" s="45">
        <v>0.76</v>
      </c>
      <c r="E1995" s="45" t="s">
        <v>29</v>
      </c>
      <c r="F1995" s="46">
        <v>39625</v>
      </c>
    </row>
    <row r="1996" spans="1:6" x14ac:dyDescent="0.3">
      <c r="A1996" s="45">
        <v>760199</v>
      </c>
      <c r="B1996" s="46">
        <v>39626</v>
      </c>
      <c r="C1996" s="47">
        <v>1746.2275609999999</v>
      </c>
      <c r="D1996" s="45">
        <v>0.76</v>
      </c>
      <c r="E1996" s="45" t="s">
        <v>29</v>
      </c>
      <c r="F1996" s="46">
        <v>39625</v>
      </c>
    </row>
    <row r="1997" spans="1:6" x14ac:dyDescent="0.3">
      <c r="A1997" s="45">
        <v>760199</v>
      </c>
      <c r="B1997" s="46">
        <v>39629</v>
      </c>
      <c r="C1997" s="47">
        <v>1746.8572529999999</v>
      </c>
      <c r="D1997" s="45">
        <v>0.76</v>
      </c>
      <c r="E1997" s="45" t="s">
        <v>29</v>
      </c>
      <c r="F1997" s="46">
        <v>39625</v>
      </c>
    </row>
    <row r="1998" spans="1:6" x14ac:dyDescent="0.3">
      <c r="A1998" s="45">
        <v>760199</v>
      </c>
      <c r="B1998" s="46">
        <v>39630</v>
      </c>
      <c r="C1998" s="47">
        <v>1747.4871720000001</v>
      </c>
      <c r="D1998" s="45">
        <v>0.76</v>
      </c>
      <c r="E1998" s="45" t="s">
        <v>29</v>
      </c>
      <c r="F1998" s="46">
        <v>39625</v>
      </c>
    </row>
    <row r="1999" spans="1:6" x14ac:dyDescent="0.3">
      <c r="A1999" s="45">
        <v>760199</v>
      </c>
      <c r="B1999" s="46">
        <v>39631</v>
      </c>
      <c r="C1999" s="47">
        <v>1748.117319</v>
      </c>
      <c r="D1999" s="45">
        <v>0.76</v>
      </c>
      <c r="E1999" s="45" t="s">
        <v>29</v>
      </c>
      <c r="F1999" s="46">
        <v>39625</v>
      </c>
    </row>
    <row r="2000" spans="1:6" x14ac:dyDescent="0.3">
      <c r="A2000" s="45">
        <v>760199</v>
      </c>
      <c r="B2000" s="46">
        <v>39632</v>
      </c>
      <c r="C2000" s="47">
        <v>1748.7476919999999</v>
      </c>
      <c r="D2000" s="45">
        <v>0.76</v>
      </c>
      <c r="E2000" s="45" t="s">
        <v>29</v>
      </c>
      <c r="F2000" s="46">
        <v>39625</v>
      </c>
    </row>
    <row r="2001" spans="1:6" x14ac:dyDescent="0.3">
      <c r="A2001" s="45">
        <v>760199</v>
      </c>
      <c r="B2001" s="46">
        <v>39633</v>
      </c>
      <c r="C2001" s="47">
        <v>1749.378293</v>
      </c>
      <c r="D2001" s="45">
        <v>0.76</v>
      </c>
      <c r="E2001" s="45" t="s">
        <v>29</v>
      </c>
      <c r="F2001" s="46">
        <v>39625</v>
      </c>
    </row>
    <row r="2002" spans="1:6" x14ac:dyDescent="0.3">
      <c r="A2002" s="45">
        <v>760199</v>
      </c>
      <c r="B2002" s="46">
        <v>39636</v>
      </c>
      <c r="C2002" s="47">
        <v>1750.0091219999999</v>
      </c>
      <c r="D2002" s="45">
        <v>0.76</v>
      </c>
      <c r="E2002" s="45" t="s">
        <v>29</v>
      </c>
      <c r="F2002" s="46">
        <v>39625</v>
      </c>
    </row>
    <row r="2003" spans="1:6" x14ac:dyDescent="0.3">
      <c r="A2003" s="45">
        <v>760199</v>
      </c>
      <c r="B2003" s="46">
        <v>39637</v>
      </c>
      <c r="C2003" s="47">
        <v>1750.640177</v>
      </c>
      <c r="D2003" s="45">
        <v>0.76</v>
      </c>
      <c r="E2003" s="45" t="s">
        <v>29</v>
      </c>
      <c r="F2003" s="46">
        <v>39625</v>
      </c>
    </row>
    <row r="2004" spans="1:6" x14ac:dyDescent="0.3">
      <c r="A2004" s="45">
        <v>760199</v>
      </c>
      <c r="B2004" s="46">
        <v>39638</v>
      </c>
      <c r="C2004" s="47">
        <v>1751.271461</v>
      </c>
      <c r="D2004" s="45">
        <v>0.76</v>
      </c>
      <c r="E2004" s="45" t="s">
        <v>29</v>
      </c>
      <c r="F2004" s="46">
        <v>39625</v>
      </c>
    </row>
    <row r="2005" spans="1:6" x14ac:dyDescent="0.3">
      <c r="A2005" s="45">
        <v>760199</v>
      </c>
      <c r="B2005" s="46">
        <v>39639</v>
      </c>
      <c r="C2005" s="47">
        <v>1751.6066760000001</v>
      </c>
      <c r="D2005" s="45">
        <v>0.74</v>
      </c>
      <c r="E2005" s="45" t="s">
        <v>28</v>
      </c>
      <c r="F2005" s="46">
        <v>39639</v>
      </c>
    </row>
    <row r="2006" spans="1:6" x14ac:dyDescent="0.3">
      <c r="A2006" s="45">
        <v>760199</v>
      </c>
      <c r="B2006" s="46">
        <v>39640</v>
      </c>
      <c r="C2006" s="47">
        <v>1752.2218419999999</v>
      </c>
      <c r="D2006" s="45">
        <v>0.74</v>
      </c>
      <c r="E2006" s="45" t="s">
        <v>28</v>
      </c>
      <c r="F2006" s="46">
        <v>39639</v>
      </c>
    </row>
    <row r="2007" spans="1:6" x14ac:dyDescent="0.3">
      <c r="A2007" s="45">
        <v>760199</v>
      </c>
      <c r="B2007" s="46">
        <v>39643</v>
      </c>
      <c r="C2007" s="47">
        <v>1752.837225</v>
      </c>
      <c r="D2007" s="45">
        <v>0.74</v>
      </c>
      <c r="E2007" s="45" t="s">
        <v>28</v>
      </c>
      <c r="F2007" s="46">
        <v>39639</v>
      </c>
    </row>
    <row r="2008" spans="1:6" x14ac:dyDescent="0.3">
      <c r="A2008" s="45">
        <v>760199</v>
      </c>
      <c r="B2008" s="46">
        <v>39644</v>
      </c>
      <c r="C2008" s="47">
        <v>1753.452824</v>
      </c>
      <c r="D2008" s="45">
        <v>0.74</v>
      </c>
      <c r="E2008" s="45" t="s">
        <v>28</v>
      </c>
      <c r="F2008" s="46">
        <v>39639</v>
      </c>
    </row>
    <row r="2009" spans="1:6" x14ac:dyDescent="0.3">
      <c r="A2009" s="45">
        <v>760199</v>
      </c>
      <c r="B2009" s="46">
        <v>39645</v>
      </c>
      <c r="C2009" s="47">
        <v>1753.961982</v>
      </c>
      <c r="D2009" s="45">
        <v>0.67</v>
      </c>
      <c r="E2009" s="45" t="s">
        <v>29</v>
      </c>
      <c r="F2009" s="46">
        <v>39645</v>
      </c>
    </row>
    <row r="2010" spans="1:6" x14ac:dyDescent="0.3">
      <c r="A2010" s="45">
        <v>760199</v>
      </c>
      <c r="B2010" s="46">
        <v>39646</v>
      </c>
      <c r="C2010" s="47">
        <v>1754.4712890000001</v>
      </c>
      <c r="D2010" s="45">
        <v>0.67</v>
      </c>
      <c r="E2010" s="45" t="s">
        <v>29</v>
      </c>
      <c r="F2010" s="46">
        <v>39645</v>
      </c>
    </row>
    <row r="2011" spans="1:6" x14ac:dyDescent="0.3">
      <c r="A2011" s="45">
        <v>760199</v>
      </c>
      <c r="B2011" s="46">
        <v>39647</v>
      </c>
      <c r="C2011" s="47">
        <v>1754.9807430000001</v>
      </c>
      <c r="D2011" s="45">
        <v>0.67</v>
      </c>
      <c r="E2011" s="45" t="s">
        <v>29</v>
      </c>
      <c r="F2011" s="46">
        <v>39645</v>
      </c>
    </row>
    <row r="2012" spans="1:6" x14ac:dyDescent="0.3">
      <c r="A2012" s="45">
        <v>760199</v>
      </c>
      <c r="B2012" s="46">
        <v>39650</v>
      </c>
      <c r="C2012" s="47">
        <v>1755.490346</v>
      </c>
      <c r="D2012" s="45">
        <v>0.67</v>
      </c>
      <c r="E2012" s="45" t="s">
        <v>29</v>
      </c>
      <c r="F2012" s="46">
        <v>39645</v>
      </c>
    </row>
    <row r="2013" spans="1:6" x14ac:dyDescent="0.3">
      <c r="A2013" s="45">
        <v>760199</v>
      </c>
      <c r="B2013" s="46">
        <v>39651</v>
      </c>
      <c r="C2013" s="47">
        <v>1756.000096</v>
      </c>
      <c r="D2013" s="45">
        <v>0.67</v>
      </c>
      <c r="E2013" s="45" t="s">
        <v>29</v>
      </c>
      <c r="F2013" s="46">
        <v>39645</v>
      </c>
    </row>
    <row r="2014" spans="1:6" x14ac:dyDescent="0.3">
      <c r="A2014" s="45">
        <v>760199</v>
      </c>
      <c r="B2014" s="46">
        <v>39652</v>
      </c>
      <c r="C2014" s="47">
        <v>1756.5099949999999</v>
      </c>
      <c r="D2014" s="45">
        <v>0.67</v>
      </c>
      <c r="E2014" s="45" t="s">
        <v>29</v>
      </c>
      <c r="F2014" s="46">
        <v>39645</v>
      </c>
    </row>
    <row r="2015" spans="1:6" x14ac:dyDescent="0.3">
      <c r="A2015" s="45">
        <v>760199</v>
      </c>
      <c r="B2015" s="46">
        <v>39653</v>
      </c>
      <c r="C2015" s="47">
        <v>1757.020041</v>
      </c>
      <c r="D2015" s="45">
        <v>0.67</v>
      </c>
      <c r="E2015" s="45" t="s">
        <v>29</v>
      </c>
      <c r="F2015" s="46">
        <v>39645</v>
      </c>
    </row>
    <row r="2016" spans="1:6" x14ac:dyDescent="0.3">
      <c r="A2016" s="45">
        <v>760199</v>
      </c>
      <c r="B2016" s="46">
        <v>39654</v>
      </c>
      <c r="C2016" s="47">
        <v>1757.0443130000001</v>
      </c>
      <c r="D2016" s="45">
        <v>0.59</v>
      </c>
      <c r="E2016" s="45" t="s">
        <v>29</v>
      </c>
      <c r="F2016" s="46">
        <v>39654</v>
      </c>
    </row>
    <row r="2017" spans="1:6" x14ac:dyDescent="0.3">
      <c r="A2017" s="45">
        <v>760199</v>
      </c>
      <c r="B2017" s="46">
        <v>39657</v>
      </c>
      <c r="C2017" s="47">
        <v>1757.4937660000001</v>
      </c>
      <c r="D2017" s="45">
        <v>0.59</v>
      </c>
      <c r="E2017" s="45" t="s">
        <v>29</v>
      </c>
      <c r="F2017" s="46">
        <v>39654</v>
      </c>
    </row>
    <row r="2018" spans="1:6" x14ac:dyDescent="0.3">
      <c r="A2018" s="45">
        <v>760199</v>
      </c>
      <c r="B2018" s="46">
        <v>39658</v>
      </c>
      <c r="C2018" s="47">
        <v>1757.943334</v>
      </c>
      <c r="D2018" s="45">
        <v>0.59</v>
      </c>
      <c r="E2018" s="45" t="s">
        <v>29</v>
      </c>
      <c r="F2018" s="46">
        <v>39654</v>
      </c>
    </row>
    <row r="2019" spans="1:6" x14ac:dyDescent="0.3">
      <c r="A2019" s="45">
        <v>760199</v>
      </c>
      <c r="B2019" s="46">
        <v>39659</v>
      </c>
      <c r="C2019" s="47">
        <v>1758.3930170000001</v>
      </c>
      <c r="D2019" s="45">
        <v>0.59</v>
      </c>
      <c r="E2019" s="45" t="s">
        <v>29</v>
      </c>
      <c r="F2019" s="46">
        <v>39654</v>
      </c>
    </row>
    <row r="2020" spans="1:6" x14ac:dyDescent="0.3">
      <c r="A2020" s="45">
        <v>760199</v>
      </c>
      <c r="B2020" s="46">
        <v>39660</v>
      </c>
      <c r="C2020" s="47">
        <v>1758.842815</v>
      </c>
      <c r="D2020" s="45">
        <v>0.59</v>
      </c>
      <c r="E2020" s="45" t="s">
        <v>29</v>
      </c>
      <c r="F2020" s="46">
        <v>39654</v>
      </c>
    </row>
    <row r="2021" spans="1:6" x14ac:dyDescent="0.3">
      <c r="A2021" s="45">
        <v>760199</v>
      </c>
      <c r="B2021" s="46">
        <v>39661</v>
      </c>
      <c r="C2021" s="47">
        <v>1759.292729</v>
      </c>
      <c r="D2021" s="45">
        <v>0.59</v>
      </c>
      <c r="E2021" s="45" t="s">
        <v>29</v>
      </c>
      <c r="F2021" s="46">
        <v>39654</v>
      </c>
    </row>
    <row r="2022" spans="1:6" x14ac:dyDescent="0.3">
      <c r="A2022" s="45">
        <v>760199</v>
      </c>
      <c r="B2022" s="46">
        <v>39664</v>
      </c>
      <c r="C2022" s="47">
        <v>1759.742757</v>
      </c>
      <c r="D2022" s="45">
        <v>0.59</v>
      </c>
      <c r="E2022" s="45" t="s">
        <v>29</v>
      </c>
      <c r="F2022" s="46">
        <v>39654</v>
      </c>
    </row>
    <row r="2023" spans="1:6" x14ac:dyDescent="0.3">
      <c r="A2023" s="45">
        <v>760199</v>
      </c>
      <c r="B2023" s="46">
        <v>39665</v>
      </c>
      <c r="C2023" s="47">
        <v>1760.1929</v>
      </c>
      <c r="D2023" s="45">
        <v>0.59</v>
      </c>
      <c r="E2023" s="45" t="s">
        <v>29</v>
      </c>
      <c r="F2023" s="46">
        <v>39654</v>
      </c>
    </row>
    <row r="2024" spans="1:6" x14ac:dyDescent="0.3">
      <c r="A2024" s="45">
        <v>760199</v>
      </c>
      <c r="B2024" s="46">
        <v>39666</v>
      </c>
      <c r="C2024" s="47">
        <v>1760.643159</v>
      </c>
      <c r="D2024" s="45">
        <v>0.59</v>
      </c>
      <c r="E2024" s="45" t="s">
        <v>29</v>
      </c>
      <c r="F2024" s="46">
        <v>39654</v>
      </c>
    </row>
    <row r="2025" spans="1:6" x14ac:dyDescent="0.3">
      <c r="A2025" s="45">
        <v>760199</v>
      </c>
      <c r="B2025" s="46">
        <v>39667</v>
      </c>
      <c r="C2025" s="47">
        <v>1761.093533</v>
      </c>
      <c r="D2025" s="45">
        <v>0.59</v>
      </c>
      <c r="E2025" s="45" t="s">
        <v>29</v>
      </c>
      <c r="F2025" s="46">
        <v>39654</v>
      </c>
    </row>
    <row r="2026" spans="1:6" x14ac:dyDescent="0.3">
      <c r="A2026" s="45">
        <v>760199</v>
      </c>
      <c r="B2026" s="46">
        <v>39668</v>
      </c>
      <c r="C2026" s="47">
        <v>1760.7191680000001</v>
      </c>
      <c r="D2026" s="45">
        <v>0.53</v>
      </c>
      <c r="E2026" s="45" t="s">
        <v>28</v>
      </c>
      <c r="F2026" s="46">
        <v>39668</v>
      </c>
    </row>
    <row r="2027" spans="1:6" x14ac:dyDescent="0.3">
      <c r="A2027" s="45">
        <v>760199</v>
      </c>
      <c r="B2027" s="46">
        <v>39671</v>
      </c>
      <c r="C2027" s="47">
        <v>1761.1237349999999</v>
      </c>
      <c r="D2027" s="45">
        <v>0.53</v>
      </c>
      <c r="E2027" s="45" t="s">
        <v>28</v>
      </c>
      <c r="F2027" s="46">
        <v>39668</v>
      </c>
    </row>
    <row r="2028" spans="1:6" x14ac:dyDescent="0.3">
      <c r="A2028" s="45">
        <v>760199</v>
      </c>
      <c r="B2028" s="46">
        <v>39672</v>
      </c>
      <c r="C2028" s="47">
        <v>1761.5283959999999</v>
      </c>
      <c r="D2028" s="45">
        <v>0.53</v>
      </c>
      <c r="E2028" s="45" t="s">
        <v>28</v>
      </c>
      <c r="F2028" s="46">
        <v>39668</v>
      </c>
    </row>
    <row r="2029" spans="1:6" x14ac:dyDescent="0.3">
      <c r="A2029" s="45">
        <v>760199</v>
      </c>
      <c r="B2029" s="46">
        <v>39673</v>
      </c>
      <c r="C2029" s="47">
        <v>1761.933149</v>
      </c>
      <c r="D2029" s="45">
        <v>0.53</v>
      </c>
      <c r="E2029" s="45" t="s">
        <v>28</v>
      </c>
      <c r="F2029" s="46">
        <v>39668</v>
      </c>
    </row>
    <row r="2030" spans="1:6" x14ac:dyDescent="0.3">
      <c r="A2030" s="45">
        <v>760199</v>
      </c>
      <c r="B2030" s="46">
        <v>39674</v>
      </c>
      <c r="C2030" s="47">
        <v>1762.337996</v>
      </c>
      <c r="D2030" s="45">
        <v>0.53</v>
      </c>
      <c r="E2030" s="45" t="s">
        <v>28</v>
      </c>
      <c r="F2030" s="46">
        <v>39668</v>
      </c>
    </row>
    <row r="2031" spans="1:6" x14ac:dyDescent="0.3">
      <c r="A2031" s="45">
        <v>760199</v>
      </c>
      <c r="B2031" s="46">
        <v>39675</v>
      </c>
      <c r="C2031" s="47">
        <v>1762.7429360000001</v>
      </c>
      <c r="D2031" s="45">
        <v>0.53</v>
      </c>
      <c r="E2031" s="45" t="s">
        <v>28</v>
      </c>
      <c r="F2031" s="46">
        <v>39668</v>
      </c>
    </row>
    <row r="2032" spans="1:6" x14ac:dyDescent="0.3">
      <c r="A2032" s="45">
        <v>760199</v>
      </c>
      <c r="B2032" s="46">
        <v>39678</v>
      </c>
      <c r="C2032" s="47">
        <v>1763.069696</v>
      </c>
      <c r="D2032" s="45">
        <v>0.39</v>
      </c>
      <c r="E2032" s="45" t="s">
        <v>29</v>
      </c>
      <c r="F2032" s="46">
        <v>39678</v>
      </c>
    </row>
    <row r="2033" spans="1:6" x14ac:dyDescent="0.3">
      <c r="A2033" s="45">
        <v>760199</v>
      </c>
      <c r="B2033" s="46">
        <v>39679</v>
      </c>
      <c r="C2033" s="47">
        <v>1763.396516</v>
      </c>
      <c r="D2033" s="45">
        <v>0.39</v>
      </c>
      <c r="E2033" s="45" t="s">
        <v>29</v>
      </c>
      <c r="F2033" s="46">
        <v>39678</v>
      </c>
    </row>
    <row r="2034" spans="1:6" x14ac:dyDescent="0.3">
      <c r="A2034" s="45">
        <v>760199</v>
      </c>
      <c r="B2034" s="46">
        <v>39680</v>
      </c>
      <c r="C2034" s="47">
        <v>1763.7233980000001</v>
      </c>
      <c r="D2034" s="45">
        <v>0.39</v>
      </c>
      <c r="E2034" s="45" t="s">
        <v>29</v>
      </c>
      <c r="F2034" s="46">
        <v>39678</v>
      </c>
    </row>
    <row r="2035" spans="1:6" x14ac:dyDescent="0.3">
      <c r="A2035" s="45">
        <v>760199</v>
      </c>
      <c r="B2035" s="46">
        <v>39681</v>
      </c>
      <c r="C2035" s="47">
        <v>1764.0503389999999</v>
      </c>
      <c r="D2035" s="45">
        <v>0.39</v>
      </c>
      <c r="E2035" s="45" t="s">
        <v>29</v>
      </c>
      <c r="F2035" s="46">
        <v>39678</v>
      </c>
    </row>
    <row r="2036" spans="1:6" x14ac:dyDescent="0.3">
      <c r="A2036" s="45">
        <v>760199</v>
      </c>
      <c r="B2036" s="46">
        <v>39682</v>
      </c>
      <c r="C2036" s="47">
        <v>1764.377342</v>
      </c>
      <c r="D2036" s="45">
        <v>0.39</v>
      </c>
      <c r="E2036" s="45" t="s">
        <v>29</v>
      </c>
      <c r="F2036" s="46">
        <v>39678</v>
      </c>
    </row>
    <row r="2037" spans="1:6" x14ac:dyDescent="0.3">
      <c r="A2037" s="45">
        <v>760199</v>
      </c>
      <c r="B2037" s="46">
        <v>39685</v>
      </c>
      <c r="C2037" s="47">
        <v>1764.3024969999999</v>
      </c>
      <c r="D2037" s="45">
        <v>0.31</v>
      </c>
      <c r="E2037" s="45" t="s">
        <v>29</v>
      </c>
      <c r="F2037" s="46">
        <v>39685</v>
      </c>
    </row>
    <row r="2038" spans="1:6" x14ac:dyDescent="0.3">
      <c r="A2038" s="45">
        <v>760199</v>
      </c>
      <c r="B2038" s="46">
        <v>39686</v>
      </c>
      <c r="C2038" s="47">
        <v>1764.5625580000001</v>
      </c>
      <c r="D2038" s="45">
        <v>0.31</v>
      </c>
      <c r="E2038" s="45" t="s">
        <v>29</v>
      </c>
      <c r="F2038" s="46">
        <v>39685</v>
      </c>
    </row>
    <row r="2039" spans="1:6" x14ac:dyDescent="0.3">
      <c r="A2039" s="45">
        <v>760199</v>
      </c>
      <c r="B2039" s="46">
        <v>39687</v>
      </c>
      <c r="C2039" s="47">
        <v>1764.8226569999999</v>
      </c>
      <c r="D2039" s="45">
        <v>0.31</v>
      </c>
      <c r="E2039" s="45" t="s">
        <v>29</v>
      </c>
      <c r="F2039" s="46">
        <v>39685</v>
      </c>
    </row>
    <row r="2040" spans="1:6" x14ac:dyDescent="0.3">
      <c r="A2040" s="45">
        <v>760199</v>
      </c>
      <c r="B2040" s="46">
        <v>39688</v>
      </c>
      <c r="C2040" s="47">
        <v>1765.0827939999999</v>
      </c>
      <c r="D2040" s="45">
        <v>0.31</v>
      </c>
      <c r="E2040" s="45" t="s">
        <v>29</v>
      </c>
      <c r="F2040" s="46">
        <v>39685</v>
      </c>
    </row>
    <row r="2041" spans="1:6" x14ac:dyDescent="0.3">
      <c r="A2041" s="45">
        <v>760199</v>
      </c>
      <c r="B2041" s="46">
        <v>39689</v>
      </c>
      <c r="C2041" s="47">
        <v>1765.3429699999999</v>
      </c>
      <c r="D2041" s="45">
        <v>0.31</v>
      </c>
      <c r="E2041" s="45" t="s">
        <v>29</v>
      </c>
      <c r="F2041" s="46">
        <v>39685</v>
      </c>
    </row>
    <row r="2042" spans="1:6" x14ac:dyDescent="0.3">
      <c r="A2042" s="45">
        <v>760199</v>
      </c>
      <c r="B2042" s="46">
        <v>39692</v>
      </c>
      <c r="C2042" s="47">
        <v>1765.6031849999999</v>
      </c>
      <c r="D2042" s="45">
        <v>0.31</v>
      </c>
      <c r="E2042" s="45" t="s">
        <v>29</v>
      </c>
      <c r="F2042" s="46">
        <v>39685</v>
      </c>
    </row>
    <row r="2043" spans="1:6" x14ac:dyDescent="0.3">
      <c r="A2043" s="45">
        <v>760199</v>
      </c>
      <c r="B2043" s="46">
        <v>39693</v>
      </c>
      <c r="C2043" s="47">
        <v>1765.863437</v>
      </c>
      <c r="D2043" s="45">
        <v>0.31</v>
      </c>
      <c r="E2043" s="45" t="s">
        <v>29</v>
      </c>
      <c r="F2043" s="46">
        <v>39685</v>
      </c>
    </row>
    <row r="2044" spans="1:6" x14ac:dyDescent="0.3">
      <c r="A2044" s="45">
        <v>760199</v>
      </c>
      <c r="B2044" s="46">
        <v>39694</v>
      </c>
      <c r="C2044" s="47">
        <v>1766.1237289999999</v>
      </c>
      <c r="D2044" s="45">
        <v>0.31</v>
      </c>
      <c r="E2044" s="45" t="s">
        <v>29</v>
      </c>
      <c r="F2044" s="46">
        <v>39685</v>
      </c>
    </row>
    <row r="2045" spans="1:6" x14ac:dyDescent="0.3">
      <c r="A2045" s="45">
        <v>760199</v>
      </c>
      <c r="B2045" s="46">
        <v>39695</v>
      </c>
      <c r="C2045" s="47">
        <v>1766.3840580000001</v>
      </c>
      <c r="D2045" s="45">
        <v>0.31</v>
      </c>
      <c r="E2045" s="45" t="s">
        <v>29</v>
      </c>
      <c r="F2045" s="46">
        <v>39685</v>
      </c>
    </row>
    <row r="2046" spans="1:6" x14ac:dyDescent="0.3">
      <c r="A2046" s="45">
        <v>760199</v>
      </c>
      <c r="B2046" s="46">
        <v>39696</v>
      </c>
      <c r="C2046" s="47">
        <v>1766.267345</v>
      </c>
      <c r="D2046" s="45">
        <v>0.28000000000000003</v>
      </c>
      <c r="E2046" s="45" t="s">
        <v>28</v>
      </c>
      <c r="F2046" s="46">
        <v>39696</v>
      </c>
    </row>
    <row r="2047" spans="1:6" x14ac:dyDescent="0.3">
      <c r="A2047" s="45">
        <v>760199</v>
      </c>
      <c r="B2047" s="46">
        <v>39699</v>
      </c>
      <c r="C2047" s="47">
        <v>1766.5025559999999</v>
      </c>
      <c r="D2047" s="45">
        <v>0.28000000000000003</v>
      </c>
      <c r="E2047" s="45" t="s">
        <v>28</v>
      </c>
      <c r="F2047" s="46">
        <v>39696</v>
      </c>
    </row>
    <row r="2048" spans="1:6" x14ac:dyDescent="0.3">
      <c r="A2048" s="45">
        <v>760199</v>
      </c>
      <c r="B2048" s="46">
        <v>39700</v>
      </c>
      <c r="C2048" s="47">
        <v>1766.737799</v>
      </c>
      <c r="D2048" s="45">
        <v>0.28000000000000003</v>
      </c>
      <c r="E2048" s="45" t="s">
        <v>28</v>
      </c>
      <c r="F2048" s="46">
        <v>39696</v>
      </c>
    </row>
    <row r="2049" spans="1:6" x14ac:dyDescent="0.3">
      <c r="A2049" s="45">
        <v>760199</v>
      </c>
      <c r="B2049" s="46">
        <v>39701</v>
      </c>
      <c r="C2049" s="47">
        <v>1766.973072</v>
      </c>
      <c r="D2049" s="45">
        <v>0.28000000000000003</v>
      </c>
      <c r="E2049" s="45" t="s">
        <v>28</v>
      </c>
      <c r="F2049" s="46">
        <v>39696</v>
      </c>
    </row>
    <row r="2050" spans="1:6" x14ac:dyDescent="0.3">
      <c r="A2050" s="45">
        <v>760199</v>
      </c>
      <c r="B2050" s="46">
        <v>39702</v>
      </c>
      <c r="C2050" s="47">
        <v>1767.2083769999999</v>
      </c>
      <c r="D2050" s="45">
        <v>0.28000000000000003</v>
      </c>
      <c r="E2050" s="45" t="s">
        <v>28</v>
      </c>
      <c r="F2050" s="46">
        <v>39696</v>
      </c>
    </row>
    <row r="2051" spans="1:6" x14ac:dyDescent="0.3">
      <c r="A2051" s="45">
        <v>760199</v>
      </c>
      <c r="B2051" s="46">
        <v>39703</v>
      </c>
      <c r="C2051" s="47">
        <v>1767.443714</v>
      </c>
      <c r="D2051" s="45">
        <v>0.28000000000000003</v>
      </c>
      <c r="E2051" s="45" t="s">
        <v>28</v>
      </c>
      <c r="F2051" s="46">
        <v>39696</v>
      </c>
    </row>
    <row r="2052" spans="1:6" x14ac:dyDescent="0.3">
      <c r="A2052" s="45">
        <v>760199</v>
      </c>
      <c r="B2052" s="46">
        <v>39706</v>
      </c>
      <c r="C2052" s="47">
        <v>1767.6790820000001</v>
      </c>
      <c r="D2052" s="45">
        <v>0.28000000000000003</v>
      </c>
      <c r="E2052" s="45" t="s">
        <v>28</v>
      </c>
      <c r="F2052" s="46">
        <v>39696</v>
      </c>
    </row>
    <row r="2053" spans="1:6" x14ac:dyDescent="0.3">
      <c r="A2053" s="45">
        <v>760199</v>
      </c>
      <c r="B2053" s="46">
        <v>39707</v>
      </c>
      <c r="C2053" s="47">
        <v>1767.9277959999999</v>
      </c>
      <c r="D2053" s="45">
        <v>0.31</v>
      </c>
      <c r="E2053" s="45" t="s">
        <v>29</v>
      </c>
      <c r="F2053" s="46">
        <v>39707</v>
      </c>
    </row>
    <row r="2054" spans="1:6" x14ac:dyDescent="0.3">
      <c r="A2054" s="45">
        <v>760199</v>
      </c>
      <c r="B2054" s="46">
        <v>39708</v>
      </c>
      <c r="C2054" s="47">
        <v>1768.176545</v>
      </c>
      <c r="D2054" s="45">
        <v>0.31</v>
      </c>
      <c r="E2054" s="45" t="s">
        <v>29</v>
      </c>
      <c r="F2054" s="46">
        <v>39707</v>
      </c>
    </row>
    <row r="2055" spans="1:6" x14ac:dyDescent="0.3">
      <c r="A2055" s="45">
        <v>760199</v>
      </c>
      <c r="B2055" s="46">
        <v>39709</v>
      </c>
      <c r="C2055" s="47">
        <v>1768.4253289999999</v>
      </c>
      <c r="D2055" s="45">
        <v>0.31</v>
      </c>
      <c r="E2055" s="45" t="s">
        <v>29</v>
      </c>
      <c r="F2055" s="46">
        <v>39707</v>
      </c>
    </row>
    <row r="2056" spans="1:6" x14ac:dyDescent="0.3">
      <c r="A2056" s="45">
        <v>760199</v>
      </c>
      <c r="B2056" s="46">
        <v>39710</v>
      </c>
      <c r="C2056" s="47">
        <v>1768.6741489999999</v>
      </c>
      <c r="D2056" s="45">
        <v>0.31</v>
      </c>
      <c r="E2056" s="45" t="s">
        <v>29</v>
      </c>
      <c r="F2056" s="46">
        <v>39707</v>
      </c>
    </row>
    <row r="2057" spans="1:6" x14ac:dyDescent="0.3">
      <c r="A2057" s="45">
        <v>760199</v>
      </c>
      <c r="B2057" s="46">
        <v>39713</v>
      </c>
      <c r="C2057" s="47">
        <v>1768.9230030000001</v>
      </c>
      <c r="D2057" s="45">
        <v>0.31</v>
      </c>
      <c r="E2057" s="45" t="s">
        <v>29</v>
      </c>
      <c r="F2057" s="46">
        <v>39707</v>
      </c>
    </row>
    <row r="2058" spans="1:6" x14ac:dyDescent="0.3">
      <c r="A2058" s="45">
        <v>760199</v>
      </c>
      <c r="B2058" s="46">
        <v>39714</v>
      </c>
      <c r="C2058" s="47">
        <v>1769.1718920000001</v>
      </c>
      <c r="D2058" s="45">
        <v>0.31</v>
      </c>
      <c r="E2058" s="45" t="s">
        <v>29</v>
      </c>
      <c r="F2058" s="46">
        <v>39707</v>
      </c>
    </row>
    <row r="2059" spans="1:6" x14ac:dyDescent="0.3">
      <c r="A2059" s="45">
        <v>760199</v>
      </c>
      <c r="B2059" s="46">
        <v>39715</v>
      </c>
      <c r="C2059" s="47">
        <v>1769.4208160000001</v>
      </c>
      <c r="D2059" s="45">
        <v>0.31</v>
      </c>
      <c r="E2059" s="45" t="s">
        <v>29</v>
      </c>
      <c r="F2059" s="46">
        <v>39707</v>
      </c>
    </row>
    <row r="2060" spans="1:6" x14ac:dyDescent="0.3">
      <c r="A2060" s="45">
        <v>760199</v>
      </c>
      <c r="B2060" s="46">
        <v>39716</v>
      </c>
      <c r="C2060" s="47">
        <v>1769.028045</v>
      </c>
      <c r="D2060" s="45">
        <v>0.21</v>
      </c>
      <c r="E2060" s="45" t="s">
        <v>29</v>
      </c>
      <c r="F2060" s="46">
        <v>39716</v>
      </c>
    </row>
    <row r="2061" spans="1:6" x14ac:dyDescent="0.3">
      <c r="A2061" s="45">
        <v>760199</v>
      </c>
      <c r="B2061" s="46">
        <v>39717</v>
      </c>
      <c r="C2061" s="47">
        <v>1769.196737</v>
      </c>
      <c r="D2061" s="45">
        <v>0.21</v>
      </c>
      <c r="E2061" s="45" t="s">
        <v>29</v>
      </c>
      <c r="F2061" s="46">
        <v>39716</v>
      </c>
    </row>
    <row r="2062" spans="1:6" x14ac:dyDescent="0.3">
      <c r="A2062" s="45">
        <v>760199</v>
      </c>
      <c r="B2062" s="46">
        <v>39720</v>
      </c>
      <c r="C2062" s="47">
        <v>1769.365446</v>
      </c>
      <c r="D2062" s="45">
        <v>0.21</v>
      </c>
      <c r="E2062" s="45" t="s">
        <v>29</v>
      </c>
      <c r="F2062" s="46">
        <v>39716</v>
      </c>
    </row>
    <row r="2063" spans="1:6" x14ac:dyDescent="0.3">
      <c r="A2063" s="45">
        <v>760199</v>
      </c>
      <c r="B2063" s="46">
        <v>39721</v>
      </c>
      <c r="C2063" s="47">
        <v>1769.534171</v>
      </c>
      <c r="D2063" s="45">
        <v>0.21</v>
      </c>
      <c r="E2063" s="45" t="s">
        <v>29</v>
      </c>
      <c r="F2063" s="46">
        <v>39716</v>
      </c>
    </row>
    <row r="2064" spans="1:6" x14ac:dyDescent="0.3">
      <c r="A2064" s="45">
        <v>760199</v>
      </c>
      <c r="B2064" s="46">
        <v>39722</v>
      </c>
      <c r="C2064" s="47">
        <v>1769.702912</v>
      </c>
      <c r="D2064" s="45">
        <v>0.21</v>
      </c>
      <c r="E2064" s="45" t="s">
        <v>29</v>
      </c>
      <c r="F2064" s="46">
        <v>39716</v>
      </c>
    </row>
    <row r="2065" spans="1:6" x14ac:dyDescent="0.3">
      <c r="A2065" s="45">
        <v>760199</v>
      </c>
      <c r="B2065" s="46">
        <v>39723</v>
      </c>
      <c r="C2065" s="47">
        <v>1769.8716690000001</v>
      </c>
      <c r="D2065" s="45">
        <v>0.21</v>
      </c>
      <c r="E2065" s="45" t="s">
        <v>29</v>
      </c>
      <c r="F2065" s="46">
        <v>39716</v>
      </c>
    </row>
    <row r="2066" spans="1:6" x14ac:dyDescent="0.3">
      <c r="A2066" s="45">
        <v>760199</v>
      </c>
      <c r="B2066" s="46">
        <v>39724</v>
      </c>
      <c r="C2066" s="47">
        <v>1770.040442</v>
      </c>
      <c r="D2066" s="45">
        <v>0.21</v>
      </c>
      <c r="E2066" s="45" t="s">
        <v>29</v>
      </c>
      <c r="F2066" s="46">
        <v>39716</v>
      </c>
    </row>
    <row r="2067" spans="1:6" x14ac:dyDescent="0.3">
      <c r="A2067" s="45">
        <v>760199</v>
      </c>
      <c r="B2067" s="46">
        <v>39727</v>
      </c>
      <c r="C2067" s="47">
        <v>1770.2092319999999</v>
      </c>
      <c r="D2067" s="45">
        <v>0.21</v>
      </c>
      <c r="E2067" s="45" t="s">
        <v>29</v>
      </c>
      <c r="F2067" s="46">
        <v>39716</v>
      </c>
    </row>
    <row r="2068" spans="1:6" x14ac:dyDescent="0.3">
      <c r="A2068" s="45">
        <v>760199</v>
      </c>
      <c r="B2068" s="46">
        <v>39728</v>
      </c>
      <c r="C2068" s="47">
        <v>1770.3780369999999</v>
      </c>
      <c r="D2068" s="45">
        <v>0.21</v>
      </c>
      <c r="E2068" s="45" t="s">
        <v>29</v>
      </c>
      <c r="F2068" s="46">
        <v>39716</v>
      </c>
    </row>
    <row r="2069" spans="1:6" x14ac:dyDescent="0.3">
      <c r="A2069" s="45">
        <v>760199</v>
      </c>
      <c r="B2069" s="46">
        <v>39729</v>
      </c>
      <c r="C2069" s="47">
        <v>1771.229108</v>
      </c>
      <c r="D2069" s="45">
        <v>0.26</v>
      </c>
      <c r="E2069" s="45" t="s">
        <v>28</v>
      </c>
      <c r="F2069" s="46">
        <v>39729</v>
      </c>
    </row>
    <row r="2070" spans="1:6" x14ac:dyDescent="0.3">
      <c r="A2070" s="45">
        <v>760199</v>
      </c>
      <c r="B2070" s="46">
        <v>39730</v>
      </c>
      <c r="C2070" s="47">
        <v>1771.4381550000001</v>
      </c>
      <c r="D2070" s="45">
        <v>0.26</v>
      </c>
      <c r="E2070" s="45" t="s">
        <v>28</v>
      </c>
      <c r="F2070" s="46">
        <v>39729</v>
      </c>
    </row>
    <row r="2071" spans="1:6" x14ac:dyDescent="0.3">
      <c r="A2071" s="45">
        <v>760199</v>
      </c>
      <c r="B2071" s="46">
        <v>39731</v>
      </c>
      <c r="C2071" s="47">
        <v>1771.6472269999999</v>
      </c>
      <c r="D2071" s="45">
        <v>0.26</v>
      </c>
      <c r="E2071" s="45" t="s">
        <v>28</v>
      </c>
      <c r="F2071" s="46">
        <v>39729</v>
      </c>
    </row>
    <row r="2072" spans="1:6" x14ac:dyDescent="0.3">
      <c r="A2072" s="45">
        <v>760199</v>
      </c>
      <c r="B2072" s="46">
        <v>39734</v>
      </c>
      <c r="C2072" s="47">
        <v>1771.856323</v>
      </c>
      <c r="D2072" s="45">
        <v>0.26</v>
      </c>
      <c r="E2072" s="45" t="s">
        <v>28</v>
      </c>
      <c r="F2072" s="46">
        <v>39729</v>
      </c>
    </row>
    <row r="2073" spans="1:6" x14ac:dyDescent="0.3">
      <c r="A2073" s="45">
        <v>760199</v>
      </c>
      <c r="B2073" s="46">
        <v>39735</v>
      </c>
      <c r="C2073" s="47">
        <v>1772.0654440000001</v>
      </c>
      <c r="D2073" s="45">
        <v>0.26</v>
      </c>
      <c r="E2073" s="45" t="s">
        <v>28</v>
      </c>
      <c r="F2073" s="46">
        <v>39729</v>
      </c>
    </row>
    <row r="2074" spans="1:6" x14ac:dyDescent="0.3">
      <c r="A2074" s="45">
        <v>760199</v>
      </c>
      <c r="B2074" s="46">
        <v>39736</v>
      </c>
      <c r="C2074" s="47">
        <v>1772.27459</v>
      </c>
      <c r="D2074" s="45">
        <v>0.26</v>
      </c>
      <c r="E2074" s="45" t="s">
        <v>28</v>
      </c>
      <c r="F2074" s="46">
        <v>39729</v>
      </c>
    </row>
    <row r="2075" spans="1:6" x14ac:dyDescent="0.3">
      <c r="A2075" s="45">
        <v>760199</v>
      </c>
      <c r="B2075" s="46">
        <v>39737</v>
      </c>
      <c r="C2075" s="47">
        <v>1772.5898990000001</v>
      </c>
      <c r="D2075" s="45">
        <v>0.41</v>
      </c>
      <c r="E2075" s="45" t="s">
        <v>29</v>
      </c>
      <c r="F2075" s="46">
        <v>39737</v>
      </c>
    </row>
    <row r="2076" spans="1:6" x14ac:dyDescent="0.3">
      <c r="A2076" s="45">
        <v>760199</v>
      </c>
      <c r="B2076" s="46">
        <v>39738</v>
      </c>
      <c r="C2076" s="47">
        <v>1772.905264</v>
      </c>
      <c r="D2076" s="45">
        <v>0.41</v>
      </c>
      <c r="E2076" s="45" t="s">
        <v>29</v>
      </c>
      <c r="F2076" s="46">
        <v>39737</v>
      </c>
    </row>
    <row r="2077" spans="1:6" x14ac:dyDescent="0.3">
      <c r="A2077" s="45">
        <v>760199</v>
      </c>
      <c r="B2077" s="46">
        <v>39741</v>
      </c>
      <c r="C2077" s="47">
        <v>1773.2206859999999</v>
      </c>
      <c r="D2077" s="45">
        <v>0.41</v>
      </c>
      <c r="E2077" s="45" t="s">
        <v>29</v>
      </c>
      <c r="F2077" s="46">
        <v>39737</v>
      </c>
    </row>
    <row r="2078" spans="1:6" x14ac:dyDescent="0.3">
      <c r="A2078" s="45">
        <v>760199</v>
      </c>
      <c r="B2078" s="46">
        <v>39742</v>
      </c>
      <c r="C2078" s="47">
        <v>1773.5361640000001</v>
      </c>
      <c r="D2078" s="45">
        <v>0.41</v>
      </c>
      <c r="E2078" s="45" t="s">
        <v>29</v>
      </c>
      <c r="F2078" s="46">
        <v>39737</v>
      </c>
    </row>
    <row r="2079" spans="1:6" x14ac:dyDescent="0.3">
      <c r="A2079" s="45">
        <v>760199</v>
      </c>
      <c r="B2079" s="46">
        <v>39743</v>
      </c>
      <c r="C2079" s="47">
        <v>1773.8516970000001</v>
      </c>
      <c r="D2079" s="45">
        <v>0.41</v>
      </c>
      <c r="E2079" s="45" t="s">
        <v>29</v>
      </c>
      <c r="F2079" s="46">
        <v>39737</v>
      </c>
    </row>
    <row r="2080" spans="1:6" x14ac:dyDescent="0.3">
      <c r="A2080" s="45">
        <v>760199</v>
      </c>
      <c r="B2080" s="46">
        <v>39744</v>
      </c>
      <c r="C2080" s="47">
        <v>1774.167287</v>
      </c>
      <c r="D2080" s="45">
        <v>0.41</v>
      </c>
      <c r="E2080" s="45" t="s">
        <v>29</v>
      </c>
      <c r="F2080" s="46">
        <v>39737</v>
      </c>
    </row>
    <row r="2081" spans="1:6" x14ac:dyDescent="0.3">
      <c r="A2081" s="45">
        <v>760199</v>
      </c>
      <c r="B2081" s="46">
        <v>39745</v>
      </c>
      <c r="C2081" s="47">
        <v>1774.3753549999999</v>
      </c>
      <c r="D2081" s="45">
        <v>0.39</v>
      </c>
      <c r="E2081" s="45" t="s">
        <v>29</v>
      </c>
      <c r="F2081" s="46">
        <v>39745</v>
      </c>
    </row>
    <row r="2082" spans="1:6" x14ac:dyDescent="0.3">
      <c r="A2082" s="45">
        <v>760199</v>
      </c>
      <c r="B2082" s="46">
        <v>39748</v>
      </c>
      <c r="C2082" s="47">
        <v>1774.6756680000001</v>
      </c>
      <c r="D2082" s="45">
        <v>0.39</v>
      </c>
      <c r="E2082" s="45" t="s">
        <v>29</v>
      </c>
      <c r="F2082" s="46">
        <v>39745</v>
      </c>
    </row>
    <row r="2083" spans="1:6" x14ac:dyDescent="0.3">
      <c r="A2083" s="45">
        <v>760199</v>
      </c>
      <c r="B2083" s="46">
        <v>39749</v>
      </c>
      <c r="C2083" s="47">
        <v>1774.9760309999999</v>
      </c>
      <c r="D2083" s="45">
        <v>0.39</v>
      </c>
      <c r="E2083" s="45" t="s">
        <v>29</v>
      </c>
      <c r="F2083" s="46">
        <v>39745</v>
      </c>
    </row>
    <row r="2084" spans="1:6" x14ac:dyDescent="0.3">
      <c r="A2084" s="45">
        <v>760199</v>
      </c>
      <c r="B2084" s="46">
        <v>39750</v>
      </c>
      <c r="C2084" s="47">
        <v>1775.276445</v>
      </c>
      <c r="D2084" s="45">
        <v>0.39</v>
      </c>
      <c r="E2084" s="45" t="s">
        <v>29</v>
      </c>
      <c r="F2084" s="46">
        <v>39745</v>
      </c>
    </row>
    <row r="2085" spans="1:6" x14ac:dyDescent="0.3">
      <c r="A2085" s="45">
        <v>760199</v>
      </c>
      <c r="B2085" s="46">
        <v>39751</v>
      </c>
      <c r="C2085" s="47">
        <v>1775.57691</v>
      </c>
      <c r="D2085" s="45">
        <v>0.39</v>
      </c>
      <c r="E2085" s="45" t="s">
        <v>29</v>
      </c>
      <c r="F2085" s="46">
        <v>39745</v>
      </c>
    </row>
    <row r="2086" spans="1:6" x14ac:dyDescent="0.3">
      <c r="A2086" s="45">
        <v>760199</v>
      </c>
      <c r="B2086" s="46">
        <v>39752</v>
      </c>
      <c r="C2086" s="47">
        <v>1775.877426</v>
      </c>
      <c r="D2086" s="45">
        <v>0.39</v>
      </c>
      <c r="E2086" s="45" t="s">
        <v>29</v>
      </c>
      <c r="F2086" s="46">
        <v>39745</v>
      </c>
    </row>
    <row r="2087" spans="1:6" x14ac:dyDescent="0.3">
      <c r="A2087" s="45">
        <v>760199</v>
      </c>
      <c r="B2087" s="46">
        <v>39755</v>
      </c>
      <c r="C2087" s="47">
        <v>1776.177993</v>
      </c>
      <c r="D2087" s="45">
        <v>0.39</v>
      </c>
      <c r="E2087" s="45" t="s">
        <v>29</v>
      </c>
      <c r="F2087" s="46">
        <v>39745</v>
      </c>
    </row>
    <row r="2088" spans="1:6" x14ac:dyDescent="0.3">
      <c r="A2088" s="45">
        <v>760199</v>
      </c>
      <c r="B2088" s="46">
        <v>39756</v>
      </c>
      <c r="C2088" s="47">
        <v>1776.478611</v>
      </c>
      <c r="D2088" s="45">
        <v>0.39</v>
      </c>
      <c r="E2088" s="45" t="s">
        <v>29</v>
      </c>
      <c r="F2088" s="46">
        <v>39745</v>
      </c>
    </row>
    <row r="2089" spans="1:6" x14ac:dyDescent="0.3">
      <c r="A2089" s="45">
        <v>760199</v>
      </c>
      <c r="B2089" s="46">
        <v>39757</v>
      </c>
      <c r="C2089" s="47">
        <v>1776.7792790000001</v>
      </c>
      <c r="D2089" s="45">
        <v>0.39</v>
      </c>
      <c r="E2089" s="45" t="s">
        <v>29</v>
      </c>
      <c r="F2089" s="46">
        <v>39745</v>
      </c>
    </row>
    <row r="2090" spans="1:6" x14ac:dyDescent="0.3">
      <c r="A2090" s="45">
        <v>760199</v>
      </c>
      <c r="B2090" s="46">
        <v>39758</v>
      </c>
      <c r="C2090" s="47">
        <v>1777.079999</v>
      </c>
      <c r="D2090" s="45">
        <v>0.39</v>
      </c>
      <c r="E2090" s="45" t="s">
        <v>29</v>
      </c>
      <c r="F2090" s="46">
        <v>39745</v>
      </c>
    </row>
    <row r="2091" spans="1:6" x14ac:dyDescent="0.3">
      <c r="A2091" s="45">
        <v>760199</v>
      </c>
      <c r="B2091" s="46">
        <v>39759</v>
      </c>
      <c r="C2091" s="47">
        <v>1778.1672590000001</v>
      </c>
      <c r="D2091" s="45">
        <v>0.45</v>
      </c>
      <c r="E2091" s="45" t="s">
        <v>28</v>
      </c>
      <c r="F2091" s="46">
        <v>39759</v>
      </c>
    </row>
    <row r="2092" spans="1:6" x14ac:dyDescent="0.3">
      <c r="A2092" s="45">
        <v>760199</v>
      </c>
      <c r="B2092" s="46">
        <v>39762</v>
      </c>
      <c r="C2092" s="47">
        <v>1778.514496</v>
      </c>
      <c r="D2092" s="45">
        <v>0.45</v>
      </c>
      <c r="E2092" s="45" t="s">
        <v>28</v>
      </c>
      <c r="F2092" s="46">
        <v>39759</v>
      </c>
    </row>
    <row r="2093" spans="1:6" x14ac:dyDescent="0.3">
      <c r="A2093" s="45">
        <v>760199</v>
      </c>
      <c r="B2093" s="46">
        <v>39763</v>
      </c>
      <c r="C2093" s="47">
        <v>1778.861801</v>
      </c>
      <c r="D2093" s="45">
        <v>0.45</v>
      </c>
      <c r="E2093" s="45" t="s">
        <v>28</v>
      </c>
      <c r="F2093" s="46">
        <v>39759</v>
      </c>
    </row>
    <row r="2094" spans="1:6" x14ac:dyDescent="0.3">
      <c r="A2094" s="45">
        <v>760199</v>
      </c>
      <c r="B2094" s="46">
        <v>39764</v>
      </c>
      <c r="C2094" s="47">
        <v>1779.209173</v>
      </c>
      <c r="D2094" s="45">
        <v>0.45</v>
      </c>
      <c r="E2094" s="45" t="s">
        <v>28</v>
      </c>
      <c r="F2094" s="46">
        <v>39759</v>
      </c>
    </row>
    <row r="2095" spans="1:6" x14ac:dyDescent="0.3">
      <c r="A2095" s="45">
        <v>760199</v>
      </c>
      <c r="B2095" s="46">
        <v>39765</v>
      </c>
      <c r="C2095" s="47">
        <v>1779.5566140000001</v>
      </c>
      <c r="D2095" s="45">
        <v>0.45</v>
      </c>
      <c r="E2095" s="45" t="s">
        <v>28</v>
      </c>
      <c r="F2095" s="46">
        <v>39759</v>
      </c>
    </row>
    <row r="2096" spans="1:6" x14ac:dyDescent="0.3">
      <c r="A2096" s="45">
        <v>760199</v>
      </c>
      <c r="B2096" s="46">
        <v>39766</v>
      </c>
      <c r="C2096" s="47">
        <v>1779.9041219999999</v>
      </c>
      <c r="D2096" s="45">
        <v>0.45</v>
      </c>
      <c r="E2096" s="45" t="s">
        <v>28</v>
      </c>
      <c r="F2096" s="46">
        <v>39759</v>
      </c>
    </row>
    <row r="2097" spans="1:6" x14ac:dyDescent="0.3">
      <c r="A2097" s="45">
        <v>760199</v>
      </c>
      <c r="B2097" s="46">
        <v>39769</v>
      </c>
      <c r="C2097" s="47">
        <v>1780.2517</v>
      </c>
      <c r="D2097" s="45">
        <v>0.45</v>
      </c>
      <c r="E2097" s="45" t="s">
        <v>28</v>
      </c>
      <c r="F2097" s="46">
        <v>39759</v>
      </c>
    </row>
    <row r="2098" spans="1:6" x14ac:dyDescent="0.3">
      <c r="A2098" s="45">
        <v>760199</v>
      </c>
      <c r="B2098" s="46">
        <v>39770</v>
      </c>
      <c r="C2098" s="47">
        <v>1780.7045680000001</v>
      </c>
      <c r="D2098" s="45">
        <v>0.51</v>
      </c>
      <c r="E2098" s="45" t="s">
        <v>29</v>
      </c>
      <c r="F2098" s="46">
        <v>39770</v>
      </c>
    </row>
    <row r="2099" spans="1:6" x14ac:dyDescent="0.3">
      <c r="A2099" s="45">
        <v>760199</v>
      </c>
      <c r="B2099" s="46">
        <v>39771</v>
      </c>
      <c r="C2099" s="47">
        <v>1781.157551</v>
      </c>
      <c r="D2099" s="45">
        <v>0.51</v>
      </c>
      <c r="E2099" s="45" t="s">
        <v>29</v>
      </c>
      <c r="F2099" s="46">
        <v>39770</v>
      </c>
    </row>
    <row r="2100" spans="1:6" x14ac:dyDescent="0.3">
      <c r="A2100" s="45">
        <v>760199</v>
      </c>
      <c r="B2100" s="46">
        <v>39772</v>
      </c>
      <c r="C2100" s="47">
        <v>1781.610649</v>
      </c>
      <c r="D2100" s="45">
        <v>0.51</v>
      </c>
      <c r="E2100" s="45" t="s">
        <v>29</v>
      </c>
      <c r="F2100" s="46">
        <v>39770</v>
      </c>
    </row>
    <row r="2101" spans="1:6" x14ac:dyDescent="0.3">
      <c r="A2101" s="45">
        <v>760199</v>
      </c>
      <c r="B2101" s="46">
        <v>39773</v>
      </c>
      <c r="C2101" s="47">
        <v>1782.0638630000001</v>
      </c>
      <c r="D2101" s="45">
        <v>0.51</v>
      </c>
      <c r="E2101" s="45" t="s">
        <v>29</v>
      </c>
      <c r="F2101" s="46">
        <v>39770</v>
      </c>
    </row>
    <row r="2102" spans="1:6" x14ac:dyDescent="0.3">
      <c r="A2102" s="45">
        <v>760199</v>
      </c>
      <c r="B2102" s="46">
        <v>39776</v>
      </c>
      <c r="C2102" s="47">
        <v>1782.517192</v>
      </c>
      <c r="D2102" s="45">
        <v>0.51</v>
      </c>
      <c r="E2102" s="45" t="s">
        <v>29</v>
      </c>
      <c r="F2102" s="46">
        <v>39770</v>
      </c>
    </row>
    <row r="2103" spans="1:6" x14ac:dyDescent="0.3">
      <c r="A2103" s="45">
        <v>760199</v>
      </c>
      <c r="B2103" s="46">
        <v>39777</v>
      </c>
      <c r="C2103" s="47">
        <v>1782.9706369999999</v>
      </c>
      <c r="D2103" s="45">
        <v>0.51</v>
      </c>
      <c r="E2103" s="45" t="s">
        <v>29</v>
      </c>
      <c r="F2103" s="46">
        <v>39770</v>
      </c>
    </row>
    <row r="2104" spans="1:6" x14ac:dyDescent="0.3">
      <c r="A2104" s="45">
        <v>760199</v>
      </c>
      <c r="B2104" s="46">
        <v>39778</v>
      </c>
      <c r="C2104" s="47">
        <v>1783.4241959999999</v>
      </c>
      <c r="D2104" s="45">
        <v>0.51</v>
      </c>
      <c r="E2104" s="45" t="s">
        <v>29</v>
      </c>
      <c r="F2104" s="46">
        <v>39770</v>
      </c>
    </row>
    <row r="2105" spans="1:6" x14ac:dyDescent="0.3">
      <c r="A2105" s="45">
        <v>760199</v>
      </c>
      <c r="B2105" s="46">
        <v>39779</v>
      </c>
      <c r="C2105" s="47">
        <v>1783.8068760000001</v>
      </c>
      <c r="D2105" s="45">
        <v>0.5</v>
      </c>
      <c r="E2105" s="45" t="s">
        <v>29</v>
      </c>
      <c r="F2105" s="46">
        <v>39779</v>
      </c>
    </row>
    <row r="2106" spans="1:6" x14ac:dyDescent="0.3">
      <c r="A2106" s="45">
        <v>760199</v>
      </c>
      <c r="B2106" s="46">
        <v>39780</v>
      </c>
      <c r="C2106" s="47">
        <v>1784.2517720000001</v>
      </c>
      <c r="D2106" s="45">
        <v>0.5</v>
      </c>
      <c r="E2106" s="45" t="s">
        <v>29</v>
      </c>
      <c r="F2106" s="46">
        <v>39779</v>
      </c>
    </row>
    <row r="2107" spans="1:6" x14ac:dyDescent="0.3">
      <c r="A2107" s="45">
        <v>760199</v>
      </c>
      <c r="B2107" s="46">
        <v>39783</v>
      </c>
      <c r="C2107" s="47">
        <v>1784.6967790000001</v>
      </c>
      <c r="D2107" s="45">
        <v>0.5</v>
      </c>
      <c r="E2107" s="45" t="s">
        <v>29</v>
      </c>
      <c r="F2107" s="46">
        <v>39779</v>
      </c>
    </row>
    <row r="2108" spans="1:6" x14ac:dyDescent="0.3">
      <c r="A2108" s="45">
        <v>760199</v>
      </c>
      <c r="B2108" s="46">
        <v>39784</v>
      </c>
      <c r="C2108" s="47">
        <v>1785.141897</v>
      </c>
      <c r="D2108" s="45">
        <v>0.5</v>
      </c>
      <c r="E2108" s="45" t="s">
        <v>29</v>
      </c>
      <c r="F2108" s="46">
        <v>39779</v>
      </c>
    </row>
    <row r="2109" spans="1:6" x14ac:dyDescent="0.3">
      <c r="A2109" s="45">
        <v>760199</v>
      </c>
      <c r="B2109" s="46">
        <v>39785</v>
      </c>
      <c r="C2109" s="47">
        <v>1785.5871259999999</v>
      </c>
      <c r="D2109" s="45">
        <v>0.5</v>
      </c>
      <c r="E2109" s="45" t="s">
        <v>29</v>
      </c>
      <c r="F2109" s="46">
        <v>39779</v>
      </c>
    </row>
    <row r="2110" spans="1:6" x14ac:dyDescent="0.3">
      <c r="A2110" s="45">
        <v>760199</v>
      </c>
      <c r="B2110" s="46">
        <v>39786</v>
      </c>
      <c r="C2110" s="47">
        <v>1786.0324660000001</v>
      </c>
      <c r="D2110" s="45">
        <v>0.5</v>
      </c>
      <c r="E2110" s="45" t="s">
        <v>29</v>
      </c>
      <c r="F2110" s="46">
        <v>39779</v>
      </c>
    </row>
    <row r="2111" spans="1:6" x14ac:dyDescent="0.3">
      <c r="A2111" s="45">
        <v>760199</v>
      </c>
      <c r="B2111" s="46">
        <v>39787</v>
      </c>
      <c r="C2111" s="47">
        <v>1784.736404</v>
      </c>
      <c r="D2111" s="45">
        <v>0.36</v>
      </c>
      <c r="E2111" s="45" t="s">
        <v>28</v>
      </c>
      <c r="F2111" s="46">
        <v>39787</v>
      </c>
    </row>
    <row r="2112" spans="1:6" x14ac:dyDescent="0.3">
      <c r="A2112" s="45">
        <v>760199</v>
      </c>
      <c r="B2112" s="46">
        <v>39790</v>
      </c>
      <c r="C2112" s="47">
        <v>1785.057172</v>
      </c>
      <c r="D2112" s="45">
        <v>0.36</v>
      </c>
      <c r="E2112" s="45" t="s">
        <v>28</v>
      </c>
      <c r="F2112" s="46">
        <v>39787</v>
      </c>
    </row>
    <row r="2113" spans="1:6" x14ac:dyDescent="0.3">
      <c r="A2113" s="45">
        <v>760199</v>
      </c>
      <c r="B2113" s="46">
        <v>39791</v>
      </c>
      <c r="C2113" s="47">
        <v>1785.3779970000001</v>
      </c>
      <c r="D2113" s="45">
        <v>0.36</v>
      </c>
      <c r="E2113" s="45" t="s">
        <v>28</v>
      </c>
      <c r="F2113" s="46">
        <v>39787</v>
      </c>
    </row>
    <row r="2114" spans="1:6" x14ac:dyDescent="0.3">
      <c r="A2114" s="45">
        <v>760199</v>
      </c>
      <c r="B2114" s="46">
        <v>39792</v>
      </c>
      <c r="C2114" s="47">
        <v>1785.698881</v>
      </c>
      <c r="D2114" s="45">
        <v>0.36</v>
      </c>
      <c r="E2114" s="45" t="s">
        <v>28</v>
      </c>
      <c r="F2114" s="46">
        <v>39787</v>
      </c>
    </row>
    <row r="2115" spans="1:6" x14ac:dyDescent="0.3">
      <c r="A2115" s="45">
        <v>760199</v>
      </c>
      <c r="B2115" s="46">
        <v>39793</v>
      </c>
      <c r="C2115" s="47">
        <v>1786.019822</v>
      </c>
      <c r="D2115" s="45">
        <v>0.36</v>
      </c>
      <c r="E2115" s="45" t="s">
        <v>28</v>
      </c>
      <c r="F2115" s="46">
        <v>39787</v>
      </c>
    </row>
    <row r="2116" spans="1:6" x14ac:dyDescent="0.3">
      <c r="A2116" s="45">
        <v>760199</v>
      </c>
      <c r="B2116" s="46">
        <v>39794</v>
      </c>
      <c r="C2116" s="47">
        <v>1786.3408199999999</v>
      </c>
      <c r="D2116" s="45">
        <v>0.36</v>
      </c>
      <c r="E2116" s="45" t="s">
        <v>28</v>
      </c>
      <c r="F2116" s="46">
        <v>39787</v>
      </c>
    </row>
    <row r="2117" spans="1:6" x14ac:dyDescent="0.3">
      <c r="A2117" s="45">
        <v>760199</v>
      </c>
      <c r="B2117" s="46">
        <v>39797</v>
      </c>
      <c r="C2117" s="47">
        <v>1786.661877</v>
      </c>
      <c r="D2117" s="45">
        <v>0.36</v>
      </c>
      <c r="E2117" s="45" t="s">
        <v>28</v>
      </c>
      <c r="F2117" s="46">
        <v>39787</v>
      </c>
    </row>
    <row r="2118" spans="1:6" x14ac:dyDescent="0.3">
      <c r="A2118" s="45">
        <v>760199</v>
      </c>
      <c r="B2118" s="46">
        <v>39798</v>
      </c>
      <c r="C2118" s="47">
        <v>1787.09473</v>
      </c>
      <c r="D2118" s="45">
        <v>0.51</v>
      </c>
      <c r="E2118" s="45" t="s">
        <v>29</v>
      </c>
      <c r="F2118" s="46">
        <v>39798</v>
      </c>
    </row>
    <row r="2119" spans="1:6" x14ac:dyDescent="0.3">
      <c r="A2119" s="45">
        <v>760199</v>
      </c>
      <c r="B2119" s="46">
        <v>39799</v>
      </c>
      <c r="C2119" s="47">
        <v>1787.5276879999999</v>
      </c>
      <c r="D2119" s="45">
        <v>0.51</v>
      </c>
      <c r="E2119" s="45" t="s">
        <v>29</v>
      </c>
      <c r="F2119" s="46">
        <v>39798</v>
      </c>
    </row>
    <row r="2120" spans="1:6" x14ac:dyDescent="0.3">
      <c r="A2120" s="45">
        <v>760199</v>
      </c>
      <c r="B2120" s="46">
        <v>39800</v>
      </c>
      <c r="C2120" s="47">
        <v>1787.9607510000001</v>
      </c>
      <c r="D2120" s="45">
        <v>0.51</v>
      </c>
      <c r="E2120" s="45" t="s">
        <v>29</v>
      </c>
      <c r="F2120" s="46">
        <v>39798</v>
      </c>
    </row>
    <row r="2121" spans="1:6" x14ac:dyDescent="0.3">
      <c r="A2121" s="45">
        <v>760199</v>
      </c>
      <c r="B2121" s="46">
        <v>39801</v>
      </c>
      <c r="C2121" s="47">
        <v>1788.3939190000001</v>
      </c>
      <c r="D2121" s="45">
        <v>0.51</v>
      </c>
      <c r="E2121" s="45" t="s">
        <v>29</v>
      </c>
      <c r="F2121" s="46">
        <v>39798</v>
      </c>
    </row>
    <row r="2122" spans="1:6" x14ac:dyDescent="0.3">
      <c r="A2122" s="45">
        <v>760199</v>
      </c>
      <c r="B2122" s="46">
        <v>39804</v>
      </c>
      <c r="C2122" s="47">
        <v>1788.106352</v>
      </c>
      <c r="D2122" s="45">
        <v>0.34</v>
      </c>
      <c r="E2122" s="45" t="s">
        <v>29</v>
      </c>
      <c r="F2122" s="46">
        <v>39804</v>
      </c>
    </row>
    <row r="2123" spans="1:6" x14ac:dyDescent="0.3">
      <c r="A2123" s="45">
        <v>760199</v>
      </c>
      <c r="B2123" s="46">
        <v>39805</v>
      </c>
      <c r="C2123" s="47">
        <v>1788.395387</v>
      </c>
      <c r="D2123" s="45">
        <v>0.34</v>
      </c>
      <c r="E2123" s="45" t="s">
        <v>29</v>
      </c>
      <c r="F2123" s="46">
        <v>39804</v>
      </c>
    </row>
    <row r="2124" spans="1:6" x14ac:dyDescent="0.3">
      <c r="A2124" s="45">
        <v>760199</v>
      </c>
      <c r="B2124" s="46">
        <v>39806</v>
      </c>
      <c r="C2124" s="47">
        <v>1788.684469</v>
      </c>
      <c r="D2124" s="45">
        <v>0.34</v>
      </c>
      <c r="E2124" s="45" t="s">
        <v>29</v>
      </c>
      <c r="F2124" s="46">
        <v>39804</v>
      </c>
    </row>
    <row r="2125" spans="1:6" x14ac:dyDescent="0.3">
      <c r="A2125" s="45">
        <v>760199</v>
      </c>
      <c r="B2125" s="46">
        <v>39808</v>
      </c>
      <c r="C2125" s="47">
        <v>1788.973598</v>
      </c>
      <c r="D2125" s="45">
        <v>0.34</v>
      </c>
      <c r="E2125" s="45" t="s">
        <v>29</v>
      </c>
      <c r="F2125" s="46">
        <v>39804</v>
      </c>
    </row>
    <row r="2126" spans="1:6" x14ac:dyDescent="0.3">
      <c r="A2126" s="45">
        <v>760199</v>
      </c>
      <c r="B2126" s="46">
        <v>39811</v>
      </c>
      <c r="C2126" s="47">
        <v>1789.262774</v>
      </c>
      <c r="D2126" s="45">
        <v>0.34</v>
      </c>
      <c r="E2126" s="45" t="s">
        <v>29</v>
      </c>
      <c r="F2126" s="46">
        <v>39804</v>
      </c>
    </row>
    <row r="2127" spans="1:6" x14ac:dyDescent="0.3">
      <c r="A2127" s="45">
        <v>760199</v>
      </c>
      <c r="B2127" s="46">
        <v>39812</v>
      </c>
      <c r="C2127" s="47">
        <v>1789.5519959999999</v>
      </c>
      <c r="D2127" s="45">
        <v>0.34</v>
      </c>
      <c r="E2127" s="45" t="s">
        <v>29</v>
      </c>
      <c r="F2127" s="46">
        <v>39804</v>
      </c>
    </row>
    <row r="2128" spans="1:6" x14ac:dyDescent="0.3">
      <c r="A2128" s="45">
        <v>760199</v>
      </c>
      <c r="B2128" s="46">
        <v>39813</v>
      </c>
      <c r="C2128" s="47">
        <v>1789.841265</v>
      </c>
      <c r="D2128" s="45">
        <v>0.34</v>
      </c>
      <c r="E2128" s="45" t="s">
        <v>29</v>
      </c>
      <c r="F2128" s="46">
        <v>39804</v>
      </c>
    </row>
    <row r="2129" spans="1:6" x14ac:dyDescent="0.3">
      <c r="A2129" s="45">
        <v>760199</v>
      </c>
      <c r="B2129" s="46">
        <v>39815</v>
      </c>
      <c r="C2129" s="47">
        <v>1790.13058</v>
      </c>
      <c r="D2129" s="45">
        <v>0.34</v>
      </c>
      <c r="E2129" s="45" t="s">
        <v>29</v>
      </c>
      <c r="F2129" s="46">
        <v>39804</v>
      </c>
    </row>
    <row r="2130" spans="1:6" x14ac:dyDescent="0.3">
      <c r="A2130" s="45">
        <v>760199</v>
      </c>
      <c r="B2130" s="46">
        <v>39818</v>
      </c>
      <c r="C2130" s="47">
        <v>1790.4199430000001</v>
      </c>
      <c r="D2130" s="45">
        <v>0.34</v>
      </c>
      <c r="E2130" s="45" t="s">
        <v>29</v>
      </c>
      <c r="F2130" s="46">
        <v>39804</v>
      </c>
    </row>
    <row r="2131" spans="1:6" x14ac:dyDescent="0.3">
      <c r="A2131" s="45">
        <v>760199</v>
      </c>
      <c r="B2131" s="46">
        <v>39819</v>
      </c>
      <c r="C2131" s="47">
        <v>1790.7093520000001</v>
      </c>
      <c r="D2131" s="45">
        <v>0.34</v>
      </c>
      <c r="E2131" s="45" t="s">
        <v>29</v>
      </c>
      <c r="F2131" s="46">
        <v>39804</v>
      </c>
    </row>
    <row r="2132" spans="1:6" x14ac:dyDescent="0.3">
      <c r="A2132" s="45">
        <v>760199</v>
      </c>
      <c r="B2132" s="46">
        <v>39820</v>
      </c>
      <c r="C2132" s="47">
        <v>1790.9988080000001</v>
      </c>
      <c r="D2132" s="45">
        <v>0.34</v>
      </c>
      <c r="E2132" s="45" t="s">
        <v>29</v>
      </c>
      <c r="F2132" s="46">
        <v>39804</v>
      </c>
    </row>
    <row r="2133" spans="1:6" x14ac:dyDescent="0.3">
      <c r="A2133" s="45">
        <v>760199</v>
      </c>
      <c r="B2133" s="46">
        <v>39821</v>
      </c>
      <c r="C2133" s="47">
        <v>1791.288311</v>
      </c>
      <c r="D2133" s="45">
        <v>0.34</v>
      </c>
      <c r="E2133" s="45" t="s">
        <v>29</v>
      </c>
      <c r="F2133" s="46">
        <v>39804</v>
      </c>
    </row>
    <row r="2134" spans="1:6" x14ac:dyDescent="0.3">
      <c r="A2134" s="45">
        <v>760199</v>
      </c>
      <c r="B2134" s="46">
        <v>39822</v>
      </c>
      <c r="C2134" s="47">
        <v>1790.7118760000001</v>
      </c>
      <c r="D2134" s="45">
        <v>0.28000000000000003</v>
      </c>
      <c r="E2134" s="45" t="s">
        <v>28</v>
      </c>
      <c r="F2134" s="46">
        <v>39822</v>
      </c>
    </row>
    <row r="2135" spans="1:6" x14ac:dyDescent="0.3">
      <c r="A2135" s="45">
        <v>760199</v>
      </c>
      <c r="B2135" s="46">
        <v>39825</v>
      </c>
      <c r="C2135" s="47">
        <v>1790.9503970000001</v>
      </c>
      <c r="D2135" s="45">
        <v>0.28000000000000003</v>
      </c>
      <c r="E2135" s="45" t="s">
        <v>28</v>
      </c>
      <c r="F2135" s="46">
        <v>39822</v>
      </c>
    </row>
    <row r="2136" spans="1:6" x14ac:dyDescent="0.3">
      <c r="A2136" s="45">
        <v>760199</v>
      </c>
      <c r="B2136" s="46">
        <v>39826</v>
      </c>
      <c r="C2136" s="47">
        <v>1791.1889490000001</v>
      </c>
      <c r="D2136" s="45">
        <v>0.28000000000000003</v>
      </c>
      <c r="E2136" s="45" t="s">
        <v>28</v>
      </c>
      <c r="F2136" s="46">
        <v>39822</v>
      </c>
    </row>
    <row r="2137" spans="1:6" x14ac:dyDescent="0.3">
      <c r="A2137" s="45">
        <v>760199</v>
      </c>
      <c r="B2137" s="46">
        <v>39827</v>
      </c>
      <c r="C2137" s="47">
        <v>1791.4275339999999</v>
      </c>
      <c r="D2137" s="45">
        <v>0.28000000000000003</v>
      </c>
      <c r="E2137" s="45" t="s">
        <v>28</v>
      </c>
      <c r="F2137" s="46">
        <v>39822</v>
      </c>
    </row>
    <row r="2138" spans="1:6" x14ac:dyDescent="0.3">
      <c r="A2138" s="45">
        <v>760199</v>
      </c>
      <c r="B2138" s="46">
        <v>39828</v>
      </c>
      <c r="C2138" s="47">
        <v>1791.66615</v>
      </c>
      <c r="D2138" s="45">
        <v>0.28000000000000003</v>
      </c>
      <c r="E2138" s="45" t="s">
        <v>28</v>
      </c>
      <c r="F2138" s="46">
        <v>39822</v>
      </c>
    </row>
    <row r="2139" spans="1:6" x14ac:dyDescent="0.3">
      <c r="A2139" s="45">
        <v>760199</v>
      </c>
      <c r="B2139" s="46">
        <v>39829</v>
      </c>
      <c r="C2139" s="47">
        <v>1791.966944</v>
      </c>
      <c r="D2139" s="45">
        <v>0.37</v>
      </c>
      <c r="E2139" s="45" t="s">
        <v>29</v>
      </c>
      <c r="F2139" s="46">
        <v>39829</v>
      </c>
    </row>
    <row r="2140" spans="1:6" x14ac:dyDescent="0.3">
      <c r="A2140" s="45">
        <v>760199</v>
      </c>
      <c r="B2140" s="46">
        <v>39832</v>
      </c>
      <c r="C2140" s="47">
        <v>1792.2677900000001</v>
      </c>
      <c r="D2140" s="45">
        <v>0.37</v>
      </c>
      <c r="E2140" s="45" t="s">
        <v>29</v>
      </c>
      <c r="F2140" s="46">
        <v>39829</v>
      </c>
    </row>
    <row r="2141" spans="1:6" x14ac:dyDescent="0.3">
      <c r="A2141" s="45">
        <v>760199</v>
      </c>
      <c r="B2141" s="46">
        <v>39833</v>
      </c>
      <c r="C2141" s="47">
        <v>1792.5686860000001</v>
      </c>
      <c r="D2141" s="45">
        <v>0.37</v>
      </c>
      <c r="E2141" s="45" t="s">
        <v>29</v>
      </c>
      <c r="F2141" s="46">
        <v>39829</v>
      </c>
    </row>
    <row r="2142" spans="1:6" x14ac:dyDescent="0.3">
      <c r="A2142" s="45">
        <v>760199</v>
      </c>
      <c r="B2142" s="46">
        <v>39834</v>
      </c>
      <c r="C2142" s="47">
        <v>1792.8696319999999</v>
      </c>
      <c r="D2142" s="45">
        <v>0.37</v>
      </c>
      <c r="E2142" s="45" t="s">
        <v>29</v>
      </c>
      <c r="F2142" s="46">
        <v>39829</v>
      </c>
    </row>
    <row r="2143" spans="1:6" x14ac:dyDescent="0.3">
      <c r="A2143" s="45">
        <v>760199</v>
      </c>
      <c r="B2143" s="46">
        <v>39835</v>
      </c>
      <c r="C2143" s="47">
        <v>1793.170629</v>
      </c>
      <c r="D2143" s="45">
        <v>0.37</v>
      </c>
      <c r="E2143" s="45" t="s">
        <v>29</v>
      </c>
      <c r="F2143" s="46">
        <v>39829</v>
      </c>
    </row>
    <row r="2144" spans="1:6" x14ac:dyDescent="0.3">
      <c r="A2144" s="45">
        <v>760199</v>
      </c>
      <c r="B2144" s="46">
        <v>39836</v>
      </c>
      <c r="C2144" s="47">
        <v>1793.4716759999999</v>
      </c>
      <c r="D2144" s="45">
        <v>0.37</v>
      </c>
      <c r="E2144" s="45" t="s">
        <v>29</v>
      </c>
      <c r="F2144" s="46">
        <v>39829</v>
      </c>
    </row>
    <row r="2145" spans="1:6" x14ac:dyDescent="0.3">
      <c r="A2145" s="45">
        <v>760199</v>
      </c>
      <c r="B2145" s="46">
        <v>39839</v>
      </c>
      <c r="C2145" s="47">
        <v>1794.0001999999999</v>
      </c>
      <c r="D2145" s="45">
        <v>0.41</v>
      </c>
      <c r="E2145" s="45" t="s">
        <v>29</v>
      </c>
      <c r="F2145" s="46">
        <v>39839</v>
      </c>
    </row>
    <row r="2146" spans="1:6" x14ac:dyDescent="0.3">
      <c r="A2146" s="45">
        <v>760199</v>
      </c>
      <c r="B2146" s="46">
        <v>39840</v>
      </c>
      <c r="C2146" s="47">
        <v>1794.3338839999999</v>
      </c>
      <c r="D2146" s="45">
        <v>0.41</v>
      </c>
      <c r="E2146" s="45" t="s">
        <v>29</v>
      </c>
      <c r="F2146" s="46">
        <v>39839</v>
      </c>
    </row>
    <row r="2147" spans="1:6" x14ac:dyDescent="0.3">
      <c r="A2147" s="45">
        <v>760199</v>
      </c>
      <c r="B2147" s="46">
        <v>39841</v>
      </c>
      <c r="C2147" s="47">
        <v>1794.6676299999999</v>
      </c>
      <c r="D2147" s="45">
        <v>0.41</v>
      </c>
      <c r="E2147" s="45" t="s">
        <v>29</v>
      </c>
      <c r="F2147" s="46">
        <v>39839</v>
      </c>
    </row>
    <row r="2148" spans="1:6" x14ac:dyDescent="0.3">
      <c r="A2148" s="45">
        <v>760199</v>
      </c>
      <c r="B2148" s="46">
        <v>39842</v>
      </c>
      <c r="C2148" s="47">
        <v>1795.001438</v>
      </c>
      <c r="D2148" s="45">
        <v>0.41</v>
      </c>
      <c r="E2148" s="45" t="s">
        <v>29</v>
      </c>
      <c r="F2148" s="46">
        <v>39839</v>
      </c>
    </row>
    <row r="2149" spans="1:6" x14ac:dyDescent="0.3">
      <c r="A2149" s="45">
        <v>760199</v>
      </c>
      <c r="B2149" s="46">
        <v>39843</v>
      </c>
      <c r="C2149" s="47">
        <v>1795.3353079999999</v>
      </c>
      <c r="D2149" s="45">
        <v>0.41</v>
      </c>
      <c r="E2149" s="45" t="s">
        <v>29</v>
      </c>
      <c r="F2149" s="46">
        <v>39839</v>
      </c>
    </row>
    <row r="2150" spans="1:6" x14ac:dyDescent="0.3">
      <c r="A2150" s="45">
        <v>760199</v>
      </c>
      <c r="B2150" s="46">
        <v>39846</v>
      </c>
      <c r="C2150" s="47">
        <v>1795.6692399999999</v>
      </c>
      <c r="D2150" s="45">
        <v>0.41</v>
      </c>
      <c r="E2150" s="45" t="s">
        <v>29</v>
      </c>
      <c r="F2150" s="46">
        <v>39839</v>
      </c>
    </row>
    <row r="2151" spans="1:6" x14ac:dyDescent="0.3">
      <c r="A2151" s="45">
        <v>760199</v>
      </c>
      <c r="B2151" s="46">
        <v>39847</v>
      </c>
      <c r="C2151" s="47">
        <v>1796.0032349999999</v>
      </c>
      <c r="D2151" s="45">
        <v>0.41</v>
      </c>
      <c r="E2151" s="45" t="s">
        <v>29</v>
      </c>
      <c r="F2151" s="46">
        <v>39839</v>
      </c>
    </row>
    <row r="2152" spans="1:6" x14ac:dyDescent="0.3">
      <c r="A2152" s="45">
        <v>760199</v>
      </c>
      <c r="B2152" s="46">
        <v>39848</v>
      </c>
      <c r="C2152" s="47">
        <v>1796.3372910000001</v>
      </c>
      <c r="D2152" s="45">
        <v>0.41</v>
      </c>
      <c r="E2152" s="45" t="s">
        <v>29</v>
      </c>
      <c r="F2152" s="46">
        <v>39839</v>
      </c>
    </row>
    <row r="2153" spans="1:6" x14ac:dyDescent="0.3">
      <c r="A2153" s="45">
        <v>760199</v>
      </c>
      <c r="B2153" s="46">
        <v>39849</v>
      </c>
      <c r="C2153" s="47">
        <v>1796.6714099999999</v>
      </c>
      <c r="D2153" s="45">
        <v>0.41</v>
      </c>
      <c r="E2153" s="45" t="s">
        <v>29</v>
      </c>
      <c r="F2153" s="46">
        <v>39839</v>
      </c>
    </row>
    <row r="2154" spans="1:6" x14ac:dyDescent="0.3">
      <c r="A2154" s="45">
        <v>760199</v>
      </c>
      <c r="B2154" s="46">
        <v>39850</v>
      </c>
      <c r="C2154" s="47">
        <v>1797.914031</v>
      </c>
      <c r="D2154" s="45">
        <v>0.48</v>
      </c>
      <c r="E2154" s="45" t="s">
        <v>28</v>
      </c>
      <c r="F2154" s="46">
        <v>39850</v>
      </c>
    </row>
    <row r="2155" spans="1:6" x14ac:dyDescent="0.3">
      <c r="A2155" s="45">
        <v>760199</v>
      </c>
      <c r="B2155" s="46">
        <v>39853</v>
      </c>
      <c r="C2155" s="47">
        <v>1798.3052459999999</v>
      </c>
      <c r="D2155" s="45">
        <v>0.48</v>
      </c>
      <c r="E2155" s="45" t="s">
        <v>28</v>
      </c>
      <c r="F2155" s="46">
        <v>39850</v>
      </c>
    </row>
    <row r="2156" spans="1:6" x14ac:dyDescent="0.3">
      <c r="A2156" s="45">
        <v>760199</v>
      </c>
      <c r="B2156" s="46">
        <v>39854</v>
      </c>
      <c r="C2156" s="47">
        <v>1798.6965459999999</v>
      </c>
      <c r="D2156" s="45">
        <v>0.48</v>
      </c>
      <c r="E2156" s="45" t="s">
        <v>28</v>
      </c>
      <c r="F2156" s="46">
        <v>39850</v>
      </c>
    </row>
    <row r="2157" spans="1:6" x14ac:dyDescent="0.3">
      <c r="A2157" s="45">
        <v>760199</v>
      </c>
      <c r="B2157" s="46">
        <v>39855</v>
      </c>
      <c r="C2157" s="47">
        <v>1799.0879319999999</v>
      </c>
      <c r="D2157" s="45">
        <v>0.48</v>
      </c>
      <c r="E2157" s="45" t="s">
        <v>28</v>
      </c>
      <c r="F2157" s="46">
        <v>39850</v>
      </c>
    </row>
    <row r="2158" spans="1:6" x14ac:dyDescent="0.3">
      <c r="A2158" s="45">
        <v>760199</v>
      </c>
      <c r="B2158" s="46">
        <v>39856</v>
      </c>
      <c r="C2158" s="47">
        <v>1799.479403</v>
      </c>
      <c r="D2158" s="45">
        <v>0.48</v>
      </c>
      <c r="E2158" s="45" t="s">
        <v>28</v>
      </c>
      <c r="F2158" s="46">
        <v>39850</v>
      </c>
    </row>
    <row r="2159" spans="1:6" x14ac:dyDescent="0.3">
      <c r="A2159" s="45">
        <v>760199</v>
      </c>
      <c r="B2159" s="46">
        <v>39857</v>
      </c>
      <c r="C2159" s="47">
        <v>1799.870958</v>
      </c>
      <c r="D2159" s="45">
        <v>0.48</v>
      </c>
      <c r="E2159" s="45" t="s">
        <v>28</v>
      </c>
      <c r="F2159" s="46">
        <v>39850</v>
      </c>
    </row>
    <row r="2160" spans="1:6" x14ac:dyDescent="0.3">
      <c r="A2160" s="45">
        <v>760199</v>
      </c>
      <c r="B2160" s="46">
        <v>39860</v>
      </c>
      <c r="C2160" s="47">
        <v>1800.2626</v>
      </c>
      <c r="D2160" s="45">
        <v>0.48</v>
      </c>
      <c r="E2160" s="45" t="s">
        <v>28</v>
      </c>
      <c r="F2160" s="46">
        <v>39850</v>
      </c>
    </row>
    <row r="2161" spans="1:6" x14ac:dyDescent="0.3">
      <c r="A2161" s="45">
        <v>760199</v>
      </c>
      <c r="B2161" s="46">
        <v>39861</v>
      </c>
      <c r="C2161" s="47">
        <v>1800.900766</v>
      </c>
      <c r="D2161" s="45">
        <v>0.64</v>
      </c>
      <c r="E2161" s="45" t="s">
        <v>29</v>
      </c>
      <c r="F2161" s="46">
        <v>39861</v>
      </c>
    </row>
    <row r="2162" spans="1:6" x14ac:dyDescent="0.3">
      <c r="A2162" s="45">
        <v>760199</v>
      </c>
      <c r="B2162" s="46">
        <v>39862</v>
      </c>
      <c r="C2162" s="47">
        <v>1801.5391589999999</v>
      </c>
      <c r="D2162" s="45">
        <v>0.64</v>
      </c>
      <c r="E2162" s="45" t="s">
        <v>29</v>
      </c>
      <c r="F2162" s="46">
        <v>39861</v>
      </c>
    </row>
    <row r="2163" spans="1:6" x14ac:dyDescent="0.3">
      <c r="A2163" s="45">
        <v>760199</v>
      </c>
      <c r="B2163" s="46">
        <v>39863</v>
      </c>
      <c r="C2163" s="47">
        <v>1802.1777790000001</v>
      </c>
      <c r="D2163" s="45">
        <v>0.64</v>
      </c>
      <c r="E2163" s="45" t="s">
        <v>29</v>
      </c>
      <c r="F2163" s="46">
        <v>39861</v>
      </c>
    </row>
    <row r="2164" spans="1:6" x14ac:dyDescent="0.3">
      <c r="A2164" s="45">
        <v>760199</v>
      </c>
      <c r="B2164" s="46">
        <v>39864</v>
      </c>
      <c r="C2164" s="47">
        <v>1802.8166249999999</v>
      </c>
      <c r="D2164" s="45">
        <v>0.64</v>
      </c>
      <c r="E2164" s="45" t="s">
        <v>29</v>
      </c>
      <c r="F2164" s="46">
        <v>39861</v>
      </c>
    </row>
    <row r="2165" spans="1:6" x14ac:dyDescent="0.3">
      <c r="A2165" s="45">
        <v>760199</v>
      </c>
      <c r="B2165" s="46">
        <v>39869</v>
      </c>
      <c r="C2165" s="47">
        <v>1803.156968</v>
      </c>
      <c r="D2165" s="45">
        <v>0.57999999999999996</v>
      </c>
      <c r="E2165" s="45" t="s">
        <v>29</v>
      </c>
      <c r="F2165" s="46">
        <v>39869</v>
      </c>
    </row>
    <row r="2166" spans="1:6" x14ac:dyDescent="0.3">
      <c r="A2166" s="45">
        <v>760199</v>
      </c>
      <c r="B2166" s="46">
        <v>39870</v>
      </c>
      <c r="C2166" s="47">
        <v>1803.7364</v>
      </c>
      <c r="D2166" s="45">
        <v>0.57999999999999996</v>
      </c>
      <c r="E2166" s="45" t="s">
        <v>29</v>
      </c>
      <c r="F2166" s="46">
        <v>39869</v>
      </c>
    </row>
    <row r="2167" spans="1:6" x14ac:dyDescent="0.3">
      <c r="A2167" s="45">
        <v>760199</v>
      </c>
      <c r="B2167" s="46">
        <v>39871</v>
      </c>
      <c r="C2167" s="47">
        <v>1804.316018</v>
      </c>
      <c r="D2167" s="45">
        <v>0.57999999999999996</v>
      </c>
      <c r="E2167" s="45" t="s">
        <v>29</v>
      </c>
      <c r="F2167" s="46">
        <v>39869</v>
      </c>
    </row>
    <row r="2168" spans="1:6" x14ac:dyDescent="0.3">
      <c r="A2168" s="45">
        <v>760199</v>
      </c>
      <c r="B2168" s="46">
        <v>39874</v>
      </c>
      <c r="C2168" s="47">
        <v>1804.895822</v>
      </c>
      <c r="D2168" s="45">
        <v>0.57999999999999996</v>
      </c>
      <c r="E2168" s="45" t="s">
        <v>29</v>
      </c>
      <c r="F2168" s="46">
        <v>39869</v>
      </c>
    </row>
    <row r="2169" spans="1:6" x14ac:dyDescent="0.3">
      <c r="A2169" s="45">
        <v>760199</v>
      </c>
      <c r="B2169" s="46">
        <v>39875</v>
      </c>
      <c r="C2169" s="47">
        <v>1805.475813</v>
      </c>
      <c r="D2169" s="45">
        <v>0.57999999999999996</v>
      </c>
      <c r="E2169" s="45" t="s">
        <v>29</v>
      </c>
      <c r="F2169" s="46">
        <v>39869</v>
      </c>
    </row>
    <row r="2170" spans="1:6" x14ac:dyDescent="0.3">
      <c r="A2170" s="45">
        <v>760199</v>
      </c>
      <c r="B2170" s="46">
        <v>39876</v>
      </c>
      <c r="C2170" s="47">
        <v>1806.0559900000001</v>
      </c>
      <c r="D2170" s="45">
        <v>0.57999999999999996</v>
      </c>
      <c r="E2170" s="45" t="s">
        <v>29</v>
      </c>
      <c r="F2170" s="46">
        <v>39869</v>
      </c>
    </row>
    <row r="2171" spans="1:6" x14ac:dyDescent="0.3">
      <c r="A2171" s="45">
        <v>760199</v>
      </c>
      <c r="B2171" s="46">
        <v>39877</v>
      </c>
      <c r="C2171" s="47">
        <v>1806.6363530000001</v>
      </c>
      <c r="D2171" s="45">
        <v>0.57999999999999996</v>
      </c>
      <c r="E2171" s="45" t="s">
        <v>29</v>
      </c>
      <c r="F2171" s="46">
        <v>39869</v>
      </c>
    </row>
    <row r="2172" spans="1:6" x14ac:dyDescent="0.3">
      <c r="A2172" s="45">
        <v>760199</v>
      </c>
      <c r="B2172" s="46">
        <v>39878</v>
      </c>
      <c r="C2172" s="47">
        <v>1807.216903</v>
      </c>
      <c r="D2172" s="45">
        <v>0.57999999999999996</v>
      </c>
      <c r="E2172" s="45" t="s">
        <v>29</v>
      </c>
      <c r="F2172" s="46">
        <v>39869</v>
      </c>
    </row>
    <row r="2173" spans="1:6" x14ac:dyDescent="0.3">
      <c r="A2173" s="45">
        <v>760199</v>
      </c>
      <c r="B2173" s="46">
        <v>39881</v>
      </c>
      <c r="C2173" s="47">
        <v>1807.79764</v>
      </c>
      <c r="D2173" s="45">
        <v>0.57999999999999996</v>
      </c>
      <c r="E2173" s="45" t="s">
        <v>29</v>
      </c>
      <c r="F2173" s="46">
        <v>39869</v>
      </c>
    </row>
    <row r="2174" spans="1:6" x14ac:dyDescent="0.3">
      <c r="A2174" s="45">
        <v>760199</v>
      </c>
      <c r="B2174" s="46">
        <v>39882</v>
      </c>
      <c r="C2174" s="47">
        <v>1808.378563</v>
      </c>
      <c r="D2174" s="45">
        <v>0.57999999999999996</v>
      </c>
      <c r="E2174" s="45" t="s">
        <v>29</v>
      </c>
      <c r="F2174" s="46">
        <v>39869</v>
      </c>
    </row>
    <row r="2175" spans="1:6" x14ac:dyDescent="0.3">
      <c r="A2175" s="45">
        <v>760199</v>
      </c>
      <c r="B2175" s="46">
        <v>39883</v>
      </c>
      <c r="C2175" s="47">
        <v>1808.51154</v>
      </c>
      <c r="D2175" s="45">
        <v>0.55000000000000004</v>
      </c>
      <c r="E2175" s="45" t="s">
        <v>28</v>
      </c>
      <c r="F2175" s="46">
        <v>39883</v>
      </c>
    </row>
    <row r="2176" spans="1:6" x14ac:dyDescent="0.3">
      <c r="A2176" s="45">
        <v>760199</v>
      </c>
      <c r="B2176" s="46">
        <v>39884</v>
      </c>
      <c r="C2176" s="47">
        <v>1809.0628119999999</v>
      </c>
      <c r="D2176" s="45">
        <v>0.55000000000000004</v>
      </c>
      <c r="E2176" s="45" t="s">
        <v>28</v>
      </c>
      <c r="F2176" s="46">
        <v>39883</v>
      </c>
    </row>
    <row r="2177" spans="1:6" x14ac:dyDescent="0.3">
      <c r="A2177" s="45">
        <v>760199</v>
      </c>
      <c r="B2177" s="46">
        <v>39885</v>
      </c>
      <c r="C2177" s="47">
        <v>1809.614251</v>
      </c>
      <c r="D2177" s="45">
        <v>0.55000000000000004</v>
      </c>
      <c r="E2177" s="45" t="s">
        <v>28</v>
      </c>
      <c r="F2177" s="46">
        <v>39883</v>
      </c>
    </row>
    <row r="2178" spans="1:6" x14ac:dyDescent="0.3">
      <c r="A2178" s="45">
        <v>760199</v>
      </c>
      <c r="B2178" s="46">
        <v>39888</v>
      </c>
      <c r="C2178" s="47">
        <v>1810.165859</v>
      </c>
      <c r="D2178" s="45">
        <v>0.55000000000000004</v>
      </c>
      <c r="E2178" s="45" t="s">
        <v>28</v>
      </c>
      <c r="F2178" s="46">
        <v>39883</v>
      </c>
    </row>
    <row r="2179" spans="1:6" x14ac:dyDescent="0.3">
      <c r="A2179" s="45">
        <v>760199</v>
      </c>
      <c r="B2179" s="46">
        <v>39889</v>
      </c>
      <c r="C2179" s="47">
        <v>1810.415489</v>
      </c>
      <c r="D2179" s="45">
        <v>0.28999999999999998</v>
      </c>
      <c r="E2179" s="45" t="s">
        <v>29</v>
      </c>
      <c r="F2179" s="46">
        <v>39889</v>
      </c>
    </row>
    <row r="2180" spans="1:6" x14ac:dyDescent="0.3">
      <c r="A2180" s="45">
        <v>760199</v>
      </c>
      <c r="B2180" s="46">
        <v>39890</v>
      </c>
      <c r="C2180" s="47">
        <v>1810.665154</v>
      </c>
      <c r="D2180" s="45">
        <v>0.28999999999999998</v>
      </c>
      <c r="E2180" s="45" t="s">
        <v>29</v>
      </c>
      <c r="F2180" s="46">
        <v>39889</v>
      </c>
    </row>
    <row r="2181" spans="1:6" x14ac:dyDescent="0.3">
      <c r="A2181" s="45">
        <v>760199</v>
      </c>
      <c r="B2181" s="46">
        <v>39891</v>
      </c>
      <c r="C2181" s="47">
        <v>1810.9148540000001</v>
      </c>
      <c r="D2181" s="45">
        <v>0.28999999999999998</v>
      </c>
      <c r="E2181" s="45" t="s">
        <v>29</v>
      </c>
      <c r="F2181" s="46">
        <v>39889</v>
      </c>
    </row>
    <row r="2182" spans="1:6" x14ac:dyDescent="0.3">
      <c r="A2182" s="45">
        <v>760199</v>
      </c>
      <c r="B2182" s="46">
        <v>39892</v>
      </c>
      <c r="C2182" s="47">
        <v>1811.1645880000001</v>
      </c>
      <c r="D2182" s="45">
        <v>0.28999999999999998</v>
      </c>
      <c r="E2182" s="45" t="s">
        <v>29</v>
      </c>
      <c r="F2182" s="46">
        <v>39889</v>
      </c>
    </row>
    <row r="2183" spans="1:6" x14ac:dyDescent="0.3">
      <c r="A2183" s="45">
        <v>760199</v>
      </c>
      <c r="B2183" s="46">
        <v>39895</v>
      </c>
      <c r="C2183" s="47">
        <v>1811.414356</v>
      </c>
      <c r="D2183" s="45">
        <v>0.28999999999999998</v>
      </c>
      <c r="E2183" s="45" t="s">
        <v>29</v>
      </c>
      <c r="F2183" s="46">
        <v>39889</v>
      </c>
    </row>
    <row r="2184" spans="1:6" x14ac:dyDescent="0.3">
      <c r="A2184" s="45">
        <v>760199</v>
      </c>
      <c r="B2184" s="46">
        <v>39896</v>
      </c>
      <c r="C2184" s="47">
        <v>1811.6641589999999</v>
      </c>
      <c r="D2184" s="45">
        <v>0.28999999999999998</v>
      </c>
      <c r="E2184" s="45" t="s">
        <v>29</v>
      </c>
      <c r="F2184" s="46">
        <v>39889</v>
      </c>
    </row>
    <row r="2185" spans="1:6" x14ac:dyDescent="0.3">
      <c r="A2185" s="45">
        <v>760199</v>
      </c>
      <c r="B2185" s="46">
        <v>39897</v>
      </c>
      <c r="C2185" s="47">
        <v>1811.9139970000001</v>
      </c>
      <c r="D2185" s="45">
        <v>0.28999999999999998</v>
      </c>
      <c r="E2185" s="45" t="s">
        <v>29</v>
      </c>
      <c r="F2185" s="46">
        <v>39889</v>
      </c>
    </row>
    <row r="2186" spans="1:6" x14ac:dyDescent="0.3">
      <c r="A2186" s="45">
        <v>760199</v>
      </c>
      <c r="B2186" s="46">
        <v>39898</v>
      </c>
      <c r="C2186" s="47">
        <v>1811.4753040000001</v>
      </c>
      <c r="D2186" s="45">
        <v>0.19</v>
      </c>
      <c r="E2186" s="45" t="s">
        <v>29</v>
      </c>
      <c r="F2186" s="46">
        <v>39898</v>
      </c>
    </row>
    <row r="2187" spans="1:6" x14ac:dyDescent="0.3">
      <c r="A2187" s="45">
        <v>760199</v>
      </c>
      <c r="B2187" s="46">
        <v>39899</v>
      </c>
      <c r="C2187" s="47">
        <v>1811.6390510000001</v>
      </c>
      <c r="D2187" s="45">
        <v>0.19</v>
      </c>
      <c r="E2187" s="45" t="s">
        <v>29</v>
      </c>
      <c r="F2187" s="46">
        <v>39898</v>
      </c>
    </row>
    <row r="2188" spans="1:6" x14ac:dyDescent="0.3">
      <c r="A2188" s="45">
        <v>760199</v>
      </c>
      <c r="B2188" s="46">
        <v>39902</v>
      </c>
      <c r="C2188" s="47">
        <v>1811.802813</v>
      </c>
      <c r="D2188" s="45">
        <v>0.19</v>
      </c>
      <c r="E2188" s="45" t="s">
        <v>29</v>
      </c>
      <c r="F2188" s="46">
        <v>39898</v>
      </c>
    </row>
    <row r="2189" spans="1:6" x14ac:dyDescent="0.3">
      <c r="A2189" s="45">
        <v>760199</v>
      </c>
      <c r="B2189" s="46">
        <v>39903</v>
      </c>
      <c r="C2189" s="47">
        <v>1811.96659</v>
      </c>
      <c r="D2189" s="45">
        <v>0.19</v>
      </c>
      <c r="E2189" s="45" t="s">
        <v>29</v>
      </c>
      <c r="F2189" s="46">
        <v>39898</v>
      </c>
    </row>
    <row r="2190" spans="1:6" x14ac:dyDescent="0.3">
      <c r="A2190" s="45">
        <v>760199</v>
      </c>
      <c r="B2190" s="46">
        <v>39904</v>
      </c>
      <c r="C2190" s="47">
        <v>1812.1303820000001</v>
      </c>
      <c r="D2190" s="45">
        <v>0.19</v>
      </c>
      <c r="E2190" s="45" t="s">
        <v>29</v>
      </c>
      <c r="F2190" s="46">
        <v>39898</v>
      </c>
    </row>
    <row r="2191" spans="1:6" x14ac:dyDescent="0.3">
      <c r="A2191" s="45">
        <v>760199</v>
      </c>
      <c r="B2191" s="46">
        <v>39905</v>
      </c>
      <c r="C2191" s="47">
        <v>1812.2941880000001</v>
      </c>
      <c r="D2191" s="45">
        <v>0.19</v>
      </c>
      <c r="E2191" s="45" t="s">
        <v>29</v>
      </c>
      <c r="F2191" s="46">
        <v>39898</v>
      </c>
    </row>
    <row r="2192" spans="1:6" x14ac:dyDescent="0.3">
      <c r="A2192" s="45">
        <v>760199</v>
      </c>
      <c r="B2192" s="46">
        <v>39906</v>
      </c>
      <c r="C2192" s="47">
        <v>1812.4580100000001</v>
      </c>
      <c r="D2192" s="45">
        <v>0.19</v>
      </c>
      <c r="E2192" s="45" t="s">
        <v>29</v>
      </c>
      <c r="F2192" s="46">
        <v>39898</v>
      </c>
    </row>
    <row r="2193" spans="1:6" x14ac:dyDescent="0.3">
      <c r="A2193" s="45">
        <v>760199</v>
      </c>
      <c r="B2193" s="46">
        <v>39909</v>
      </c>
      <c r="C2193" s="47">
        <v>1812.621846</v>
      </c>
      <c r="D2193" s="45">
        <v>0.19</v>
      </c>
      <c r="E2193" s="45" t="s">
        <v>29</v>
      </c>
      <c r="F2193" s="46">
        <v>39898</v>
      </c>
    </row>
    <row r="2194" spans="1:6" x14ac:dyDescent="0.3">
      <c r="A2194" s="45">
        <v>760199</v>
      </c>
      <c r="B2194" s="46">
        <v>39910</v>
      </c>
      <c r="C2194" s="47">
        <v>1812.785697</v>
      </c>
      <c r="D2194" s="45">
        <v>0.19</v>
      </c>
      <c r="E2194" s="45" t="s">
        <v>29</v>
      </c>
      <c r="F2194" s="46">
        <v>39898</v>
      </c>
    </row>
    <row r="2195" spans="1:6" x14ac:dyDescent="0.3">
      <c r="A2195" s="45">
        <v>760199</v>
      </c>
      <c r="B2195" s="46">
        <v>39911</v>
      </c>
      <c r="C2195" s="47">
        <v>1813.0933090000001</v>
      </c>
      <c r="D2195" s="45">
        <v>0.2</v>
      </c>
      <c r="E2195" s="45" t="s">
        <v>28</v>
      </c>
      <c r="F2195" s="46">
        <v>39911</v>
      </c>
    </row>
    <row r="2196" spans="1:6" x14ac:dyDescent="0.3">
      <c r="A2196" s="45">
        <v>760199</v>
      </c>
      <c r="B2196" s="46">
        <v>39912</v>
      </c>
      <c r="C2196" s="47">
        <v>1813.2656589999999</v>
      </c>
      <c r="D2196" s="45">
        <v>0.2</v>
      </c>
      <c r="E2196" s="45" t="s">
        <v>28</v>
      </c>
      <c r="F2196" s="46">
        <v>39911</v>
      </c>
    </row>
    <row r="2197" spans="1:6" x14ac:dyDescent="0.3">
      <c r="A2197" s="45">
        <v>760199</v>
      </c>
      <c r="B2197" s="46">
        <v>39916</v>
      </c>
      <c r="C2197" s="47">
        <v>1813.438026</v>
      </c>
      <c r="D2197" s="45">
        <v>0.2</v>
      </c>
      <c r="E2197" s="45" t="s">
        <v>28</v>
      </c>
      <c r="F2197" s="46">
        <v>39911</v>
      </c>
    </row>
    <row r="2198" spans="1:6" x14ac:dyDescent="0.3">
      <c r="A2198" s="45">
        <v>760199</v>
      </c>
      <c r="B2198" s="46">
        <v>39917</v>
      </c>
      <c r="C2198" s="47">
        <v>1813.6104089999999</v>
      </c>
      <c r="D2198" s="45">
        <v>0.2</v>
      </c>
      <c r="E2198" s="45" t="s">
        <v>28</v>
      </c>
      <c r="F2198" s="46">
        <v>39911</v>
      </c>
    </row>
    <row r="2199" spans="1:6" x14ac:dyDescent="0.3">
      <c r="A2199" s="45">
        <v>760199</v>
      </c>
      <c r="B2199" s="46">
        <v>39918</v>
      </c>
      <c r="C2199" s="47">
        <v>1813.782809</v>
      </c>
      <c r="D2199" s="45">
        <v>0.2</v>
      </c>
      <c r="E2199" s="45" t="s">
        <v>28</v>
      </c>
      <c r="F2199" s="46">
        <v>39911</v>
      </c>
    </row>
    <row r="2200" spans="1:6" x14ac:dyDescent="0.3">
      <c r="A2200" s="45">
        <v>760199</v>
      </c>
      <c r="B2200" s="46">
        <v>39919</v>
      </c>
      <c r="C2200" s="47">
        <v>1814.153912</v>
      </c>
      <c r="D2200" s="45">
        <v>0.41</v>
      </c>
      <c r="E2200" s="45" t="s">
        <v>29</v>
      </c>
      <c r="F2200" s="46">
        <v>39919</v>
      </c>
    </row>
    <row r="2201" spans="1:6" x14ac:dyDescent="0.3">
      <c r="A2201" s="45">
        <v>760199</v>
      </c>
      <c r="B2201" s="46">
        <v>39920</v>
      </c>
      <c r="C2201" s="47">
        <v>1814.525091</v>
      </c>
      <c r="D2201" s="45">
        <v>0.41</v>
      </c>
      <c r="E2201" s="45" t="s">
        <v>29</v>
      </c>
      <c r="F2201" s="46">
        <v>39919</v>
      </c>
    </row>
    <row r="2202" spans="1:6" x14ac:dyDescent="0.3">
      <c r="A2202" s="45">
        <v>760199</v>
      </c>
      <c r="B2202" s="46">
        <v>39923</v>
      </c>
      <c r="C2202" s="47">
        <v>1814.896346</v>
      </c>
      <c r="D2202" s="45">
        <v>0.41</v>
      </c>
      <c r="E2202" s="45" t="s">
        <v>29</v>
      </c>
      <c r="F2202" s="46">
        <v>39919</v>
      </c>
    </row>
    <row r="2203" spans="1:6" x14ac:dyDescent="0.3">
      <c r="A2203" s="45">
        <v>760199</v>
      </c>
      <c r="B2203" s="46">
        <v>39925</v>
      </c>
      <c r="C2203" s="47">
        <v>1815.267677</v>
      </c>
      <c r="D2203" s="45">
        <v>0.41</v>
      </c>
      <c r="E2203" s="45" t="s">
        <v>29</v>
      </c>
      <c r="F2203" s="46">
        <v>39919</v>
      </c>
    </row>
    <row r="2204" spans="1:6" x14ac:dyDescent="0.3">
      <c r="A2204" s="45">
        <v>760199</v>
      </c>
      <c r="B2204" s="46">
        <v>39926</v>
      </c>
      <c r="C2204" s="47">
        <v>1815.6390839999999</v>
      </c>
      <c r="D2204" s="45">
        <v>0.41</v>
      </c>
      <c r="E2204" s="45" t="s">
        <v>29</v>
      </c>
      <c r="F2204" s="46">
        <v>39919</v>
      </c>
    </row>
    <row r="2205" spans="1:6" x14ac:dyDescent="0.3">
      <c r="A2205" s="45">
        <v>760199</v>
      </c>
      <c r="B2205" s="46">
        <v>39927</v>
      </c>
      <c r="C2205" s="47">
        <v>1816.010567</v>
      </c>
      <c r="D2205" s="45">
        <v>0.41</v>
      </c>
      <c r="E2205" s="45" t="s">
        <v>29</v>
      </c>
      <c r="F2205" s="46">
        <v>39919</v>
      </c>
    </row>
    <row r="2206" spans="1:6" x14ac:dyDescent="0.3">
      <c r="A2206" s="45">
        <v>760199</v>
      </c>
      <c r="B2206" s="46">
        <v>39930</v>
      </c>
      <c r="C2206" s="47">
        <v>1816.508746</v>
      </c>
      <c r="D2206" s="45">
        <v>0.43</v>
      </c>
      <c r="E2206" s="45" t="s">
        <v>29</v>
      </c>
      <c r="F2206" s="46">
        <v>39930</v>
      </c>
    </row>
    <row r="2207" spans="1:6" x14ac:dyDescent="0.3">
      <c r="A2207" s="45">
        <v>760199</v>
      </c>
      <c r="B2207" s="46">
        <v>39931</v>
      </c>
      <c r="C2207" s="47">
        <v>1816.8985</v>
      </c>
      <c r="D2207" s="45">
        <v>0.43</v>
      </c>
      <c r="E2207" s="45" t="s">
        <v>29</v>
      </c>
      <c r="F2207" s="46">
        <v>39930</v>
      </c>
    </row>
    <row r="2208" spans="1:6" x14ac:dyDescent="0.3">
      <c r="A2208" s="45">
        <v>760199</v>
      </c>
      <c r="B2208" s="46">
        <v>39932</v>
      </c>
      <c r="C2208" s="47">
        <v>1817.288337</v>
      </c>
      <c r="D2208" s="45">
        <v>0.43</v>
      </c>
      <c r="E2208" s="45" t="s">
        <v>29</v>
      </c>
      <c r="F2208" s="46">
        <v>39930</v>
      </c>
    </row>
    <row r="2209" spans="1:6" x14ac:dyDescent="0.3">
      <c r="A2209" s="45">
        <v>760199</v>
      </c>
      <c r="B2209" s="46">
        <v>39933</v>
      </c>
      <c r="C2209" s="47">
        <v>1817.6782579999999</v>
      </c>
      <c r="D2209" s="45">
        <v>0.43</v>
      </c>
      <c r="E2209" s="45" t="s">
        <v>29</v>
      </c>
      <c r="F2209" s="46">
        <v>39930</v>
      </c>
    </row>
    <row r="2210" spans="1:6" x14ac:dyDescent="0.3">
      <c r="A2210" s="45">
        <v>760199</v>
      </c>
      <c r="B2210" s="46">
        <v>39937</v>
      </c>
      <c r="C2210" s="47">
        <v>1818.0682629999999</v>
      </c>
      <c r="D2210" s="45">
        <v>0.43</v>
      </c>
      <c r="E2210" s="45" t="s">
        <v>29</v>
      </c>
      <c r="F2210" s="46">
        <v>39930</v>
      </c>
    </row>
    <row r="2211" spans="1:6" x14ac:dyDescent="0.3">
      <c r="A2211" s="45">
        <v>760199</v>
      </c>
      <c r="B2211" s="46">
        <v>39938</v>
      </c>
      <c r="C2211" s="47">
        <v>1818.4583520000001</v>
      </c>
      <c r="D2211" s="45">
        <v>0.43</v>
      </c>
      <c r="E2211" s="45" t="s">
        <v>29</v>
      </c>
      <c r="F2211" s="46">
        <v>39930</v>
      </c>
    </row>
    <row r="2212" spans="1:6" x14ac:dyDescent="0.3">
      <c r="A2212" s="45">
        <v>760199</v>
      </c>
      <c r="B2212" s="46">
        <v>39939</v>
      </c>
      <c r="C2212" s="47">
        <v>1818.848524</v>
      </c>
      <c r="D2212" s="45">
        <v>0.43</v>
      </c>
      <c r="E2212" s="45" t="s">
        <v>29</v>
      </c>
      <c r="F2212" s="46">
        <v>39930</v>
      </c>
    </row>
    <row r="2213" spans="1:6" x14ac:dyDescent="0.3">
      <c r="A2213" s="45">
        <v>760199</v>
      </c>
      <c r="B2213" s="46">
        <v>39940</v>
      </c>
      <c r="C2213" s="47">
        <v>1819.2387799999999</v>
      </c>
      <c r="D2213" s="45">
        <v>0.43</v>
      </c>
      <c r="E2213" s="45" t="s">
        <v>29</v>
      </c>
      <c r="F2213" s="46">
        <v>39930</v>
      </c>
    </row>
    <row r="2214" spans="1:6" x14ac:dyDescent="0.3">
      <c r="A2214" s="45">
        <v>760199</v>
      </c>
      <c r="B2214" s="46">
        <v>39941</v>
      </c>
      <c r="C2214" s="47">
        <v>1820.309845</v>
      </c>
      <c r="D2214" s="45">
        <v>0.48</v>
      </c>
      <c r="E2214" s="45" t="s">
        <v>28</v>
      </c>
      <c r="F2214" s="46">
        <v>39941</v>
      </c>
    </row>
    <row r="2215" spans="1:6" x14ac:dyDescent="0.3">
      <c r="A2215" s="45">
        <v>760199</v>
      </c>
      <c r="B2215" s="46">
        <v>39944</v>
      </c>
      <c r="C2215" s="47">
        <v>1820.745815</v>
      </c>
      <c r="D2215" s="45">
        <v>0.48</v>
      </c>
      <c r="E2215" s="45" t="s">
        <v>28</v>
      </c>
      <c r="F2215" s="46">
        <v>39941</v>
      </c>
    </row>
    <row r="2216" spans="1:6" x14ac:dyDescent="0.3">
      <c r="A2216" s="45">
        <v>760199</v>
      </c>
      <c r="B2216" s="46">
        <v>39945</v>
      </c>
      <c r="C2216" s="47">
        <v>1821.1818900000001</v>
      </c>
      <c r="D2216" s="45">
        <v>0.48</v>
      </c>
      <c r="E2216" s="45" t="s">
        <v>28</v>
      </c>
      <c r="F2216" s="46">
        <v>39941</v>
      </c>
    </row>
    <row r="2217" spans="1:6" x14ac:dyDescent="0.3">
      <c r="A2217" s="45">
        <v>760199</v>
      </c>
      <c r="B2217" s="46">
        <v>39946</v>
      </c>
      <c r="C2217" s="47">
        <v>1821.6180690000001</v>
      </c>
      <c r="D2217" s="45">
        <v>0.48</v>
      </c>
      <c r="E2217" s="45" t="s">
        <v>28</v>
      </c>
      <c r="F2217" s="46">
        <v>39941</v>
      </c>
    </row>
    <row r="2218" spans="1:6" x14ac:dyDescent="0.3">
      <c r="A2218" s="45">
        <v>760199</v>
      </c>
      <c r="B2218" s="46">
        <v>39947</v>
      </c>
      <c r="C2218" s="47">
        <v>1822.0543520000001</v>
      </c>
      <c r="D2218" s="45">
        <v>0.48</v>
      </c>
      <c r="E2218" s="45" t="s">
        <v>28</v>
      </c>
      <c r="F2218" s="46">
        <v>39941</v>
      </c>
    </row>
    <row r="2219" spans="1:6" x14ac:dyDescent="0.3">
      <c r="A2219" s="45">
        <v>760199</v>
      </c>
      <c r="B2219" s="46">
        <v>39948</v>
      </c>
      <c r="C2219" s="47">
        <v>1822.49074</v>
      </c>
      <c r="D2219" s="45">
        <v>0.48</v>
      </c>
      <c r="E2219" s="45" t="s">
        <v>28</v>
      </c>
      <c r="F2219" s="46">
        <v>39941</v>
      </c>
    </row>
    <row r="2220" spans="1:6" x14ac:dyDescent="0.3">
      <c r="A2220" s="45">
        <v>760199</v>
      </c>
      <c r="B2220" s="46">
        <v>39951</v>
      </c>
      <c r="C2220" s="47">
        <v>1822.8091460000001</v>
      </c>
      <c r="D2220" s="45">
        <v>0.35</v>
      </c>
      <c r="E2220" s="45" t="s">
        <v>29</v>
      </c>
      <c r="F2220" s="46">
        <v>39951</v>
      </c>
    </row>
    <row r="2221" spans="1:6" x14ac:dyDescent="0.3">
      <c r="A2221" s="45">
        <v>760199</v>
      </c>
      <c r="B2221" s="46">
        <v>39952</v>
      </c>
      <c r="C2221" s="47">
        <v>1823.1276089999999</v>
      </c>
      <c r="D2221" s="45">
        <v>0.35</v>
      </c>
      <c r="E2221" s="45" t="s">
        <v>29</v>
      </c>
      <c r="F2221" s="46">
        <v>39951</v>
      </c>
    </row>
    <row r="2222" spans="1:6" x14ac:dyDescent="0.3">
      <c r="A2222" s="45">
        <v>760199</v>
      </c>
      <c r="B2222" s="46">
        <v>39953</v>
      </c>
      <c r="C2222" s="47">
        <v>1823.4461269999999</v>
      </c>
      <c r="D2222" s="45">
        <v>0.35</v>
      </c>
      <c r="E2222" s="45" t="s">
        <v>29</v>
      </c>
      <c r="F2222" s="46">
        <v>39951</v>
      </c>
    </row>
    <row r="2223" spans="1:6" x14ac:dyDescent="0.3">
      <c r="A2223" s="45">
        <v>760199</v>
      </c>
      <c r="B2223" s="46">
        <v>39954</v>
      </c>
      <c r="C2223" s="47">
        <v>1823.7647010000001</v>
      </c>
      <c r="D2223" s="45">
        <v>0.35</v>
      </c>
      <c r="E2223" s="45" t="s">
        <v>29</v>
      </c>
      <c r="F2223" s="46">
        <v>39951</v>
      </c>
    </row>
    <row r="2224" spans="1:6" x14ac:dyDescent="0.3">
      <c r="A2224" s="45">
        <v>760199</v>
      </c>
      <c r="B2224" s="46">
        <v>39955</v>
      </c>
      <c r="C2224" s="47">
        <v>1824.0833299999999</v>
      </c>
      <c r="D2224" s="45">
        <v>0.35</v>
      </c>
      <c r="E2224" s="45" t="s">
        <v>29</v>
      </c>
      <c r="F2224" s="46">
        <v>39951</v>
      </c>
    </row>
    <row r="2225" spans="1:6" x14ac:dyDescent="0.3">
      <c r="A2225" s="45">
        <v>760199</v>
      </c>
      <c r="B2225" s="46">
        <v>39958</v>
      </c>
      <c r="C2225" s="47">
        <v>1824.838223</v>
      </c>
      <c r="D2225" s="45">
        <v>0.43</v>
      </c>
      <c r="E2225" s="45" t="s">
        <v>29</v>
      </c>
      <c r="F2225" s="46">
        <v>39958</v>
      </c>
    </row>
    <row r="2226" spans="1:6" x14ac:dyDescent="0.3">
      <c r="A2226" s="45">
        <v>760199</v>
      </c>
      <c r="B2226" s="46">
        <v>39959</v>
      </c>
      <c r="C2226" s="47">
        <v>1825.2297639999999</v>
      </c>
      <c r="D2226" s="45">
        <v>0.43</v>
      </c>
      <c r="E2226" s="45" t="s">
        <v>29</v>
      </c>
      <c r="F2226" s="46">
        <v>39958</v>
      </c>
    </row>
    <row r="2227" spans="1:6" x14ac:dyDescent="0.3">
      <c r="A2227" s="45">
        <v>760199</v>
      </c>
      <c r="B2227" s="46">
        <v>39960</v>
      </c>
      <c r="C2227" s="47">
        <v>1825.6213889999999</v>
      </c>
      <c r="D2227" s="45">
        <v>0.43</v>
      </c>
      <c r="E2227" s="45" t="s">
        <v>29</v>
      </c>
      <c r="F2227" s="46">
        <v>39958</v>
      </c>
    </row>
    <row r="2228" spans="1:6" x14ac:dyDescent="0.3">
      <c r="A2228" s="45">
        <v>760199</v>
      </c>
      <c r="B2228" s="46">
        <v>39961</v>
      </c>
      <c r="C2228" s="47">
        <v>1826.0130979999999</v>
      </c>
      <c r="D2228" s="45">
        <v>0.43</v>
      </c>
      <c r="E2228" s="45" t="s">
        <v>29</v>
      </c>
      <c r="F2228" s="46">
        <v>39958</v>
      </c>
    </row>
    <row r="2229" spans="1:6" x14ac:dyDescent="0.3">
      <c r="A2229" s="45">
        <v>760199</v>
      </c>
      <c r="B2229" s="46">
        <v>39962</v>
      </c>
      <c r="C2229" s="47">
        <v>1826.4048909999999</v>
      </c>
      <c r="D2229" s="45">
        <v>0.43</v>
      </c>
      <c r="E2229" s="45" t="s">
        <v>29</v>
      </c>
      <c r="F2229" s="46">
        <v>39958</v>
      </c>
    </row>
    <row r="2230" spans="1:6" x14ac:dyDescent="0.3">
      <c r="A2230" s="45">
        <v>760199</v>
      </c>
      <c r="B2230" s="46">
        <v>39965</v>
      </c>
      <c r="C2230" s="47">
        <v>1826.796769</v>
      </c>
      <c r="D2230" s="45">
        <v>0.43</v>
      </c>
      <c r="E2230" s="45" t="s">
        <v>29</v>
      </c>
      <c r="F2230" s="46">
        <v>39958</v>
      </c>
    </row>
    <row r="2231" spans="1:6" x14ac:dyDescent="0.3">
      <c r="A2231" s="45">
        <v>760199</v>
      </c>
      <c r="B2231" s="46">
        <v>39966</v>
      </c>
      <c r="C2231" s="47">
        <v>1827.1887300000001</v>
      </c>
      <c r="D2231" s="45">
        <v>0.43</v>
      </c>
      <c r="E2231" s="45" t="s">
        <v>29</v>
      </c>
      <c r="F2231" s="46">
        <v>39958</v>
      </c>
    </row>
    <row r="2232" spans="1:6" x14ac:dyDescent="0.3">
      <c r="A2232" s="45">
        <v>760199</v>
      </c>
      <c r="B2232" s="46">
        <v>39967</v>
      </c>
      <c r="C2232" s="47">
        <v>1827.5807749999999</v>
      </c>
      <c r="D2232" s="45">
        <v>0.43</v>
      </c>
      <c r="E2232" s="45" t="s">
        <v>29</v>
      </c>
      <c r="F2232" s="46">
        <v>39958</v>
      </c>
    </row>
    <row r="2233" spans="1:6" x14ac:dyDescent="0.3">
      <c r="A2233" s="45">
        <v>760199</v>
      </c>
      <c r="B2233" s="46">
        <v>39968</v>
      </c>
      <c r="C2233" s="47">
        <v>1827.9729050000001</v>
      </c>
      <c r="D2233" s="45">
        <v>0.43</v>
      </c>
      <c r="E2233" s="45" t="s">
        <v>29</v>
      </c>
      <c r="F2233" s="46">
        <v>39958</v>
      </c>
    </row>
    <row r="2234" spans="1:6" x14ac:dyDescent="0.3">
      <c r="A2234" s="45">
        <v>760199</v>
      </c>
      <c r="B2234" s="46">
        <v>39969</v>
      </c>
      <c r="C2234" s="47">
        <v>1828.365119</v>
      </c>
      <c r="D2234" s="45">
        <v>0.43</v>
      </c>
      <c r="E2234" s="45" t="s">
        <v>29</v>
      </c>
      <c r="F2234" s="46">
        <v>39958</v>
      </c>
    </row>
    <row r="2235" spans="1:6" x14ac:dyDescent="0.3">
      <c r="A2235" s="45">
        <v>760199</v>
      </c>
      <c r="B2235" s="46">
        <v>39972</v>
      </c>
      <c r="C2235" s="47">
        <v>1828.7574159999999</v>
      </c>
      <c r="D2235" s="45">
        <v>0.43</v>
      </c>
      <c r="E2235" s="45" t="s">
        <v>29</v>
      </c>
      <c r="F2235" s="46">
        <v>39958</v>
      </c>
    </row>
    <row r="2236" spans="1:6" x14ac:dyDescent="0.3">
      <c r="A2236" s="45">
        <v>760199</v>
      </c>
      <c r="B2236" s="46">
        <v>39973</v>
      </c>
      <c r="C2236" s="47">
        <v>1829.1497979999999</v>
      </c>
      <c r="D2236" s="45">
        <v>0.43</v>
      </c>
      <c r="E2236" s="45" t="s">
        <v>29</v>
      </c>
      <c r="F2236" s="46">
        <v>39958</v>
      </c>
    </row>
    <row r="2237" spans="1:6" x14ac:dyDescent="0.3">
      <c r="A2237" s="45">
        <v>760199</v>
      </c>
      <c r="B2237" s="46">
        <v>39974</v>
      </c>
      <c r="C2237" s="47">
        <v>1830.197866</v>
      </c>
      <c r="D2237" s="45">
        <v>0.47</v>
      </c>
      <c r="E2237" s="45" t="s">
        <v>28</v>
      </c>
      <c r="F2237" s="46">
        <v>39974</v>
      </c>
    </row>
    <row r="2238" spans="1:6" x14ac:dyDescent="0.3">
      <c r="A2238" s="45">
        <v>760199</v>
      </c>
      <c r="B2238" s="46">
        <v>39976</v>
      </c>
      <c r="C2238" s="47">
        <v>1830.626994</v>
      </c>
      <c r="D2238" s="45">
        <v>0.47</v>
      </c>
      <c r="E2238" s="45" t="s">
        <v>28</v>
      </c>
      <c r="F2238" s="46">
        <v>39974</v>
      </c>
    </row>
    <row r="2239" spans="1:6" x14ac:dyDescent="0.3">
      <c r="A2239" s="45">
        <v>760199</v>
      </c>
      <c r="B2239" s="46">
        <v>39979</v>
      </c>
      <c r="C2239" s="47">
        <v>1831.056223</v>
      </c>
      <c r="D2239" s="45">
        <v>0.47</v>
      </c>
      <c r="E2239" s="45" t="s">
        <v>28</v>
      </c>
      <c r="F2239" s="46">
        <v>39974</v>
      </c>
    </row>
    <row r="2240" spans="1:6" x14ac:dyDescent="0.3">
      <c r="A2240" s="45">
        <v>760199</v>
      </c>
      <c r="B2240" s="46">
        <v>39980</v>
      </c>
      <c r="C2240" s="47">
        <v>1831.272352</v>
      </c>
      <c r="D2240" s="45">
        <v>0.26</v>
      </c>
      <c r="E2240" s="45" t="s">
        <v>29</v>
      </c>
      <c r="F2240" s="46">
        <v>39980</v>
      </c>
    </row>
    <row r="2241" spans="1:6" x14ac:dyDescent="0.3">
      <c r="A2241" s="45">
        <v>760199</v>
      </c>
      <c r="B2241" s="46">
        <v>39981</v>
      </c>
      <c r="C2241" s="47">
        <v>1831.488507</v>
      </c>
      <c r="D2241" s="45">
        <v>0.26</v>
      </c>
      <c r="E2241" s="45" t="s">
        <v>29</v>
      </c>
      <c r="F2241" s="46">
        <v>39980</v>
      </c>
    </row>
    <row r="2242" spans="1:6" x14ac:dyDescent="0.3">
      <c r="A2242" s="45">
        <v>760199</v>
      </c>
      <c r="B2242" s="46">
        <v>39982</v>
      </c>
      <c r="C2242" s="47">
        <v>1831.7046869999999</v>
      </c>
      <c r="D2242" s="45">
        <v>0.26</v>
      </c>
      <c r="E2242" s="45" t="s">
        <v>29</v>
      </c>
      <c r="F2242" s="46">
        <v>39980</v>
      </c>
    </row>
    <row r="2243" spans="1:6" x14ac:dyDescent="0.3">
      <c r="A2243" s="45">
        <v>760199</v>
      </c>
      <c r="B2243" s="46">
        <v>39983</v>
      </c>
      <c r="C2243" s="47">
        <v>1831.920893</v>
      </c>
      <c r="D2243" s="45">
        <v>0.26</v>
      </c>
      <c r="E2243" s="45" t="s">
        <v>29</v>
      </c>
      <c r="F2243" s="46">
        <v>39980</v>
      </c>
    </row>
    <row r="2244" spans="1:6" x14ac:dyDescent="0.3">
      <c r="A2244" s="45">
        <v>760199</v>
      </c>
      <c r="B2244" s="46">
        <v>39986</v>
      </c>
      <c r="C2244" s="47">
        <v>1832.137125</v>
      </c>
      <c r="D2244" s="45">
        <v>0.26</v>
      </c>
      <c r="E2244" s="45" t="s">
        <v>29</v>
      </c>
      <c r="F2244" s="46">
        <v>39980</v>
      </c>
    </row>
    <row r="2245" spans="1:6" x14ac:dyDescent="0.3">
      <c r="A2245" s="45">
        <v>760199</v>
      </c>
      <c r="B2245" s="46">
        <v>39987</v>
      </c>
      <c r="C2245" s="47">
        <v>1832.353382</v>
      </c>
      <c r="D2245" s="45">
        <v>0.26</v>
      </c>
      <c r="E2245" s="45" t="s">
        <v>29</v>
      </c>
      <c r="F2245" s="46">
        <v>39980</v>
      </c>
    </row>
    <row r="2246" spans="1:6" x14ac:dyDescent="0.3">
      <c r="A2246" s="45">
        <v>760199</v>
      </c>
      <c r="B2246" s="46">
        <v>39988</v>
      </c>
      <c r="C2246" s="47">
        <v>1832.569665</v>
      </c>
      <c r="D2246" s="45">
        <v>0.26</v>
      </c>
      <c r="E2246" s="45" t="s">
        <v>29</v>
      </c>
      <c r="F2246" s="46">
        <v>39980</v>
      </c>
    </row>
    <row r="2247" spans="1:6" x14ac:dyDescent="0.3">
      <c r="A2247" s="45">
        <v>760199</v>
      </c>
      <c r="B2247" s="46">
        <v>39989</v>
      </c>
      <c r="C2247" s="47">
        <v>1833.1182899999999</v>
      </c>
      <c r="D2247" s="45">
        <v>0.31</v>
      </c>
      <c r="E2247" s="45" t="s">
        <v>29</v>
      </c>
      <c r="F2247" s="46">
        <v>39989</v>
      </c>
    </row>
    <row r="2248" spans="1:6" x14ac:dyDescent="0.3">
      <c r="A2248" s="45">
        <v>760199</v>
      </c>
      <c r="B2248" s="46">
        <v>39990</v>
      </c>
      <c r="C2248" s="47">
        <v>1833.376211</v>
      </c>
      <c r="D2248" s="45">
        <v>0.31</v>
      </c>
      <c r="E2248" s="45" t="s">
        <v>29</v>
      </c>
      <c r="F2248" s="46">
        <v>39989</v>
      </c>
    </row>
    <row r="2249" spans="1:6" x14ac:dyDescent="0.3">
      <c r="A2249" s="45">
        <v>760199</v>
      </c>
      <c r="B2249" s="46">
        <v>39993</v>
      </c>
      <c r="C2249" s="47">
        <v>1833.6341689999999</v>
      </c>
      <c r="D2249" s="45">
        <v>0.31</v>
      </c>
      <c r="E2249" s="45" t="s">
        <v>29</v>
      </c>
      <c r="F2249" s="46">
        <v>39989</v>
      </c>
    </row>
    <row r="2250" spans="1:6" x14ac:dyDescent="0.3">
      <c r="A2250" s="45">
        <v>760199</v>
      </c>
      <c r="B2250" s="46">
        <v>39994</v>
      </c>
      <c r="C2250" s="47">
        <v>1833.892163</v>
      </c>
      <c r="D2250" s="45">
        <v>0.31</v>
      </c>
      <c r="E2250" s="45" t="s">
        <v>29</v>
      </c>
      <c r="F2250" s="46">
        <v>39989</v>
      </c>
    </row>
    <row r="2251" spans="1:6" x14ac:dyDescent="0.3">
      <c r="A2251" s="45">
        <v>760199</v>
      </c>
      <c r="B2251" s="46">
        <v>39995</v>
      </c>
      <c r="C2251" s="47">
        <v>1834.1501940000001</v>
      </c>
      <c r="D2251" s="45">
        <v>0.31</v>
      </c>
      <c r="E2251" s="45" t="s">
        <v>29</v>
      </c>
      <c r="F2251" s="46">
        <v>39989</v>
      </c>
    </row>
    <row r="2252" spans="1:6" x14ac:dyDescent="0.3">
      <c r="A2252" s="45">
        <v>760199</v>
      </c>
      <c r="B2252" s="46">
        <v>39996</v>
      </c>
      <c r="C2252" s="47">
        <v>1834.408261</v>
      </c>
      <c r="D2252" s="45">
        <v>0.31</v>
      </c>
      <c r="E2252" s="45" t="s">
        <v>29</v>
      </c>
      <c r="F2252" s="46">
        <v>39989</v>
      </c>
    </row>
    <row r="2253" spans="1:6" x14ac:dyDescent="0.3">
      <c r="A2253" s="45">
        <v>760199</v>
      </c>
      <c r="B2253" s="46">
        <v>39997</v>
      </c>
      <c r="C2253" s="47">
        <v>1834.6663639999999</v>
      </c>
      <c r="D2253" s="45">
        <v>0.31</v>
      </c>
      <c r="E2253" s="45" t="s">
        <v>29</v>
      </c>
      <c r="F2253" s="46">
        <v>39989</v>
      </c>
    </row>
    <row r="2254" spans="1:6" x14ac:dyDescent="0.3">
      <c r="A2254" s="45">
        <v>760199</v>
      </c>
      <c r="B2254" s="46">
        <v>40000</v>
      </c>
      <c r="C2254" s="47">
        <v>1834.924503</v>
      </c>
      <c r="D2254" s="45">
        <v>0.31</v>
      </c>
      <c r="E2254" s="45" t="s">
        <v>29</v>
      </c>
      <c r="F2254" s="46">
        <v>39989</v>
      </c>
    </row>
    <row r="2255" spans="1:6" x14ac:dyDescent="0.3">
      <c r="A2255" s="45">
        <v>760199</v>
      </c>
      <c r="B2255" s="46">
        <v>40001</v>
      </c>
      <c r="C2255" s="47">
        <v>1835.182679</v>
      </c>
      <c r="D2255" s="45">
        <v>0.31</v>
      </c>
      <c r="E2255" s="45" t="s">
        <v>29</v>
      </c>
      <c r="F2255" s="46">
        <v>39989</v>
      </c>
    </row>
    <row r="2256" spans="1:6" x14ac:dyDescent="0.3">
      <c r="A2256" s="45">
        <v>760199</v>
      </c>
      <c r="B2256" s="46">
        <v>40002</v>
      </c>
      <c r="C2256" s="47">
        <v>1836.14625</v>
      </c>
      <c r="D2256" s="45">
        <v>0.36</v>
      </c>
      <c r="E2256" s="45" t="s">
        <v>28</v>
      </c>
      <c r="F2256" s="46">
        <v>40002</v>
      </c>
    </row>
    <row r="2257" spans="1:6" x14ac:dyDescent="0.3">
      <c r="A2257" s="45">
        <v>760199</v>
      </c>
      <c r="B2257" s="46">
        <v>40003</v>
      </c>
      <c r="C2257" s="47">
        <v>1836.4461040000001</v>
      </c>
      <c r="D2257" s="45">
        <v>0.36</v>
      </c>
      <c r="E2257" s="45" t="s">
        <v>28</v>
      </c>
      <c r="F2257" s="46">
        <v>40002</v>
      </c>
    </row>
    <row r="2258" spans="1:6" x14ac:dyDescent="0.3">
      <c r="A2258" s="45">
        <v>760199</v>
      </c>
      <c r="B2258" s="46">
        <v>40004</v>
      </c>
      <c r="C2258" s="47">
        <v>1836.746007</v>
      </c>
      <c r="D2258" s="45">
        <v>0.36</v>
      </c>
      <c r="E2258" s="45" t="s">
        <v>28</v>
      </c>
      <c r="F2258" s="46">
        <v>40002</v>
      </c>
    </row>
    <row r="2259" spans="1:6" x14ac:dyDescent="0.3">
      <c r="A2259" s="45">
        <v>760199</v>
      </c>
      <c r="B2259" s="46">
        <v>40007</v>
      </c>
      <c r="C2259" s="47">
        <v>1837.0459579999999</v>
      </c>
      <c r="D2259" s="45">
        <v>0.36</v>
      </c>
      <c r="E2259" s="45" t="s">
        <v>28</v>
      </c>
      <c r="F2259" s="46">
        <v>40002</v>
      </c>
    </row>
    <row r="2260" spans="1:6" x14ac:dyDescent="0.3">
      <c r="A2260" s="45">
        <v>760199</v>
      </c>
      <c r="B2260" s="46">
        <v>40008</v>
      </c>
      <c r="C2260" s="47">
        <v>1837.345959</v>
      </c>
      <c r="D2260" s="45">
        <v>0.36</v>
      </c>
      <c r="E2260" s="45" t="s">
        <v>28</v>
      </c>
      <c r="F2260" s="46">
        <v>40002</v>
      </c>
    </row>
    <row r="2261" spans="1:6" x14ac:dyDescent="0.3">
      <c r="A2261" s="45">
        <v>760199</v>
      </c>
      <c r="B2261" s="46">
        <v>40009</v>
      </c>
      <c r="C2261" s="47">
        <v>1837.646009</v>
      </c>
      <c r="D2261" s="45">
        <v>0.36</v>
      </c>
      <c r="E2261" s="45" t="s">
        <v>28</v>
      </c>
      <c r="F2261" s="46">
        <v>40002</v>
      </c>
    </row>
    <row r="2262" spans="1:6" x14ac:dyDescent="0.3">
      <c r="A2262" s="45">
        <v>760199</v>
      </c>
      <c r="B2262" s="46">
        <v>40010</v>
      </c>
      <c r="C2262" s="47">
        <v>1837.9729480000001</v>
      </c>
      <c r="D2262" s="45">
        <v>0.41</v>
      </c>
      <c r="E2262" s="45" t="s">
        <v>29</v>
      </c>
      <c r="F2262" s="46">
        <v>40010</v>
      </c>
    </row>
    <row r="2263" spans="1:6" x14ac:dyDescent="0.3">
      <c r="A2263" s="45">
        <v>760199</v>
      </c>
      <c r="B2263" s="46">
        <v>40011</v>
      </c>
      <c r="C2263" s="47">
        <v>1838.2999460000001</v>
      </c>
      <c r="D2263" s="45">
        <v>0.41</v>
      </c>
      <c r="E2263" s="45" t="s">
        <v>29</v>
      </c>
      <c r="F2263" s="46">
        <v>40010</v>
      </c>
    </row>
    <row r="2264" spans="1:6" x14ac:dyDescent="0.3">
      <c r="A2264" s="45">
        <v>760199</v>
      </c>
      <c r="B2264" s="46">
        <v>40014</v>
      </c>
      <c r="C2264" s="47">
        <v>1838.6270019999999</v>
      </c>
      <c r="D2264" s="45">
        <v>0.41</v>
      </c>
      <c r="E2264" s="45" t="s">
        <v>29</v>
      </c>
      <c r="F2264" s="46">
        <v>40010</v>
      </c>
    </row>
    <row r="2265" spans="1:6" x14ac:dyDescent="0.3">
      <c r="A2265" s="45">
        <v>760199</v>
      </c>
      <c r="B2265" s="46">
        <v>40015</v>
      </c>
      <c r="C2265" s="47">
        <v>1838.954117</v>
      </c>
      <c r="D2265" s="45">
        <v>0.41</v>
      </c>
      <c r="E2265" s="45" t="s">
        <v>29</v>
      </c>
      <c r="F2265" s="46">
        <v>40010</v>
      </c>
    </row>
    <row r="2266" spans="1:6" x14ac:dyDescent="0.3">
      <c r="A2266" s="45">
        <v>760199</v>
      </c>
      <c r="B2266" s="46">
        <v>40016</v>
      </c>
      <c r="C2266" s="47">
        <v>1839.281289</v>
      </c>
      <c r="D2266" s="45">
        <v>0.41</v>
      </c>
      <c r="E2266" s="45" t="s">
        <v>29</v>
      </c>
      <c r="F2266" s="46">
        <v>40010</v>
      </c>
    </row>
    <row r="2267" spans="1:6" x14ac:dyDescent="0.3">
      <c r="A2267" s="45">
        <v>760199</v>
      </c>
      <c r="B2267" s="46">
        <v>40017</v>
      </c>
      <c r="C2267" s="47">
        <v>1839.60852</v>
      </c>
      <c r="D2267" s="45">
        <v>0.41</v>
      </c>
      <c r="E2267" s="45" t="s">
        <v>29</v>
      </c>
      <c r="F2267" s="46">
        <v>40010</v>
      </c>
    </row>
    <row r="2268" spans="1:6" x14ac:dyDescent="0.3">
      <c r="A2268" s="45">
        <v>760199</v>
      </c>
      <c r="B2268" s="46">
        <v>40018</v>
      </c>
      <c r="C2268" s="47">
        <v>1839.9358090000001</v>
      </c>
      <c r="D2268" s="45">
        <v>0.41</v>
      </c>
      <c r="E2268" s="45" t="s">
        <v>29</v>
      </c>
      <c r="F2268" s="46">
        <v>40010</v>
      </c>
    </row>
    <row r="2269" spans="1:6" x14ac:dyDescent="0.3">
      <c r="A2269" s="45">
        <v>760199</v>
      </c>
      <c r="B2269" s="46">
        <v>40021</v>
      </c>
      <c r="C2269" s="47">
        <v>1839.434084</v>
      </c>
      <c r="D2269" s="45">
        <v>0.28000000000000003</v>
      </c>
      <c r="E2269" s="45" t="s">
        <v>29</v>
      </c>
      <c r="F2269" s="46">
        <v>40021</v>
      </c>
    </row>
    <row r="2270" spans="1:6" x14ac:dyDescent="0.3">
      <c r="A2270" s="45">
        <v>760199</v>
      </c>
      <c r="B2270" s="46">
        <v>40022</v>
      </c>
      <c r="C2270" s="47">
        <v>1839.6577159999999</v>
      </c>
      <c r="D2270" s="45">
        <v>0.28000000000000003</v>
      </c>
      <c r="E2270" s="45" t="s">
        <v>29</v>
      </c>
      <c r="F2270" s="46">
        <v>40021</v>
      </c>
    </row>
    <row r="2271" spans="1:6" x14ac:dyDescent="0.3">
      <c r="A2271" s="45">
        <v>760199</v>
      </c>
      <c r="B2271" s="46">
        <v>40023</v>
      </c>
      <c r="C2271" s="47">
        <v>1839.8813749999999</v>
      </c>
      <c r="D2271" s="45">
        <v>0.28000000000000003</v>
      </c>
      <c r="E2271" s="45" t="s">
        <v>29</v>
      </c>
      <c r="F2271" s="46">
        <v>40021</v>
      </c>
    </row>
    <row r="2272" spans="1:6" x14ac:dyDescent="0.3">
      <c r="A2272" s="45">
        <v>760199</v>
      </c>
      <c r="B2272" s="46">
        <v>40024</v>
      </c>
      <c r="C2272" s="47">
        <v>1840.105061</v>
      </c>
      <c r="D2272" s="45">
        <v>0.28000000000000003</v>
      </c>
      <c r="E2272" s="45" t="s">
        <v>29</v>
      </c>
      <c r="F2272" s="46">
        <v>40021</v>
      </c>
    </row>
    <row r="2273" spans="1:6" x14ac:dyDescent="0.3">
      <c r="A2273" s="45">
        <v>760199</v>
      </c>
      <c r="B2273" s="46">
        <v>40025</v>
      </c>
      <c r="C2273" s="47">
        <v>1840.328775</v>
      </c>
      <c r="D2273" s="45">
        <v>0.28000000000000003</v>
      </c>
      <c r="E2273" s="45" t="s">
        <v>29</v>
      </c>
      <c r="F2273" s="46">
        <v>40021</v>
      </c>
    </row>
    <row r="2274" spans="1:6" x14ac:dyDescent="0.3">
      <c r="A2274" s="45">
        <v>760199</v>
      </c>
      <c r="B2274" s="46">
        <v>40028</v>
      </c>
      <c r="C2274" s="47">
        <v>1840.5525150000001</v>
      </c>
      <c r="D2274" s="45">
        <v>0.28000000000000003</v>
      </c>
      <c r="E2274" s="45" t="s">
        <v>29</v>
      </c>
      <c r="F2274" s="46">
        <v>40021</v>
      </c>
    </row>
    <row r="2275" spans="1:6" x14ac:dyDescent="0.3">
      <c r="A2275" s="45">
        <v>760199</v>
      </c>
      <c r="B2275" s="46">
        <v>40029</v>
      </c>
      <c r="C2275" s="47">
        <v>1840.7762829999999</v>
      </c>
      <c r="D2275" s="45">
        <v>0.28000000000000003</v>
      </c>
      <c r="E2275" s="45" t="s">
        <v>29</v>
      </c>
      <c r="F2275" s="46">
        <v>40021</v>
      </c>
    </row>
    <row r="2276" spans="1:6" x14ac:dyDescent="0.3">
      <c r="A2276" s="45">
        <v>760199</v>
      </c>
      <c r="B2276" s="46">
        <v>40030</v>
      </c>
      <c r="C2276" s="47">
        <v>1841.000078</v>
      </c>
      <c r="D2276" s="45">
        <v>0.28000000000000003</v>
      </c>
      <c r="E2276" s="45" t="s">
        <v>29</v>
      </c>
      <c r="F2276" s="46">
        <v>40021</v>
      </c>
    </row>
    <row r="2277" spans="1:6" x14ac:dyDescent="0.3">
      <c r="A2277" s="45">
        <v>760199</v>
      </c>
      <c r="B2277" s="46">
        <v>40031</v>
      </c>
      <c r="C2277" s="47">
        <v>1841.2239</v>
      </c>
      <c r="D2277" s="45">
        <v>0.28000000000000003</v>
      </c>
      <c r="E2277" s="45" t="s">
        <v>29</v>
      </c>
      <c r="F2277" s="46">
        <v>40021</v>
      </c>
    </row>
    <row r="2278" spans="1:6" x14ac:dyDescent="0.3">
      <c r="A2278" s="45">
        <v>760199</v>
      </c>
      <c r="B2278" s="46">
        <v>40032</v>
      </c>
      <c r="C2278" s="47">
        <v>1840.9043369999999</v>
      </c>
      <c r="D2278" s="45">
        <v>0.24</v>
      </c>
      <c r="E2278" s="45" t="s">
        <v>28</v>
      </c>
      <c r="F2278" s="46">
        <v>40032</v>
      </c>
    </row>
    <row r="2279" spans="1:6" x14ac:dyDescent="0.3">
      <c r="A2279" s="45">
        <v>760199</v>
      </c>
      <c r="B2279" s="46">
        <v>40035</v>
      </c>
      <c r="C2279" s="47">
        <v>1841.096184</v>
      </c>
      <c r="D2279" s="45">
        <v>0.24</v>
      </c>
      <c r="E2279" s="45" t="s">
        <v>28</v>
      </c>
      <c r="F2279" s="46">
        <v>40032</v>
      </c>
    </row>
    <row r="2280" spans="1:6" x14ac:dyDescent="0.3">
      <c r="A2280" s="45">
        <v>760199</v>
      </c>
      <c r="B2280" s="46">
        <v>40036</v>
      </c>
      <c r="C2280" s="47">
        <v>1841.2880500000001</v>
      </c>
      <c r="D2280" s="45">
        <v>0.24</v>
      </c>
      <c r="E2280" s="45" t="s">
        <v>28</v>
      </c>
      <c r="F2280" s="46">
        <v>40032</v>
      </c>
    </row>
    <row r="2281" spans="1:6" x14ac:dyDescent="0.3">
      <c r="A2281" s="45">
        <v>760199</v>
      </c>
      <c r="B2281" s="46">
        <v>40037</v>
      </c>
      <c r="C2281" s="47">
        <v>1841.479936</v>
      </c>
      <c r="D2281" s="45">
        <v>0.24</v>
      </c>
      <c r="E2281" s="45" t="s">
        <v>28</v>
      </c>
      <c r="F2281" s="46">
        <v>40032</v>
      </c>
    </row>
    <row r="2282" spans="1:6" x14ac:dyDescent="0.3">
      <c r="A2282" s="45">
        <v>760199</v>
      </c>
      <c r="B2282" s="46">
        <v>40038</v>
      </c>
      <c r="C2282" s="47">
        <v>1841.671842</v>
      </c>
      <c r="D2282" s="45">
        <v>0.24</v>
      </c>
      <c r="E2282" s="45" t="s">
        <v>28</v>
      </c>
      <c r="F2282" s="46">
        <v>40032</v>
      </c>
    </row>
    <row r="2283" spans="1:6" x14ac:dyDescent="0.3">
      <c r="A2283" s="45">
        <v>760199</v>
      </c>
      <c r="B2283" s="46">
        <v>40039</v>
      </c>
      <c r="C2283" s="47">
        <v>1841.863769</v>
      </c>
      <c r="D2283" s="45">
        <v>0.24</v>
      </c>
      <c r="E2283" s="45" t="s">
        <v>28</v>
      </c>
      <c r="F2283" s="46">
        <v>40032</v>
      </c>
    </row>
    <row r="2284" spans="1:6" x14ac:dyDescent="0.3">
      <c r="A2284" s="45">
        <v>760199</v>
      </c>
      <c r="B2284" s="46">
        <v>40042</v>
      </c>
      <c r="C2284" s="47">
        <v>1842.055715</v>
      </c>
      <c r="D2284" s="45">
        <v>0.24</v>
      </c>
      <c r="E2284" s="45" t="s">
        <v>28</v>
      </c>
      <c r="F2284" s="46">
        <v>40032</v>
      </c>
    </row>
    <row r="2285" spans="1:6" x14ac:dyDescent="0.3">
      <c r="A2285" s="45">
        <v>760199</v>
      </c>
      <c r="B2285" s="46">
        <v>40043</v>
      </c>
      <c r="C2285" s="47">
        <v>1842.2673199999999</v>
      </c>
      <c r="D2285" s="45">
        <v>0.23</v>
      </c>
      <c r="E2285" s="45" t="s">
        <v>29</v>
      </c>
      <c r="F2285" s="46">
        <v>40043</v>
      </c>
    </row>
    <row r="2286" spans="1:6" x14ac:dyDescent="0.3">
      <c r="A2286" s="45">
        <v>760199</v>
      </c>
      <c r="B2286" s="46">
        <v>40044</v>
      </c>
      <c r="C2286" s="47">
        <v>1842.4789490000001</v>
      </c>
      <c r="D2286" s="45">
        <v>0.23</v>
      </c>
      <c r="E2286" s="45" t="s">
        <v>29</v>
      </c>
      <c r="F2286" s="46">
        <v>40043</v>
      </c>
    </row>
    <row r="2287" spans="1:6" x14ac:dyDescent="0.3">
      <c r="A2287" s="45">
        <v>760199</v>
      </c>
      <c r="B2287" s="46">
        <v>40045</v>
      </c>
      <c r="C2287" s="47">
        <v>1842.690603</v>
      </c>
      <c r="D2287" s="45">
        <v>0.23</v>
      </c>
      <c r="E2287" s="45" t="s">
        <v>29</v>
      </c>
      <c r="F2287" s="46">
        <v>40043</v>
      </c>
    </row>
    <row r="2288" spans="1:6" x14ac:dyDescent="0.3">
      <c r="A2288" s="45">
        <v>760199</v>
      </c>
      <c r="B2288" s="46">
        <v>40046</v>
      </c>
      <c r="C2288" s="47">
        <v>1842.902282</v>
      </c>
      <c r="D2288" s="45">
        <v>0.23</v>
      </c>
      <c r="E2288" s="45" t="s">
        <v>29</v>
      </c>
      <c r="F2288" s="46">
        <v>40043</v>
      </c>
    </row>
    <row r="2289" spans="1:6" x14ac:dyDescent="0.3">
      <c r="A2289" s="45">
        <v>760199</v>
      </c>
      <c r="B2289" s="46">
        <v>40049</v>
      </c>
      <c r="C2289" s="47">
        <v>1843.1139840000001</v>
      </c>
      <c r="D2289" s="45">
        <v>0.23</v>
      </c>
      <c r="E2289" s="45" t="s">
        <v>29</v>
      </c>
      <c r="F2289" s="46">
        <v>40043</v>
      </c>
    </row>
    <row r="2290" spans="1:6" x14ac:dyDescent="0.3">
      <c r="A2290" s="45">
        <v>760199</v>
      </c>
      <c r="B2290" s="46">
        <v>40050</v>
      </c>
      <c r="C2290" s="47">
        <v>1843.325711</v>
      </c>
      <c r="D2290" s="45">
        <v>0.23</v>
      </c>
      <c r="E2290" s="45" t="s">
        <v>29</v>
      </c>
      <c r="F2290" s="46">
        <v>40043</v>
      </c>
    </row>
    <row r="2291" spans="1:6" x14ac:dyDescent="0.3">
      <c r="A2291" s="45">
        <v>760199</v>
      </c>
      <c r="B2291" s="46">
        <v>40051</v>
      </c>
      <c r="C2291" s="47">
        <v>1843.3443159999999</v>
      </c>
      <c r="D2291" s="45">
        <v>0.2</v>
      </c>
      <c r="E2291" s="45" t="s">
        <v>29</v>
      </c>
      <c r="F2291" s="46">
        <v>40051</v>
      </c>
    </row>
    <row r="2292" spans="1:6" x14ac:dyDescent="0.3">
      <c r="A2292" s="45">
        <v>760199</v>
      </c>
      <c r="B2292" s="46">
        <v>40052</v>
      </c>
      <c r="C2292" s="47">
        <v>1843.528476</v>
      </c>
      <c r="D2292" s="45">
        <v>0.2</v>
      </c>
      <c r="E2292" s="45" t="s">
        <v>29</v>
      </c>
      <c r="F2292" s="46">
        <v>40051</v>
      </c>
    </row>
    <row r="2293" spans="1:6" x14ac:dyDescent="0.3">
      <c r="A2293" s="45">
        <v>760199</v>
      </c>
      <c r="B2293" s="46">
        <v>40053</v>
      </c>
      <c r="C2293" s="47">
        <v>1843.7126539999999</v>
      </c>
      <c r="D2293" s="45">
        <v>0.2</v>
      </c>
      <c r="E2293" s="45" t="s">
        <v>29</v>
      </c>
      <c r="F2293" s="46">
        <v>40051</v>
      </c>
    </row>
    <row r="2294" spans="1:6" x14ac:dyDescent="0.3">
      <c r="A2294" s="45">
        <v>760199</v>
      </c>
      <c r="B2294" s="46">
        <v>40056</v>
      </c>
      <c r="C2294" s="47">
        <v>1843.8968500000001</v>
      </c>
      <c r="D2294" s="45">
        <v>0.2</v>
      </c>
      <c r="E2294" s="45" t="s">
        <v>29</v>
      </c>
      <c r="F2294" s="46">
        <v>40051</v>
      </c>
    </row>
    <row r="2295" spans="1:6" x14ac:dyDescent="0.3">
      <c r="A2295" s="45">
        <v>760199</v>
      </c>
      <c r="B2295" s="46">
        <v>40057</v>
      </c>
      <c r="C2295" s="47">
        <v>1844.0810650000001</v>
      </c>
      <c r="D2295" s="45">
        <v>0.2</v>
      </c>
      <c r="E2295" s="45" t="s">
        <v>29</v>
      </c>
      <c r="F2295" s="46">
        <v>40051</v>
      </c>
    </row>
    <row r="2296" spans="1:6" x14ac:dyDescent="0.3">
      <c r="A2296" s="45">
        <v>760199</v>
      </c>
      <c r="B2296" s="46">
        <v>40058</v>
      </c>
      <c r="C2296" s="47">
        <v>1844.265298</v>
      </c>
      <c r="D2296" s="45">
        <v>0.2</v>
      </c>
      <c r="E2296" s="45" t="s">
        <v>29</v>
      </c>
      <c r="F2296" s="46">
        <v>40051</v>
      </c>
    </row>
    <row r="2297" spans="1:6" x14ac:dyDescent="0.3">
      <c r="A2297" s="45">
        <v>760199</v>
      </c>
      <c r="B2297" s="46">
        <v>40059</v>
      </c>
      <c r="C2297" s="47">
        <v>1844.44955</v>
      </c>
      <c r="D2297" s="45">
        <v>0.2</v>
      </c>
      <c r="E2297" s="45" t="s">
        <v>29</v>
      </c>
      <c r="F2297" s="46">
        <v>40051</v>
      </c>
    </row>
    <row r="2298" spans="1:6" x14ac:dyDescent="0.3">
      <c r="A2298" s="45">
        <v>760199</v>
      </c>
      <c r="B2298" s="46">
        <v>40060</v>
      </c>
      <c r="C2298" s="47">
        <v>1844.63382</v>
      </c>
      <c r="D2298" s="45">
        <v>0.2</v>
      </c>
      <c r="E2298" s="45" t="s">
        <v>29</v>
      </c>
      <c r="F2298" s="46">
        <v>40051</v>
      </c>
    </row>
    <row r="2299" spans="1:6" x14ac:dyDescent="0.3">
      <c r="A2299" s="45">
        <v>760199</v>
      </c>
      <c r="B2299" s="46">
        <v>40064</v>
      </c>
      <c r="C2299" s="47">
        <v>1844.8181079999999</v>
      </c>
      <c r="D2299" s="45">
        <v>0.2</v>
      </c>
      <c r="E2299" s="45" t="s">
        <v>29</v>
      </c>
      <c r="F2299" s="46">
        <v>40051</v>
      </c>
    </row>
    <row r="2300" spans="1:6" x14ac:dyDescent="0.3">
      <c r="A2300" s="45">
        <v>760199</v>
      </c>
      <c r="B2300" s="46">
        <v>40065</v>
      </c>
      <c r="C2300" s="47">
        <v>1845.0024149999999</v>
      </c>
      <c r="D2300" s="45">
        <v>0.2</v>
      </c>
      <c r="E2300" s="45" t="s">
        <v>29</v>
      </c>
      <c r="F2300" s="46">
        <v>40051</v>
      </c>
    </row>
    <row r="2301" spans="1:6" x14ac:dyDescent="0.3">
      <c r="A2301" s="45">
        <v>760199</v>
      </c>
      <c r="B2301" s="46">
        <v>40066</v>
      </c>
      <c r="C2301" s="47">
        <v>1844.4033710000001</v>
      </c>
      <c r="D2301" s="45">
        <v>0.15</v>
      </c>
      <c r="E2301" s="45" t="s">
        <v>28</v>
      </c>
      <c r="F2301" s="46">
        <v>40066</v>
      </c>
    </row>
    <row r="2302" spans="1:6" x14ac:dyDescent="0.3">
      <c r="A2302" s="45">
        <v>760199</v>
      </c>
      <c r="B2302" s="46">
        <v>40067</v>
      </c>
      <c r="C2302" s="47">
        <v>1844.5415620000001</v>
      </c>
      <c r="D2302" s="45">
        <v>0.15</v>
      </c>
      <c r="E2302" s="45" t="s">
        <v>28</v>
      </c>
      <c r="F2302" s="46">
        <v>40066</v>
      </c>
    </row>
    <row r="2303" spans="1:6" x14ac:dyDescent="0.3">
      <c r="A2303" s="45">
        <v>760199</v>
      </c>
      <c r="B2303" s="46">
        <v>40070</v>
      </c>
      <c r="C2303" s="47">
        <v>1844.6797630000001</v>
      </c>
      <c r="D2303" s="45">
        <v>0.15</v>
      </c>
      <c r="E2303" s="45" t="s">
        <v>28</v>
      </c>
      <c r="F2303" s="46">
        <v>40066</v>
      </c>
    </row>
    <row r="2304" spans="1:6" x14ac:dyDescent="0.3">
      <c r="A2304" s="45">
        <v>760199</v>
      </c>
      <c r="B2304" s="46">
        <v>40071</v>
      </c>
      <c r="C2304" s="47">
        <v>1844.8179749999999</v>
      </c>
      <c r="D2304" s="45">
        <v>0.15</v>
      </c>
      <c r="E2304" s="45" t="s">
        <v>28</v>
      </c>
      <c r="F2304" s="46">
        <v>40066</v>
      </c>
    </row>
    <row r="2305" spans="1:6" x14ac:dyDescent="0.3">
      <c r="A2305" s="45">
        <v>760199</v>
      </c>
      <c r="B2305" s="46">
        <v>40072</v>
      </c>
      <c r="C2305" s="47">
        <v>1845.037335</v>
      </c>
      <c r="D2305" s="45">
        <v>0.25</v>
      </c>
      <c r="E2305" s="45" t="s">
        <v>29</v>
      </c>
      <c r="F2305" s="46">
        <v>40072</v>
      </c>
    </row>
    <row r="2306" spans="1:6" x14ac:dyDescent="0.3">
      <c r="A2306" s="45">
        <v>760199</v>
      </c>
      <c r="B2306" s="46">
        <v>40073</v>
      </c>
      <c r="C2306" s="47">
        <v>1845.256721</v>
      </c>
      <c r="D2306" s="45">
        <v>0.25</v>
      </c>
      <c r="E2306" s="45" t="s">
        <v>29</v>
      </c>
      <c r="F2306" s="46">
        <v>40072</v>
      </c>
    </row>
    <row r="2307" spans="1:6" x14ac:dyDescent="0.3">
      <c r="A2307" s="45">
        <v>760199</v>
      </c>
      <c r="B2307" s="46">
        <v>40074</v>
      </c>
      <c r="C2307" s="47">
        <v>1845.4761329999999</v>
      </c>
      <c r="D2307" s="45">
        <v>0.25</v>
      </c>
      <c r="E2307" s="45" t="s">
        <v>29</v>
      </c>
      <c r="F2307" s="46">
        <v>40072</v>
      </c>
    </row>
    <row r="2308" spans="1:6" x14ac:dyDescent="0.3">
      <c r="A2308" s="45">
        <v>760199</v>
      </c>
      <c r="B2308" s="46">
        <v>40077</v>
      </c>
      <c r="C2308" s="47">
        <v>1845.6955720000001</v>
      </c>
      <c r="D2308" s="45">
        <v>0.25</v>
      </c>
      <c r="E2308" s="45" t="s">
        <v>29</v>
      </c>
      <c r="F2308" s="46">
        <v>40072</v>
      </c>
    </row>
    <row r="2309" spans="1:6" x14ac:dyDescent="0.3">
      <c r="A2309" s="45">
        <v>760199</v>
      </c>
      <c r="B2309" s="46">
        <v>40078</v>
      </c>
      <c r="C2309" s="47">
        <v>1845.9150360000001</v>
      </c>
      <c r="D2309" s="45">
        <v>0.25</v>
      </c>
      <c r="E2309" s="45" t="s">
        <v>29</v>
      </c>
      <c r="F2309" s="46">
        <v>40072</v>
      </c>
    </row>
    <row r="2310" spans="1:6" x14ac:dyDescent="0.3">
      <c r="A2310" s="45">
        <v>760199</v>
      </c>
      <c r="B2310" s="46">
        <v>40079</v>
      </c>
      <c r="C2310" s="47">
        <v>1846.1345269999999</v>
      </c>
      <c r="D2310" s="45">
        <v>0.25</v>
      </c>
      <c r="E2310" s="45" t="s">
        <v>29</v>
      </c>
      <c r="F2310" s="46">
        <v>40072</v>
      </c>
    </row>
    <row r="2311" spans="1:6" x14ac:dyDescent="0.3">
      <c r="A2311" s="45">
        <v>760199</v>
      </c>
      <c r="B2311" s="46">
        <v>40080</v>
      </c>
      <c r="C2311" s="47">
        <v>1846.354043</v>
      </c>
      <c r="D2311" s="45">
        <v>0.25</v>
      </c>
      <c r="E2311" s="45" t="s">
        <v>29</v>
      </c>
      <c r="F2311" s="46">
        <v>40072</v>
      </c>
    </row>
    <row r="2312" spans="1:6" x14ac:dyDescent="0.3">
      <c r="A2312" s="45">
        <v>760199</v>
      </c>
      <c r="B2312" s="46">
        <v>40081</v>
      </c>
      <c r="C2312" s="47">
        <v>1846.503414</v>
      </c>
      <c r="D2312" s="45">
        <v>0.24</v>
      </c>
      <c r="E2312" s="45" t="s">
        <v>29</v>
      </c>
      <c r="F2312" s="46">
        <v>40081</v>
      </c>
    </row>
    <row r="2313" spans="1:6" x14ac:dyDescent="0.3">
      <c r="A2313" s="45">
        <v>760199</v>
      </c>
      <c r="B2313" s="46">
        <v>40084</v>
      </c>
      <c r="C2313" s="47">
        <v>1846.7142019999999</v>
      </c>
      <c r="D2313" s="45">
        <v>0.24</v>
      </c>
      <c r="E2313" s="45" t="s">
        <v>29</v>
      </c>
      <c r="F2313" s="46">
        <v>40081</v>
      </c>
    </row>
    <row r="2314" spans="1:6" x14ac:dyDescent="0.3">
      <c r="A2314" s="45">
        <v>760199</v>
      </c>
      <c r="B2314" s="46">
        <v>40085</v>
      </c>
      <c r="C2314" s="47">
        <v>1846.9250139999999</v>
      </c>
      <c r="D2314" s="45">
        <v>0.24</v>
      </c>
      <c r="E2314" s="45" t="s">
        <v>29</v>
      </c>
      <c r="F2314" s="46">
        <v>40081</v>
      </c>
    </row>
    <row r="2315" spans="1:6" x14ac:dyDescent="0.3">
      <c r="A2315" s="45">
        <v>760199</v>
      </c>
      <c r="B2315" s="46">
        <v>40086</v>
      </c>
      <c r="C2315" s="47">
        <v>1847.135851</v>
      </c>
      <c r="D2315" s="45">
        <v>0.24</v>
      </c>
      <c r="E2315" s="45" t="s">
        <v>29</v>
      </c>
      <c r="F2315" s="46">
        <v>40081</v>
      </c>
    </row>
    <row r="2316" spans="1:6" x14ac:dyDescent="0.3">
      <c r="A2316" s="45">
        <v>760199</v>
      </c>
      <c r="B2316" s="46">
        <v>40087</v>
      </c>
      <c r="C2316" s="47">
        <v>1847.3467109999999</v>
      </c>
      <c r="D2316" s="45">
        <v>0.24</v>
      </c>
      <c r="E2316" s="45" t="s">
        <v>29</v>
      </c>
      <c r="F2316" s="46">
        <v>40081</v>
      </c>
    </row>
    <row r="2317" spans="1:6" x14ac:dyDescent="0.3">
      <c r="A2317" s="45">
        <v>760199</v>
      </c>
      <c r="B2317" s="46">
        <v>40088</v>
      </c>
      <c r="C2317" s="47">
        <v>1847.557595</v>
      </c>
      <c r="D2317" s="45">
        <v>0.24</v>
      </c>
      <c r="E2317" s="45" t="s">
        <v>29</v>
      </c>
      <c r="F2317" s="46">
        <v>40081</v>
      </c>
    </row>
    <row r="2318" spans="1:6" x14ac:dyDescent="0.3">
      <c r="A2318" s="45">
        <v>760199</v>
      </c>
      <c r="B2318" s="46">
        <v>40091</v>
      </c>
      <c r="C2318" s="47">
        <v>1847.7685039999999</v>
      </c>
      <c r="D2318" s="45">
        <v>0.24</v>
      </c>
      <c r="E2318" s="45" t="s">
        <v>29</v>
      </c>
      <c r="F2318" s="46">
        <v>40081</v>
      </c>
    </row>
    <row r="2319" spans="1:6" x14ac:dyDescent="0.3">
      <c r="A2319" s="45">
        <v>760199</v>
      </c>
      <c r="B2319" s="46">
        <v>40092</v>
      </c>
      <c r="C2319" s="47">
        <v>1847.9794360000001</v>
      </c>
      <c r="D2319" s="45">
        <v>0.24</v>
      </c>
      <c r="E2319" s="45" t="s">
        <v>29</v>
      </c>
      <c r="F2319" s="46">
        <v>40081</v>
      </c>
    </row>
    <row r="2320" spans="1:6" x14ac:dyDescent="0.3">
      <c r="A2320" s="45">
        <v>760199</v>
      </c>
      <c r="B2320" s="46">
        <v>40093</v>
      </c>
      <c r="C2320" s="47">
        <v>1848.1903930000001</v>
      </c>
      <c r="D2320" s="45">
        <v>0.24</v>
      </c>
      <c r="E2320" s="45" t="s">
        <v>29</v>
      </c>
      <c r="F2320" s="46">
        <v>40081</v>
      </c>
    </row>
    <row r="2321" spans="1:6" x14ac:dyDescent="0.3">
      <c r="A2321" s="45">
        <v>760199</v>
      </c>
      <c r="B2321" s="46">
        <v>40094</v>
      </c>
      <c r="C2321" s="47">
        <v>1848.401959</v>
      </c>
      <c r="D2321" s="45">
        <v>0.24</v>
      </c>
      <c r="E2321" s="45" t="s">
        <v>28</v>
      </c>
      <c r="F2321" s="46">
        <v>40094</v>
      </c>
    </row>
    <row r="2322" spans="1:6" x14ac:dyDescent="0.3">
      <c r="A2322" s="45">
        <v>760199</v>
      </c>
      <c r="B2322" s="46">
        <v>40095</v>
      </c>
      <c r="C2322" s="47">
        <v>1848.6129980000001</v>
      </c>
      <c r="D2322" s="45">
        <v>0.24</v>
      </c>
      <c r="E2322" s="45" t="s">
        <v>28</v>
      </c>
      <c r="F2322" s="46">
        <v>40094</v>
      </c>
    </row>
    <row r="2323" spans="1:6" x14ac:dyDescent="0.3">
      <c r="A2323" s="45">
        <v>760199</v>
      </c>
      <c r="B2323" s="46">
        <v>40099</v>
      </c>
      <c r="C2323" s="47">
        <v>1848.8240619999999</v>
      </c>
      <c r="D2323" s="45">
        <v>0.24</v>
      </c>
      <c r="E2323" s="45" t="s">
        <v>28</v>
      </c>
      <c r="F2323" s="46">
        <v>40094</v>
      </c>
    </row>
    <row r="2324" spans="1:6" x14ac:dyDescent="0.3">
      <c r="A2324" s="45">
        <v>760199</v>
      </c>
      <c r="B2324" s="46">
        <v>40100</v>
      </c>
      <c r="C2324" s="47">
        <v>1849.035149</v>
      </c>
      <c r="D2324" s="45">
        <v>0.24</v>
      </c>
      <c r="E2324" s="45" t="s">
        <v>28</v>
      </c>
      <c r="F2324" s="46">
        <v>40094</v>
      </c>
    </row>
    <row r="2325" spans="1:6" x14ac:dyDescent="0.3">
      <c r="A2325" s="45">
        <v>760199</v>
      </c>
      <c r="B2325" s="46">
        <v>40101</v>
      </c>
      <c r="C2325" s="47">
        <v>1849.2462619999999</v>
      </c>
      <c r="D2325" s="45">
        <v>0.24</v>
      </c>
      <c r="E2325" s="45" t="s">
        <v>28</v>
      </c>
      <c r="F2325" s="46">
        <v>40094</v>
      </c>
    </row>
    <row r="2326" spans="1:6" x14ac:dyDescent="0.3">
      <c r="A2326" s="45">
        <v>760199</v>
      </c>
      <c r="B2326" s="46">
        <v>40102</v>
      </c>
      <c r="C2326" s="47">
        <v>1849.5451800000001</v>
      </c>
      <c r="D2326" s="45">
        <v>0.34</v>
      </c>
      <c r="E2326" s="45" t="s">
        <v>29</v>
      </c>
      <c r="F2326" s="46">
        <v>40102</v>
      </c>
    </row>
    <row r="2327" spans="1:6" x14ac:dyDescent="0.3">
      <c r="A2327" s="45">
        <v>760199</v>
      </c>
      <c r="B2327" s="46">
        <v>40105</v>
      </c>
      <c r="C2327" s="47">
        <v>1849.8441459999999</v>
      </c>
      <c r="D2327" s="45">
        <v>0.34</v>
      </c>
      <c r="E2327" s="45" t="s">
        <v>29</v>
      </c>
      <c r="F2327" s="46">
        <v>40102</v>
      </c>
    </row>
    <row r="2328" spans="1:6" x14ac:dyDescent="0.3">
      <c r="A2328" s="45">
        <v>760199</v>
      </c>
      <c r="B2328" s="46">
        <v>40106</v>
      </c>
      <c r="C2328" s="47">
        <v>1850.143161</v>
      </c>
      <c r="D2328" s="45">
        <v>0.34</v>
      </c>
      <c r="E2328" s="45" t="s">
        <v>29</v>
      </c>
      <c r="F2328" s="46">
        <v>40102</v>
      </c>
    </row>
    <row r="2329" spans="1:6" x14ac:dyDescent="0.3">
      <c r="A2329" s="45">
        <v>760199</v>
      </c>
      <c r="B2329" s="46">
        <v>40107</v>
      </c>
      <c r="C2329" s="47">
        <v>1850.4422239999999</v>
      </c>
      <c r="D2329" s="45">
        <v>0.34</v>
      </c>
      <c r="E2329" s="45" t="s">
        <v>29</v>
      </c>
      <c r="F2329" s="46">
        <v>40102</v>
      </c>
    </row>
    <row r="2330" spans="1:6" x14ac:dyDescent="0.3">
      <c r="A2330" s="45">
        <v>760199</v>
      </c>
      <c r="B2330" s="46">
        <v>40108</v>
      </c>
      <c r="C2330" s="47">
        <v>1850.7413349999999</v>
      </c>
      <c r="D2330" s="45">
        <v>0.34</v>
      </c>
      <c r="E2330" s="45" t="s">
        <v>29</v>
      </c>
      <c r="F2330" s="46">
        <v>40102</v>
      </c>
    </row>
    <row r="2331" spans="1:6" x14ac:dyDescent="0.3">
      <c r="A2331" s="45">
        <v>760199</v>
      </c>
      <c r="B2331" s="46">
        <v>40109</v>
      </c>
      <c r="C2331" s="47">
        <v>1851.040495</v>
      </c>
      <c r="D2331" s="45">
        <v>0.34</v>
      </c>
      <c r="E2331" s="45" t="s">
        <v>29</v>
      </c>
      <c r="F2331" s="46">
        <v>40102</v>
      </c>
    </row>
    <row r="2332" spans="1:6" x14ac:dyDescent="0.3">
      <c r="A2332" s="45">
        <v>760199</v>
      </c>
      <c r="B2332" s="46">
        <v>40112</v>
      </c>
      <c r="C2332" s="47">
        <v>1850.8475550000001</v>
      </c>
      <c r="D2332" s="45">
        <v>0.26</v>
      </c>
      <c r="E2332" s="45" t="s">
        <v>29</v>
      </c>
      <c r="F2332" s="46">
        <v>40112</v>
      </c>
    </row>
    <row r="2333" spans="1:6" x14ac:dyDescent="0.3">
      <c r="A2333" s="45">
        <v>760199</v>
      </c>
      <c r="B2333" s="46">
        <v>40113</v>
      </c>
      <c r="C2333" s="47">
        <v>1851.0764240000001</v>
      </c>
      <c r="D2333" s="45">
        <v>0.26</v>
      </c>
      <c r="E2333" s="45" t="s">
        <v>29</v>
      </c>
      <c r="F2333" s="46">
        <v>40112</v>
      </c>
    </row>
    <row r="2334" spans="1:6" x14ac:dyDescent="0.3">
      <c r="A2334" s="45">
        <v>760199</v>
      </c>
      <c r="B2334" s="46">
        <v>40114</v>
      </c>
      <c r="C2334" s="47">
        <v>1851.3053219999999</v>
      </c>
      <c r="D2334" s="45">
        <v>0.26</v>
      </c>
      <c r="E2334" s="45" t="s">
        <v>29</v>
      </c>
      <c r="F2334" s="46">
        <v>40112</v>
      </c>
    </row>
    <row r="2335" spans="1:6" x14ac:dyDescent="0.3">
      <c r="A2335" s="45">
        <v>760199</v>
      </c>
      <c r="B2335" s="46">
        <v>40115</v>
      </c>
      <c r="C2335" s="47">
        <v>1851.5342470000001</v>
      </c>
      <c r="D2335" s="45">
        <v>0.26</v>
      </c>
      <c r="E2335" s="45" t="s">
        <v>29</v>
      </c>
      <c r="F2335" s="46">
        <v>40112</v>
      </c>
    </row>
    <row r="2336" spans="1:6" x14ac:dyDescent="0.3">
      <c r="A2336" s="45">
        <v>760199</v>
      </c>
      <c r="B2336" s="46">
        <v>40116</v>
      </c>
      <c r="C2336" s="47">
        <v>1851.7632020000001</v>
      </c>
      <c r="D2336" s="45">
        <v>0.26</v>
      </c>
      <c r="E2336" s="45" t="s">
        <v>29</v>
      </c>
      <c r="F2336" s="46">
        <v>40112</v>
      </c>
    </row>
    <row r="2337" spans="1:6" x14ac:dyDescent="0.3">
      <c r="A2337" s="45">
        <v>760199</v>
      </c>
      <c r="B2337" s="46">
        <v>40120</v>
      </c>
      <c r="C2337" s="47">
        <v>1851.992184</v>
      </c>
      <c r="D2337" s="45">
        <v>0.26</v>
      </c>
      <c r="E2337" s="45" t="s">
        <v>29</v>
      </c>
      <c r="F2337" s="46">
        <v>40112</v>
      </c>
    </row>
    <row r="2338" spans="1:6" x14ac:dyDescent="0.3">
      <c r="A2338" s="45">
        <v>760199</v>
      </c>
      <c r="B2338" s="46">
        <v>40121</v>
      </c>
      <c r="C2338" s="47">
        <v>1852.2211950000001</v>
      </c>
      <c r="D2338" s="45">
        <v>0.26</v>
      </c>
      <c r="E2338" s="45" t="s">
        <v>29</v>
      </c>
      <c r="F2338" s="46">
        <v>40112</v>
      </c>
    </row>
    <row r="2339" spans="1:6" x14ac:dyDescent="0.3">
      <c r="A2339" s="45">
        <v>760199</v>
      </c>
      <c r="B2339" s="46">
        <v>40122</v>
      </c>
      <c r="C2339" s="47">
        <v>1852.4502339999999</v>
      </c>
      <c r="D2339" s="45">
        <v>0.26</v>
      </c>
      <c r="E2339" s="45" t="s">
        <v>29</v>
      </c>
      <c r="F2339" s="46">
        <v>40112</v>
      </c>
    </row>
    <row r="2340" spans="1:6" x14ac:dyDescent="0.3">
      <c r="A2340" s="45">
        <v>760199</v>
      </c>
      <c r="B2340" s="46">
        <v>40123</v>
      </c>
      <c r="C2340" s="47">
        <v>1852.679302</v>
      </c>
      <c r="D2340" s="45">
        <v>0.26</v>
      </c>
      <c r="E2340" s="45" t="s">
        <v>29</v>
      </c>
      <c r="F2340" s="46">
        <v>40112</v>
      </c>
    </row>
    <row r="2341" spans="1:6" x14ac:dyDescent="0.3">
      <c r="A2341" s="45">
        <v>760199</v>
      </c>
      <c r="B2341" s="46">
        <v>40126</v>
      </c>
      <c r="C2341" s="47">
        <v>1852.908398</v>
      </c>
      <c r="D2341" s="45">
        <v>0.26</v>
      </c>
      <c r="E2341" s="45" t="s">
        <v>29</v>
      </c>
      <c r="F2341" s="46">
        <v>40112</v>
      </c>
    </row>
    <row r="2342" spans="1:6" x14ac:dyDescent="0.3">
      <c r="A2342" s="45">
        <v>760199</v>
      </c>
      <c r="B2342" s="46">
        <v>40127</v>
      </c>
      <c r="C2342" s="47">
        <v>1853.137522</v>
      </c>
      <c r="D2342" s="45">
        <v>0.26</v>
      </c>
      <c r="E2342" s="45" t="s">
        <v>29</v>
      </c>
      <c r="F2342" s="46">
        <v>40112</v>
      </c>
    </row>
    <row r="2343" spans="1:6" x14ac:dyDescent="0.3">
      <c r="A2343" s="45">
        <v>760199</v>
      </c>
      <c r="B2343" s="46">
        <v>40128</v>
      </c>
      <c r="C2343" s="47">
        <v>1853.6833939999999</v>
      </c>
      <c r="D2343" s="45">
        <v>0.28000000000000003</v>
      </c>
      <c r="E2343" s="45" t="s">
        <v>28</v>
      </c>
      <c r="F2343" s="46">
        <v>40128</v>
      </c>
    </row>
    <row r="2344" spans="1:6" x14ac:dyDescent="0.3">
      <c r="A2344" s="45">
        <v>760199</v>
      </c>
      <c r="B2344" s="46">
        <v>40129</v>
      </c>
      <c r="C2344" s="47">
        <v>1853.9302130000001</v>
      </c>
      <c r="D2344" s="45">
        <v>0.28000000000000003</v>
      </c>
      <c r="E2344" s="45" t="s">
        <v>28</v>
      </c>
      <c r="F2344" s="46">
        <v>40128</v>
      </c>
    </row>
    <row r="2345" spans="1:6" x14ac:dyDescent="0.3">
      <c r="A2345" s="45">
        <v>760199</v>
      </c>
      <c r="B2345" s="46">
        <v>40130</v>
      </c>
      <c r="C2345" s="47">
        <v>1854.1770650000001</v>
      </c>
      <c r="D2345" s="45">
        <v>0.28000000000000003</v>
      </c>
      <c r="E2345" s="45" t="s">
        <v>28</v>
      </c>
      <c r="F2345" s="46">
        <v>40128</v>
      </c>
    </row>
    <row r="2346" spans="1:6" x14ac:dyDescent="0.3">
      <c r="A2346" s="45">
        <v>760199</v>
      </c>
      <c r="B2346" s="46">
        <v>40133</v>
      </c>
      <c r="C2346" s="47">
        <v>1854.423951</v>
      </c>
      <c r="D2346" s="45">
        <v>0.28000000000000003</v>
      </c>
      <c r="E2346" s="45" t="s">
        <v>28</v>
      </c>
      <c r="F2346" s="46">
        <v>40128</v>
      </c>
    </row>
    <row r="2347" spans="1:6" x14ac:dyDescent="0.3">
      <c r="A2347" s="45">
        <v>760199</v>
      </c>
      <c r="B2347" s="46">
        <v>40134</v>
      </c>
      <c r="C2347" s="47">
        <v>1854.7061000000001</v>
      </c>
      <c r="D2347" s="45">
        <v>0.32</v>
      </c>
      <c r="E2347" s="45" t="s">
        <v>29</v>
      </c>
      <c r="F2347" s="46">
        <v>40134</v>
      </c>
    </row>
    <row r="2348" spans="1:6" x14ac:dyDescent="0.3">
      <c r="A2348" s="45">
        <v>760199</v>
      </c>
      <c r="B2348" s="46">
        <v>40135</v>
      </c>
      <c r="C2348" s="47">
        <v>1854.988292</v>
      </c>
      <c r="D2348" s="45">
        <v>0.32</v>
      </c>
      <c r="E2348" s="45" t="s">
        <v>29</v>
      </c>
      <c r="F2348" s="46">
        <v>40134</v>
      </c>
    </row>
    <row r="2349" spans="1:6" x14ac:dyDescent="0.3">
      <c r="A2349" s="45">
        <v>760199</v>
      </c>
      <c r="B2349" s="46">
        <v>40136</v>
      </c>
      <c r="C2349" s="47">
        <v>1855.2705269999999</v>
      </c>
      <c r="D2349" s="45">
        <v>0.32</v>
      </c>
      <c r="E2349" s="45" t="s">
        <v>29</v>
      </c>
      <c r="F2349" s="46">
        <v>40134</v>
      </c>
    </row>
    <row r="2350" spans="1:6" x14ac:dyDescent="0.3">
      <c r="A2350" s="45">
        <v>760199</v>
      </c>
      <c r="B2350" s="46">
        <v>40137</v>
      </c>
      <c r="C2350" s="47">
        <v>1855.552805</v>
      </c>
      <c r="D2350" s="45">
        <v>0.32</v>
      </c>
      <c r="E2350" s="45" t="s">
        <v>29</v>
      </c>
      <c r="F2350" s="46">
        <v>40134</v>
      </c>
    </row>
    <row r="2351" spans="1:6" x14ac:dyDescent="0.3">
      <c r="A2351" s="45">
        <v>760199</v>
      </c>
      <c r="B2351" s="46">
        <v>40140</v>
      </c>
      <c r="C2351" s="47">
        <v>1855.8351259999999</v>
      </c>
      <c r="D2351" s="45">
        <v>0.32</v>
      </c>
      <c r="E2351" s="45" t="s">
        <v>29</v>
      </c>
      <c r="F2351" s="46">
        <v>40134</v>
      </c>
    </row>
    <row r="2352" spans="1:6" x14ac:dyDescent="0.3">
      <c r="A2352" s="45">
        <v>760199</v>
      </c>
      <c r="B2352" s="46">
        <v>40141</v>
      </c>
      <c r="C2352" s="47">
        <v>1856.1174900000001</v>
      </c>
      <c r="D2352" s="45">
        <v>0.32</v>
      </c>
      <c r="E2352" s="45" t="s">
        <v>29</v>
      </c>
      <c r="F2352" s="46">
        <v>40134</v>
      </c>
    </row>
    <row r="2353" spans="1:6" x14ac:dyDescent="0.3">
      <c r="A2353" s="45">
        <v>760199</v>
      </c>
      <c r="B2353" s="46">
        <v>40142</v>
      </c>
      <c r="C2353" s="47">
        <v>1856.399897</v>
      </c>
      <c r="D2353" s="45">
        <v>0.32</v>
      </c>
      <c r="E2353" s="45" t="s">
        <v>29</v>
      </c>
      <c r="F2353" s="46">
        <v>40134</v>
      </c>
    </row>
    <row r="2354" spans="1:6" x14ac:dyDescent="0.3">
      <c r="A2354" s="45">
        <v>760199</v>
      </c>
      <c r="B2354" s="46">
        <v>40143</v>
      </c>
      <c r="C2354" s="47">
        <v>1856.6823460000001</v>
      </c>
      <c r="D2354" s="45">
        <v>0.32</v>
      </c>
      <c r="E2354" s="45" t="s">
        <v>29</v>
      </c>
      <c r="F2354" s="46">
        <v>40134</v>
      </c>
    </row>
    <row r="2355" spans="1:6" x14ac:dyDescent="0.3">
      <c r="A2355" s="45">
        <v>760199</v>
      </c>
      <c r="B2355" s="46">
        <v>40144</v>
      </c>
      <c r="C2355" s="47">
        <v>1857.5993370000001</v>
      </c>
      <c r="D2355" s="45">
        <v>0.4</v>
      </c>
      <c r="E2355" s="45" t="s">
        <v>29</v>
      </c>
      <c r="F2355" s="46">
        <v>40144</v>
      </c>
    </row>
    <row r="2356" spans="1:6" x14ac:dyDescent="0.3">
      <c r="A2356" s="45">
        <v>760199</v>
      </c>
      <c r="B2356" s="46">
        <v>40147</v>
      </c>
      <c r="C2356" s="47">
        <v>1857.9524939999999</v>
      </c>
      <c r="D2356" s="45">
        <v>0.4</v>
      </c>
      <c r="E2356" s="45" t="s">
        <v>29</v>
      </c>
      <c r="F2356" s="46">
        <v>40144</v>
      </c>
    </row>
    <row r="2357" spans="1:6" x14ac:dyDescent="0.3">
      <c r="A2357" s="45">
        <v>760199</v>
      </c>
      <c r="B2357" s="46">
        <v>40148</v>
      </c>
      <c r="C2357" s="47">
        <v>1858.305717</v>
      </c>
      <c r="D2357" s="45">
        <v>0.4</v>
      </c>
      <c r="E2357" s="45" t="s">
        <v>29</v>
      </c>
      <c r="F2357" s="46">
        <v>40144</v>
      </c>
    </row>
    <row r="2358" spans="1:6" x14ac:dyDescent="0.3">
      <c r="A2358" s="45">
        <v>760199</v>
      </c>
      <c r="B2358" s="46">
        <v>40149</v>
      </c>
      <c r="C2358" s="47">
        <v>1858.6590080000001</v>
      </c>
      <c r="D2358" s="45">
        <v>0.4</v>
      </c>
      <c r="E2358" s="45" t="s">
        <v>29</v>
      </c>
      <c r="F2358" s="46">
        <v>40144</v>
      </c>
    </row>
    <row r="2359" spans="1:6" x14ac:dyDescent="0.3">
      <c r="A2359" s="45">
        <v>760199</v>
      </c>
      <c r="B2359" s="46">
        <v>40150</v>
      </c>
      <c r="C2359" s="47">
        <v>1859.012365</v>
      </c>
      <c r="D2359" s="45">
        <v>0.4</v>
      </c>
      <c r="E2359" s="45" t="s">
        <v>29</v>
      </c>
      <c r="F2359" s="46">
        <v>40144</v>
      </c>
    </row>
    <row r="2360" spans="1:6" x14ac:dyDescent="0.3">
      <c r="A2360" s="45">
        <v>760199</v>
      </c>
      <c r="B2360" s="46">
        <v>40151</v>
      </c>
      <c r="C2360" s="47">
        <v>1859.3657900000001</v>
      </c>
      <c r="D2360" s="45">
        <v>0.4</v>
      </c>
      <c r="E2360" s="45" t="s">
        <v>29</v>
      </c>
      <c r="F2360" s="46">
        <v>40144</v>
      </c>
    </row>
    <row r="2361" spans="1:6" x14ac:dyDescent="0.3">
      <c r="A2361" s="45">
        <v>760199</v>
      </c>
      <c r="B2361" s="46">
        <v>40154</v>
      </c>
      <c r="C2361" s="47">
        <v>1859.719282</v>
      </c>
      <c r="D2361" s="45">
        <v>0.4</v>
      </c>
      <c r="E2361" s="45" t="s">
        <v>29</v>
      </c>
      <c r="F2361" s="46">
        <v>40144</v>
      </c>
    </row>
    <row r="2362" spans="1:6" x14ac:dyDescent="0.3">
      <c r="A2362" s="45">
        <v>760199</v>
      </c>
      <c r="B2362" s="46">
        <v>40155</v>
      </c>
      <c r="C2362" s="47">
        <v>1860.0728409999999</v>
      </c>
      <c r="D2362" s="45">
        <v>0.4</v>
      </c>
      <c r="E2362" s="45" t="s">
        <v>29</v>
      </c>
      <c r="F2362" s="46">
        <v>40144</v>
      </c>
    </row>
    <row r="2363" spans="1:6" x14ac:dyDescent="0.3">
      <c r="A2363" s="45">
        <v>760199</v>
      </c>
      <c r="B2363" s="46">
        <v>40156</v>
      </c>
      <c r="C2363" s="47">
        <v>1860.578387</v>
      </c>
      <c r="D2363" s="45">
        <v>0.41</v>
      </c>
      <c r="E2363" s="45" t="s">
        <v>28</v>
      </c>
      <c r="F2363" s="46">
        <v>40156</v>
      </c>
    </row>
    <row r="2364" spans="1:6" x14ac:dyDescent="0.3">
      <c r="A2364" s="45">
        <v>760199</v>
      </c>
      <c r="B2364" s="46">
        <v>40157</v>
      </c>
      <c r="C2364" s="47">
        <v>1860.9410479999999</v>
      </c>
      <c r="D2364" s="45">
        <v>0.41</v>
      </c>
      <c r="E2364" s="45" t="s">
        <v>28</v>
      </c>
      <c r="F2364" s="46">
        <v>40156</v>
      </c>
    </row>
    <row r="2365" spans="1:6" x14ac:dyDescent="0.3">
      <c r="A2365" s="45">
        <v>760199</v>
      </c>
      <c r="B2365" s="46">
        <v>40158</v>
      </c>
      <c r="C2365" s="47">
        <v>1861.30378</v>
      </c>
      <c r="D2365" s="45">
        <v>0.41</v>
      </c>
      <c r="E2365" s="45" t="s">
        <v>28</v>
      </c>
      <c r="F2365" s="46">
        <v>40156</v>
      </c>
    </row>
    <row r="2366" spans="1:6" x14ac:dyDescent="0.3">
      <c r="A2366" s="45">
        <v>760199</v>
      </c>
      <c r="B2366" s="46">
        <v>40161</v>
      </c>
      <c r="C2366" s="47">
        <v>1861.6665820000001</v>
      </c>
      <c r="D2366" s="45">
        <v>0.41</v>
      </c>
      <c r="E2366" s="45" t="s">
        <v>28</v>
      </c>
      <c r="F2366" s="46">
        <v>40156</v>
      </c>
    </row>
    <row r="2367" spans="1:6" x14ac:dyDescent="0.3">
      <c r="A2367" s="45">
        <v>760199</v>
      </c>
      <c r="B2367" s="46">
        <v>40162</v>
      </c>
      <c r="C2367" s="47">
        <v>1862.0294550000001</v>
      </c>
      <c r="D2367" s="45">
        <v>0.41</v>
      </c>
      <c r="E2367" s="45" t="s">
        <v>28</v>
      </c>
      <c r="F2367" s="46">
        <v>40156</v>
      </c>
    </row>
    <row r="2368" spans="1:6" x14ac:dyDescent="0.3">
      <c r="A2368" s="45">
        <v>760199</v>
      </c>
      <c r="B2368" s="46">
        <v>40163</v>
      </c>
      <c r="C2368" s="47">
        <v>1862.3481139999999</v>
      </c>
      <c r="D2368" s="45">
        <v>0.36</v>
      </c>
      <c r="E2368" s="45" t="s">
        <v>29</v>
      </c>
      <c r="F2368" s="46">
        <v>40163</v>
      </c>
    </row>
    <row r="2369" spans="1:6" x14ac:dyDescent="0.3">
      <c r="A2369" s="45">
        <v>760199</v>
      </c>
      <c r="B2369" s="46">
        <v>40164</v>
      </c>
      <c r="C2369" s="47">
        <v>1862.666827</v>
      </c>
      <c r="D2369" s="45">
        <v>0.36</v>
      </c>
      <c r="E2369" s="45" t="s">
        <v>29</v>
      </c>
      <c r="F2369" s="46">
        <v>40163</v>
      </c>
    </row>
    <row r="2370" spans="1:6" x14ac:dyDescent="0.3">
      <c r="A2370" s="45">
        <v>760199</v>
      </c>
      <c r="B2370" s="46">
        <v>40165</v>
      </c>
      <c r="C2370" s="47">
        <v>1862.9855950000001</v>
      </c>
      <c r="D2370" s="45">
        <v>0.36</v>
      </c>
      <c r="E2370" s="45" t="s">
        <v>29</v>
      </c>
      <c r="F2370" s="46">
        <v>40163</v>
      </c>
    </row>
    <row r="2371" spans="1:6" x14ac:dyDescent="0.3">
      <c r="A2371" s="45">
        <v>760199</v>
      </c>
      <c r="B2371" s="46">
        <v>40168</v>
      </c>
      <c r="C2371" s="47">
        <v>1863.3044179999999</v>
      </c>
      <c r="D2371" s="45">
        <v>0.36</v>
      </c>
      <c r="E2371" s="45" t="s">
        <v>29</v>
      </c>
      <c r="F2371" s="46">
        <v>40163</v>
      </c>
    </row>
    <row r="2372" spans="1:6" x14ac:dyDescent="0.3">
      <c r="A2372" s="45">
        <v>760199</v>
      </c>
      <c r="B2372" s="46">
        <v>40169</v>
      </c>
      <c r="C2372" s="47">
        <v>1863.623296</v>
      </c>
      <c r="D2372" s="45">
        <v>0.36</v>
      </c>
      <c r="E2372" s="45" t="s">
        <v>29</v>
      </c>
      <c r="F2372" s="46">
        <v>40163</v>
      </c>
    </row>
    <row r="2373" spans="1:6" x14ac:dyDescent="0.3">
      <c r="A2373" s="45">
        <v>760199</v>
      </c>
      <c r="B2373" s="46">
        <v>40170</v>
      </c>
      <c r="C2373" s="47">
        <v>1863.942227</v>
      </c>
      <c r="D2373" s="45">
        <v>0.36</v>
      </c>
      <c r="E2373" s="45" t="s">
        <v>29</v>
      </c>
      <c r="F2373" s="46">
        <v>40163</v>
      </c>
    </row>
    <row r="2374" spans="1:6" x14ac:dyDescent="0.3">
      <c r="A2374" s="45">
        <v>760199</v>
      </c>
      <c r="B2374" s="46">
        <v>40171</v>
      </c>
      <c r="C2374" s="47">
        <v>1864.2612140000001</v>
      </c>
      <c r="D2374" s="45">
        <v>0.36</v>
      </c>
      <c r="E2374" s="45" t="s">
        <v>29</v>
      </c>
      <c r="F2374" s="46">
        <v>40171</v>
      </c>
    </row>
    <row r="2375" spans="1:6" x14ac:dyDescent="0.3">
      <c r="A2375" s="45">
        <v>760199</v>
      </c>
      <c r="B2375" s="46">
        <v>40175</v>
      </c>
      <c r="C2375" s="47">
        <v>1864.5802550000001</v>
      </c>
      <c r="D2375" s="45">
        <v>0.36</v>
      </c>
      <c r="E2375" s="45" t="s">
        <v>29</v>
      </c>
      <c r="F2375" s="46">
        <v>40171</v>
      </c>
    </row>
    <row r="2376" spans="1:6" x14ac:dyDescent="0.3">
      <c r="A2376" s="45">
        <v>760199</v>
      </c>
      <c r="B2376" s="46">
        <v>40176</v>
      </c>
      <c r="C2376" s="47">
        <v>1864.899351</v>
      </c>
      <c r="D2376" s="45">
        <v>0.36</v>
      </c>
      <c r="E2376" s="45" t="s">
        <v>29</v>
      </c>
      <c r="F2376" s="46">
        <v>40171</v>
      </c>
    </row>
    <row r="2377" spans="1:6" x14ac:dyDescent="0.3">
      <c r="A2377" s="45">
        <v>760199</v>
      </c>
      <c r="B2377" s="46">
        <v>40177</v>
      </c>
      <c r="C2377" s="47">
        <v>1865.2185010000001</v>
      </c>
      <c r="D2377" s="45">
        <v>0.36</v>
      </c>
      <c r="E2377" s="45" t="s">
        <v>29</v>
      </c>
      <c r="F2377" s="46">
        <v>40171</v>
      </c>
    </row>
    <row r="2378" spans="1:6" x14ac:dyDescent="0.3">
      <c r="A2378" s="45">
        <v>760199</v>
      </c>
      <c r="B2378" s="46">
        <v>40178</v>
      </c>
      <c r="C2378" s="47">
        <v>1865.5377060000001</v>
      </c>
      <c r="D2378" s="45">
        <v>0.36</v>
      </c>
      <c r="E2378" s="45" t="s">
        <v>29</v>
      </c>
      <c r="F2378" s="46">
        <v>40171</v>
      </c>
    </row>
    <row r="2379" spans="1:6" x14ac:dyDescent="0.3">
      <c r="A2379" s="45">
        <v>760199</v>
      </c>
      <c r="B2379" s="46">
        <v>40182</v>
      </c>
      <c r="C2379" s="47">
        <v>1865.8569649999999</v>
      </c>
      <c r="D2379" s="45">
        <v>0.36</v>
      </c>
      <c r="E2379" s="45" t="s">
        <v>29</v>
      </c>
      <c r="F2379" s="46">
        <v>40171</v>
      </c>
    </row>
    <row r="2380" spans="1:6" x14ac:dyDescent="0.3">
      <c r="A2380" s="45">
        <v>760199</v>
      </c>
      <c r="B2380" s="46">
        <v>40183</v>
      </c>
      <c r="C2380" s="47">
        <v>1866.176279</v>
      </c>
      <c r="D2380" s="45">
        <v>0.36</v>
      </c>
      <c r="E2380" s="45" t="s">
        <v>29</v>
      </c>
      <c r="F2380" s="46">
        <v>40171</v>
      </c>
    </row>
    <row r="2381" spans="1:6" x14ac:dyDescent="0.3">
      <c r="A2381" s="45">
        <v>760199</v>
      </c>
      <c r="B2381" s="46">
        <v>40184</v>
      </c>
      <c r="C2381" s="47">
        <v>1866.4956480000001</v>
      </c>
      <c r="D2381" s="45">
        <v>0.36</v>
      </c>
      <c r="E2381" s="45" t="s">
        <v>29</v>
      </c>
      <c r="F2381" s="46">
        <v>40171</v>
      </c>
    </row>
    <row r="2382" spans="1:6" x14ac:dyDescent="0.3">
      <c r="A2382" s="45">
        <v>760199</v>
      </c>
      <c r="B2382" s="46">
        <v>40185</v>
      </c>
      <c r="C2382" s="47">
        <v>1866.8150720000001</v>
      </c>
      <c r="D2382" s="45">
        <v>0.36</v>
      </c>
      <c r="E2382" s="45" t="s">
        <v>29</v>
      </c>
      <c r="F2382" s="46">
        <v>40171</v>
      </c>
    </row>
    <row r="2383" spans="1:6" x14ac:dyDescent="0.3">
      <c r="A2383" s="45">
        <v>760199</v>
      </c>
      <c r="B2383" s="46">
        <v>40186</v>
      </c>
      <c r="C2383" s="47">
        <v>1867.13455</v>
      </c>
      <c r="D2383" s="45">
        <v>0.36</v>
      </c>
      <c r="E2383" s="45" t="s">
        <v>29</v>
      </c>
      <c r="F2383" s="46">
        <v>40171</v>
      </c>
    </row>
    <row r="2384" spans="1:6" x14ac:dyDescent="0.3">
      <c r="A2384" s="45">
        <v>760199</v>
      </c>
      <c r="B2384" s="46">
        <v>40189</v>
      </c>
      <c r="C2384" s="47">
        <v>1867.454082</v>
      </c>
      <c r="D2384" s="45">
        <v>0.36</v>
      </c>
      <c r="E2384" s="45" t="s">
        <v>29</v>
      </c>
      <c r="F2384" s="46">
        <v>40171</v>
      </c>
    </row>
    <row r="2385" spans="1:6" x14ac:dyDescent="0.3">
      <c r="A2385" s="45">
        <v>760199</v>
      </c>
      <c r="B2385" s="46">
        <v>40190</v>
      </c>
      <c r="C2385" s="47">
        <v>1867.77367</v>
      </c>
      <c r="D2385" s="45">
        <v>0.36</v>
      </c>
      <c r="E2385" s="45" t="s">
        <v>29</v>
      </c>
      <c r="F2385" s="46">
        <v>40171</v>
      </c>
    </row>
    <row r="2386" spans="1:6" x14ac:dyDescent="0.3">
      <c r="A2386" s="45">
        <v>760199</v>
      </c>
      <c r="B2386" s="46">
        <v>40191</v>
      </c>
      <c r="C2386" s="47">
        <v>1868.259517</v>
      </c>
      <c r="D2386" s="45">
        <v>0.37</v>
      </c>
      <c r="E2386" s="45" t="s">
        <v>28</v>
      </c>
      <c r="F2386" s="46">
        <v>40191</v>
      </c>
    </row>
    <row r="2387" spans="1:6" x14ac:dyDescent="0.3">
      <c r="A2387" s="45">
        <v>760199</v>
      </c>
      <c r="B2387" s="46">
        <v>40192</v>
      </c>
      <c r="C2387" s="47">
        <v>1868.5879910000001</v>
      </c>
      <c r="D2387" s="45">
        <v>0.37</v>
      </c>
      <c r="E2387" s="45" t="s">
        <v>28</v>
      </c>
      <c r="F2387" s="46">
        <v>40191</v>
      </c>
    </row>
    <row r="2388" spans="1:6" x14ac:dyDescent="0.3">
      <c r="A2388" s="45">
        <v>760199</v>
      </c>
      <c r="B2388" s="46">
        <v>40193</v>
      </c>
      <c r="C2388" s="47">
        <v>1868.9165250000001</v>
      </c>
      <c r="D2388" s="45">
        <v>0.37</v>
      </c>
      <c r="E2388" s="45" t="s">
        <v>28</v>
      </c>
      <c r="F2388" s="46">
        <v>40191</v>
      </c>
    </row>
    <row r="2389" spans="1:6" x14ac:dyDescent="0.3">
      <c r="A2389" s="45">
        <v>760199</v>
      </c>
      <c r="B2389" s="46">
        <v>40196</v>
      </c>
      <c r="C2389" s="47">
        <v>1869.4401310000001</v>
      </c>
      <c r="D2389" s="45">
        <v>0.59</v>
      </c>
      <c r="E2389" s="45" t="s">
        <v>29</v>
      </c>
      <c r="F2389" s="46">
        <v>40196</v>
      </c>
    </row>
    <row r="2390" spans="1:6" x14ac:dyDescent="0.3">
      <c r="A2390" s="45">
        <v>760199</v>
      </c>
      <c r="B2390" s="46">
        <v>40197</v>
      </c>
      <c r="C2390" s="47">
        <v>1869.9638849999999</v>
      </c>
      <c r="D2390" s="45">
        <v>0.59</v>
      </c>
      <c r="E2390" s="45" t="s">
        <v>29</v>
      </c>
      <c r="F2390" s="46">
        <v>40196</v>
      </c>
    </row>
    <row r="2391" spans="1:6" x14ac:dyDescent="0.3">
      <c r="A2391" s="45">
        <v>760199</v>
      </c>
      <c r="B2391" s="46">
        <v>40198</v>
      </c>
      <c r="C2391" s="47">
        <v>1870.4877859999999</v>
      </c>
      <c r="D2391" s="45">
        <v>0.59</v>
      </c>
      <c r="E2391" s="45" t="s">
        <v>29</v>
      </c>
      <c r="F2391" s="46">
        <v>40196</v>
      </c>
    </row>
    <row r="2392" spans="1:6" x14ac:dyDescent="0.3">
      <c r="A2392" s="45">
        <v>760199</v>
      </c>
      <c r="B2392" s="46">
        <v>40199</v>
      </c>
      <c r="C2392" s="47">
        <v>1871.011833</v>
      </c>
      <c r="D2392" s="45">
        <v>0.59</v>
      </c>
      <c r="E2392" s="45" t="s">
        <v>29</v>
      </c>
      <c r="F2392" s="46">
        <v>40196</v>
      </c>
    </row>
    <row r="2393" spans="1:6" x14ac:dyDescent="0.3">
      <c r="A2393" s="45">
        <v>760199</v>
      </c>
      <c r="B2393" s="46">
        <v>40200</v>
      </c>
      <c r="C2393" s="47">
        <v>1871.5360270000001</v>
      </c>
      <c r="D2393" s="45">
        <v>0.59</v>
      </c>
      <c r="E2393" s="45" t="s">
        <v>29</v>
      </c>
      <c r="F2393" s="46">
        <v>40196</v>
      </c>
    </row>
    <row r="2394" spans="1:6" x14ac:dyDescent="0.3">
      <c r="A2394" s="45">
        <v>760199</v>
      </c>
      <c r="B2394" s="46">
        <v>40203</v>
      </c>
      <c r="C2394" s="47">
        <v>1872.485637</v>
      </c>
      <c r="D2394" s="45">
        <v>0.67</v>
      </c>
      <c r="E2394" s="45" t="s">
        <v>29</v>
      </c>
      <c r="F2394" s="46">
        <v>40203</v>
      </c>
    </row>
    <row r="2395" spans="1:6" x14ac:dyDescent="0.3">
      <c r="A2395" s="45">
        <v>760199</v>
      </c>
      <c r="B2395" s="46">
        <v>40204</v>
      </c>
      <c r="C2395" s="47">
        <v>1873.0811510000001</v>
      </c>
      <c r="D2395" s="45">
        <v>0.67</v>
      </c>
      <c r="E2395" s="45" t="s">
        <v>29</v>
      </c>
      <c r="F2395" s="46">
        <v>40203</v>
      </c>
    </row>
    <row r="2396" spans="1:6" x14ac:dyDescent="0.3">
      <c r="A2396" s="45">
        <v>760199</v>
      </c>
      <c r="B2396" s="46">
        <v>40205</v>
      </c>
      <c r="C2396" s="47">
        <v>1873.6768549999999</v>
      </c>
      <c r="D2396" s="45">
        <v>0.67</v>
      </c>
      <c r="E2396" s="45" t="s">
        <v>29</v>
      </c>
      <c r="F2396" s="46">
        <v>40203</v>
      </c>
    </row>
    <row r="2397" spans="1:6" x14ac:dyDescent="0.3">
      <c r="A2397" s="45">
        <v>760199</v>
      </c>
      <c r="B2397" s="46">
        <v>40206</v>
      </c>
      <c r="C2397" s="47">
        <v>1874.2727480000001</v>
      </c>
      <c r="D2397" s="45">
        <v>0.67</v>
      </c>
      <c r="E2397" s="45" t="s">
        <v>29</v>
      </c>
      <c r="F2397" s="46">
        <v>40203</v>
      </c>
    </row>
    <row r="2398" spans="1:6" x14ac:dyDescent="0.3">
      <c r="A2398" s="45">
        <v>760199</v>
      </c>
      <c r="B2398" s="46">
        <v>40207</v>
      </c>
      <c r="C2398" s="47">
        <v>1874.8688299999999</v>
      </c>
      <c r="D2398" s="45">
        <v>0.67</v>
      </c>
      <c r="E2398" s="45" t="s">
        <v>29</v>
      </c>
      <c r="F2398" s="46">
        <v>40203</v>
      </c>
    </row>
    <row r="2399" spans="1:6" x14ac:dyDescent="0.3">
      <c r="A2399" s="45">
        <v>760199</v>
      </c>
      <c r="B2399" s="46">
        <v>40210</v>
      </c>
      <c r="C2399" s="47">
        <v>1875.465103</v>
      </c>
      <c r="D2399" s="45">
        <v>0.67</v>
      </c>
      <c r="E2399" s="45" t="s">
        <v>29</v>
      </c>
      <c r="F2399" s="46">
        <v>40203</v>
      </c>
    </row>
    <row r="2400" spans="1:6" x14ac:dyDescent="0.3">
      <c r="A2400" s="45">
        <v>760199</v>
      </c>
      <c r="B2400" s="46">
        <v>40211</v>
      </c>
      <c r="C2400" s="47">
        <v>1876.061565</v>
      </c>
      <c r="D2400" s="45">
        <v>0.67</v>
      </c>
      <c r="E2400" s="45" t="s">
        <v>29</v>
      </c>
      <c r="F2400" s="46">
        <v>40203</v>
      </c>
    </row>
    <row r="2401" spans="1:6" x14ac:dyDescent="0.3">
      <c r="A2401" s="45">
        <v>760199</v>
      </c>
      <c r="B2401" s="46">
        <v>40212</v>
      </c>
      <c r="C2401" s="47">
        <v>1876.658216</v>
      </c>
      <c r="D2401" s="45">
        <v>0.67</v>
      </c>
      <c r="E2401" s="45" t="s">
        <v>29</v>
      </c>
      <c r="F2401" s="46">
        <v>40203</v>
      </c>
    </row>
    <row r="2402" spans="1:6" x14ac:dyDescent="0.3">
      <c r="A2402" s="45">
        <v>760199</v>
      </c>
      <c r="B2402" s="46">
        <v>40213</v>
      </c>
      <c r="C2402" s="47">
        <v>1877.255058</v>
      </c>
      <c r="D2402" s="45">
        <v>0.67</v>
      </c>
      <c r="E2402" s="45" t="s">
        <v>29</v>
      </c>
      <c r="F2402" s="46">
        <v>40203</v>
      </c>
    </row>
    <row r="2403" spans="1:6" x14ac:dyDescent="0.3">
      <c r="A2403" s="45">
        <v>760199</v>
      </c>
      <c r="B2403" s="46">
        <v>40214</v>
      </c>
      <c r="C2403" s="47">
        <v>1878.9170349999999</v>
      </c>
      <c r="D2403" s="45">
        <v>0.75</v>
      </c>
      <c r="E2403" s="45" t="s">
        <v>28</v>
      </c>
      <c r="F2403" s="46">
        <v>40214</v>
      </c>
    </row>
    <row r="2404" spans="1:6" x14ac:dyDescent="0.3">
      <c r="A2404" s="45">
        <v>760199</v>
      </c>
      <c r="B2404" s="46">
        <v>40217</v>
      </c>
      <c r="C2404" s="47">
        <v>1879.5856349999999</v>
      </c>
      <c r="D2404" s="45">
        <v>0.75</v>
      </c>
      <c r="E2404" s="45" t="s">
        <v>28</v>
      </c>
      <c r="F2404" s="46">
        <v>40214</v>
      </c>
    </row>
    <row r="2405" spans="1:6" x14ac:dyDescent="0.3">
      <c r="A2405" s="45">
        <v>760199</v>
      </c>
      <c r="B2405" s="46">
        <v>40218</v>
      </c>
      <c r="C2405" s="47">
        <v>1880.254473</v>
      </c>
      <c r="D2405" s="45">
        <v>0.75</v>
      </c>
      <c r="E2405" s="45" t="s">
        <v>28</v>
      </c>
      <c r="F2405" s="46">
        <v>40214</v>
      </c>
    </row>
    <row r="2406" spans="1:6" x14ac:dyDescent="0.3">
      <c r="A2406" s="45">
        <v>760199</v>
      </c>
      <c r="B2406" s="46">
        <v>40219</v>
      </c>
      <c r="C2406" s="47">
        <v>1880.9235490000001</v>
      </c>
      <c r="D2406" s="45">
        <v>0.75</v>
      </c>
      <c r="E2406" s="45" t="s">
        <v>28</v>
      </c>
      <c r="F2406" s="46">
        <v>40214</v>
      </c>
    </row>
    <row r="2407" spans="1:6" x14ac:dyDescent="0.3">
      <c r="A2407" s="45">
        <v>760199</v>
      </c>
      <c r="B2407" s="46">
        <v>40220</v>
      </c>
      <c r="C2407" s="47">
        <v>1881.5928630000001</v>
      </c>
      <c r="D2407" s="45">
        <v>0.75</v>
      </c>
      <c r="E2407" s="45" t="s">
        <v>28</v>
      </c>
      <c r="F2407" s="46">
        <v>40214</v>
      </c>
    </row>
    <row r="2408" spans="1:6" x14ac:dyDescent="0.3">
      <c r="A2408" s="45">
        <v>760199</v>
      </c>
      <c r="B2408" s="46">
        <v>40221</v>
      </c>
      <c r="C2408" s="47">
        <v>1882.262416</v>
      </c>
      <c r="D2408" s="45">
        <v>0.75</v>
      </c>
      <c r="E2408" s="45" t="s">
        <v>28</v>
      </c>
      <c r="F2408" s="46">
        <v>40214</v>
      </c>
    </row>
    <row r="2409" spans="1:6" x14ac:dyDescent="0.3">
      <c r="A2409" s="45">
        <v>760199</v>
      </c>
      <c r="B2409" s="46">
        <v>40226</v>
      </c>
      <c r="C2409" s="47">
        <v>1882.932206</v>
      </c>
      <c r="D2409" s="45">
        <v>0.75</v>
      </c>
      <c r="E2409" s="45" t="s">
        <v>28</v>
      </c>
      <c r="F2409" s="46">
        <v>40214</v>
      </c>
    </row>
    <row r="2410" spans="1:6" x14ac:dyDescent="0.3">
      <c r="A2410" s="45">
        <v>760199</v>
      </c>
      <c r="B2410" s="46">
        <v>40227</v>
      </c>
      <c r="C2410" s="47">
        <v>1883.620471</v>
      </c>
      <c r="D2410" s="45">
        <v>0.66</v>
      </c>
      <c r="E2410" s="45" t="s">
        <v>29</v>
      </c>
      <c r="F2410" s="46">
        <v>40227</v>
      </c>
    </row>
    <row r="2411" spans="1:6" x14ac:dyDescent="0.3">
      <c r="A2411" s="45">
        <v>760199</v>
      </c>
      <c r="B2411" s="46">
        <v>40228</v>
      </c>
      <c r="C2411" s="47">
        <v>1884.3089890000001</v>
      </c>
      <c r="D2411" s="45">
        <v>0.66</v>
      </c>
      <c r="E2411" s="45" t="s">
        <v>29</v>
      </c>
      <c r="F2411" s="46">
        <v>40227</v>
      </c>
    </row>
    <row r="2412" spans="1:6" x14ac:dyDescent="0.3">
      <c r="A2412" s="45">
        <v>760199</v>
      </c>
      <c r="B2412" s="46">
        <v>40231</v>
      </c>
      <c r="C2412" s="47">
        <v>1884.997758</v>
      </c>
      <c r="D2412" s="45">
        <v>0.66</v>
      </c>
      <c r="E2412" s="45" t="s">
        <v>29</v>
      </c>
      <c r="F2412" s="46">
        <v>40227</v>
      </c>
    </row>
    <row r="2413" spans="1:6" x14ac:dyDescent="0.3">
      <c r="A2413" s="45">
        <v>760199</v>
      </c>
      <c r="B2413" s="46">
        <v>40232</v>
      </c>
      <c r="C2413" s="47">
        <v>1885.6867789999999</v>
      </c>
      <c r="D2413" s="45">
        <v>0.66</v>
      </c>
      <c r="E2413" s="45" t="s">
        <v>29</v>
      </c>
      <c r="F2413" s="46">
        <v>40227</v>
      </c>
    </row>
    <row r="2414" spans="1:6" x14ac:dyDescent="0.3">
      <c r="A2414" s="45">
        <v>760199</v>
      </c>
      <c r="B2414" s="46">
        <v>40233</v>
      </c>
      <c r="C2414" s="47">
        <v>1887.000452</v>
      </c>
      <c r="D2414" s="45">
        <v>0.78</v>
      </c>
      <c r="E2414" s="45" t="s">
        <v>29</v>
      </c>
      <c r="F2414" s="46">
        <v>40233</v>
      </c>
    </row>
    <row r="2415" spans="1:6" x14ac:dyDescent="0.3">
      <c r="A2415" s="45">
        <v>760199</v>
      </c>
      <c r="B2415" s="46">
        <v>40234</v>
      </c>
      <c r="C2415" s="47">
        <v>1887.815155</v>
      </c>
      <c r="D2415" s="45">
        <v>0.78</v>
      </c>
      <c r="E2415" s="45" t="s">
        <v>29</v>
      </c>
      <c r="F2415" s="46">
        <v>40233</v>
      </c>
    </row>
    <row r="2416" spans="1:6" x14ac:dyDescent="0.3">
      <c r="A2416" s="45">
        <v>760199</v>
      </c>
      <c r="B2416" s="46">
        <v>40235</v>
      </c>
      <c r="C2416" s="47">
        <v>1888.6302109999999</v>
      </c>
      <c r="D2416" s="45">
        <v>0.78</v>
      </c>
      <c r="E2416" s="45" t="s">
        <v>29</v>
      </c>
      <c r="F2416" s="46">
        <v>40233</v>
      </c>
    </row>
    <row r="2417" spans="1:6" x14ac:dyDescent="0.3">
      <c r="A2417" s="45">
        <v>760199</v>
      </c>
      <c r="B2417" s="46">
        <v>40238</v>
      </c>
      <c r="C2417" s="47">
        <v>1889.445618</v>
      </c>
      <c r="D2417" s="45">
        <v>0.78</v>
      </c>
      <c r="E2417" s="45" t="s">
        <v>29</v>
      </c>
      <c r="F2417" s="46">
        <v>40233</v>
      </c>
    </row>
    <row r="2418" spans="1:6" x14ac:dyDescent="0.3">
      <c r="A2418" s="45">
        <v>760199</v>
      </c>
      <c r="B2418" s="46">
        <v>40239</v>
      </c>
      <c r="C2418" s="47">
        <v>1890.261377</v>
      </c>
      <c r="D2418" s="45">
        <v>0.78</v>
      </c>
      <c r="E2418" s="45" t="s">
        <v>29</v>
      </c>
      <c r="F2418" s="46">
        <v>40233</v>
      </c>
    </row>
    <row r="2419" spans="1:6" x14ac:dyDescent="0.3">
      <c r="A2419" s="45">
        <v>760199</v>
      </c>
      <c r="B2419" s="46">
        <v>40240</v>
      </c>
      <c r="C2419" s="47">
        <v>1891.0774879999999</v>
      </c>
      <c r="D2419" s="45">
        <v>0.78</v>
      </c>
      <c r="E2419" s="45" t="s">
        <v>29</v>
      </c>
      <c r="F2419" s="46">
        <v>40233</v>
      </c>
    </row>
    <row r="2420" spans="1:6" x14ac:dyDescent="0.3">
      <c r="A2420" s="45">
        <v>760199</v>
      </c>
      <c r="B2420" s="46">
        <v>40241</v>
      </c>
      <c r="C2420" s="47">
        <v>1891.8939519999999</v>
      </c>
      <c r="D2420" s="45">
        <v>0.78</v>
      </c>
      <c r="E2420" s="45" t="s">
        <v>29</v>
      </c>
      <c r="F2420" s="46">
        <v>40233</v>
      </c>
    </row>
    <row r="2421" spans="1:6" x14ac:dyDescent="0.3">
      <c r="A2421" s="45">
        <v>760199</v>
      </c>
      <c r="B2421" s="46">
        <v>40242</v>
      </c>
      <c r="C2421" s="47">
        <v>1892.7092379999999</v>
      </c>
      <c r="D2421" s="45">
        <v>0.78</v>
      </c>
      <c r="E2421" s="45" t="s">
        <v>28</v>
      </c>
      <c r="F2421" s="46">
        <v>40242</v>
      </c>
    </row>
    <row r="2422" spans="1:6" x14ac:dyDescent="0.3">
      <c r="A2422" s="45">
        <v>760199</v>
      </c>
      <c r="B2422" s="46">
        <v>40245</v>
      </c>
      <c r="C2422" s="47">
        <v>1893.5262789999999</v>
      </c>
      <c r="D2422" s="45">
        <v>0.78</v>
      </c>
      <c r="E2422" s="45" t="s">
        <v>28</v>
      </c>
      <c r="F2422" s="46">
        <v>40242</v>
      </c>
    </row>
    <row r="2423" spans="1:6" x14ac:dyDescent="0.3">
      <c r="A2423" s="45">
        <v>760199</v>
      </c>
      <c r="B2423" s="46">
        <v>40246</v>
      </c>
      <c r="C2423" s="47">
        <v>1894.343672</v>
      </c>
      <c r="D2423" s="45">
        <v>0.78</v>
      </c>
      <c r="E2423" s="45" t="s">
        <v>28</v>
      </c>
      <c r="F2423" s="46">
        <v>40242</v>
      </c>
    </row>
    <row r="2424" spans="1:6" x14ac:dyDescent="0.3">
      <c r="A2424" s="45">
        <v>760199</v>
      </c>
      <c r="B2424" s="46">
        <v>40247</v>
      </c>
      <c r="C2424" s="47">
        <v>1895.1614179999999</v>
      </c>
      <c r="D2424" s="45">
        <v>0.78</v>
      </c>
      <c r="E2424" s="45" t="s">
        <v>28</v>
      </c>
      <c r="F2424" s="46">
        <v>40242</v>
      </c>
    </row>
    <row r="2425" spans="1:6" x14ac:dyDescent="0.3">
      <c r="A2425" s="45">
        <v>760199</v>
      </c>
      <c r="B2425" s="46">
        <v>40248</v>
      </c>
      <c r="C2425" s="47">
        <v>1895.979517</v>
      </c>
      <c r="D2425" s="45">
        <v>0.78</v>
      </c>
      <c r="E2425" s="45" t="s">
        <v>28</v>
      </c>
      <c r="F2425" s="46">
        <v>40242</v>
      </c>
    </row>
    <row r="2426" spans="1:6" x14ac:dyDescent="0.3">
      <c r="A2426" s="45">
        <v>760199</v>
      </c>
      <c r="B2426" s="46">
        <v>40249</v>
      </c>
      <c r="C2426" s="47">
        <v>1896.7979700000001</v>
      </c>
      <c r="D2426" s="45">
        <v>0.78</v>
      </c>
      <c r="E2426" s="45" t="s">
        <v>28</v>
      </c>
      <c r="F2426" s="46">
        <v>40242</v>
      </c>
    </row>
    <row r="2427" spans="1:6" x14ac:dyDescent="0.3">
      <c r="A2427" s="45">
        <v>760199</v>
      </c>
      <c r="B2427" s="46">
        <v>40252</v>
      </c>
      <c r="C2427" s="47">
        <v>1897.6167760000001</v>
      </c>
      <c r="D2427" s="45">
        <v>0.78</v>
      </c>
      <c r="E2427" s="45" t="s">
        <v>28</v>
      </c>
      <c r="F2427" s="46">
        <v>40242</v>
      </c>
    </row>
    <row r="2428" spans="1:6" x14ac:dyDescent="0.3">
      <c r="A2428" s="45">
        <v>760199</v>
      </c>
      <c r="B2428" s="46">
        <v>40253</v>
      </c>
      <c r="C2428" s="47">
        <v>1897.9525470000001</v>
      </c>
      <c r="D2428" s="45">
        <v>0.39</v>
      </c>
      <c r="E2428" s="45" t="s">
        <v>29</v>
      </c>
      <c r="F2428" s="46">
        <v>40253</v>
      </c>
    </row>
    <row r="2429" spans="1:6" x14ac:dyDescent="0.3">
      <c r="A2429" s="45">
        <v>760199</v>
      </c>
      <c r="B2429" s="46">
        <v>40254</v>
      </c>
      <c r="C2429" s="47">
        <v>1898.2883770000001</v>
      </c>
      <c r="D2429" s="45">
        <v>0.39</v>
      </c>
      <c r="E2429" s="45" t="s">
        <v>29</v>
      </c>
      <c r="F2429" s="46">
        <v>40253</v>
      </c>
    </row>
    <row r="2430" spans="1:6" x14ac:dyDescent="0.3">
      <c r="A2430" s="45">
        <v>760199</v>
      </c>
      <c r="B2430" s="46">
        <v>40255</v>
      </c>
      <c r="C2430" s="47">
        <v>1898.6242669999999</v>
      </c>
      <c r="D2430" s="45">
        <v>0.39</v>
      </c>
      <c r="E2430" s="45" t="s">
        <v>29</v>
      </c>
      <c r="F2430" s="46">
        <v>40253</v>
      </c>
    </row>
    <row r="2431" spans="1:6" x14ac:dyDescent="0.3">
      <c r="A2431" s="45">
        <v>760199</v>
      </c>
      <c r="B2431" s="46">
        <v>40256</v>
      </c>
      <c r="C2431" s="47">
        <v>1898.9602170000001</v>
      </c>
      <c r="D2431" s="45">
        <v>0.39</v>
      </c>
      <c r="E2431" s="45" t="s">
        <v>29</v>
      </c>
      <c r="F2431" s="46">
        <v>40253</v>
      </c>
    </row>
    <row r="2432" spans="1:6" x14ac:dyDescent="0.3">
      <c r="A2432" s="45">
        <v>760199</v>
      </c>
      <c r="B2432" s="46">
        <v>40259</v>
      </c>
      <c r="C2432" s="47">
        <v>1899.296225</v>
      </c>
      <c r="D2432" s="45">
        <v>0.39</v>
      </c>
      <c r="E2432" s="45" t="s">
        <v>29</v>
      </c>
      <c r="F2432" s="46">
        <v>40253</v>
      </c>
    </row>
    <row r="2433" spans="1:6" x14ac:dyDescent="0.3">
      <c r="A2433" s="45">
        <v>760199</v>
      </c>
      <c r="B2433" s="46">
        <v>40260</v>
      </c>
      <c r="C2433" s="47">
        <v>1899.632294</v>
      </c>
      <c r="D2433" s="45">
        <v>0.39</v>
      </c>
      <c r="E2433" s="45" t="s">
        <v>29</v>
      </c>
      <c r="F2433" s="46">
        <v>40253</v>
      </c>
    </row>
    <row r="2434" spans="1:6" x14ac:dyDescent="0.3">
      <c r="A2434" s="45">
        <v>760199</v>
      </c>
      <c r="B2434" s="46">
        <v>40261</v>
      </c>
      <c r="C2434" s="47">
        <v>1900.63058</v>
      </c>
      <c r="D2434" s="45">
        <v>0.5</v>
      </c>
      <c r="E2434" s="45" t="s">
        <v>29</v>
      </c>
      <c r="F2434" s="46">
        <v>40261</v>
      </c>
    </row>
    <row r="2435" spans="1:6" x14ac:dyDescent="0.3">
      <c r="A2435" s="45">
        <v>760199</v>
      </c>
      <c r="B2435" s="46">
        <v>40262</v>
      </c>
      <c r="C2435" s="47">
        <v>1901.061514</v>
      </c>
      <c r="D2435" s="45">
        <v>0.5</v>
      </c>
      <c r="E2435" s="45" t="s">
        <v>29</v>
      </c>
      <c r="F2435" s="46">
        <v>40261</v>
      </c>
    </row>
    <row r="2436" spans="1:6" x14ac:dyDescent="0.3">
      <c r="A2436" s="45">
        <v>760199</v>
      </c>
      <c r="B2436" s="46">
        <v>40263</v>
      </c>
      <c r="C2436" s="47">
        <v>1901.4925450000001</v>
      </c>
      <c r="D2436" s="45">
        <v>0.5</v>
      </c>
      <c r="E2436" s="45" t="s">
        <v>29</v>
      </c>
      <c r="F2436" s="46">
        <v>40261</v>
      </c>
    </row>
    <row r="2437" spans="1:6" x14ac:dyDescent="0.3">
      <c r="A2437" s="45">
        <v>760199</v>
      </c>
      <c r="B2437" s="46">
        <v>40266</v>
      </c>
      <c r="C2437" s="47">
        <v>1901.923675</v>
      </c>
      <c r="D2437" s="45">
        <v>0.5</v>
      </c>
      <c r="E2437" s="45" t="s">
        <v>29</v>
      </c>
      <c r="F2437" s="46">
        <v>40261</v>
      </c>
    </row>
    <row r="2438" spans="1:6" x14ac:dyDescent="0.3">
      <c r="A2438" s="45">
        <v>760199</v>
      </c>
      <c r="B2438" s="46">
        <v>40267</v>
      </c>
      <c r="C2438" s="47">
        <v>1902.354902</v>
      </c>
      <c r="D2438" s="45">
        <v>0.5</v>
      </c>
      <c r="E2438" s="45" t="s">
        <v>29</v>
      </c>
      <c r="F2438" s="46">
        <v>40261</v>
      </c>
    </row>
    <row r="2439" spans="1:6" x14ac:dyDescent="0.3">
      <c r="A2439" s="45">
        <v>760199</v>
      </c>
      <c r="B2439" s="46">
        <v>40268</v>
      </c>
      <c r="C2439" s="47">
        <v>1902.7862270000001</v>
      </c>
      <c r="D2439" s="45">
        <v>0.5</v>
      </c>
      <c r="E2439" s="45" t="s">
        <v>29</v>
      </c>
      <c r="F2439" s="46">
        <v>40261</v>
      </c>
    </row>
    <row r="2440" spans="1:6" x14ac:dyDescent="0.3">
      <c r="A2440" s="45">
        <v>760199</v>
      </c>
      <c r="B2440" s="46">
        <v>40269</v>
      </c>
      <c r="C2440" s="47">
        <v>1903.21765</v>
      </c>
      <c r="D2440" s="45">
        <v>0.5</v>
      </c>
      <c r="E2440" s="45" t="s">
        <v>29</v>
      </c>
      <c r="F2440" s="46">
        <v>40261</v>
      </c>
    </row>
    <row r="2441" spans="1:6" x14ac:dyDescent="0.3">
      <c r="A2441" s="45">
        <v>760199</v>
      </c>
      <c r="B2441" s="46">
        <v>40273</v>
      </c>
      <c r="C2441" s="47">
        <v>1903.649171</v>
      </c>
      <c r="D2441" s="45">
        <v>0.5</v>
      </c>
      <c r="E2441" s="45" t="s">
        <v>29</v>
      </c>
      <c r="F2441" s="46">
        <v>40261</v>
      </c>
    </row>
    <row r="2442" spans="1:6" x14ac:dyDescent="0.3">
      <c r="A2442" s="45">
        <v>760199</v>
      </c>
      <c r="B2442" s="46">
        <v>40274</v>
      </c>
      <c r="C2442" s="47">
        <v>1904.0807890000001</v>
      </c>
      <c r="D2442" s="45">
        <v>0.5</v>
      </c>
      <c r="E2442" s="45" t="s">
        <v>29</v>
      </c>
      <c r="F2442" s="46">
        <v>40261</v>
      </c>
    </row>
    <row r="2443" spans="1:6" x14ac:dyDescent="0.3">
      <c r="A2443" s="45">
        <v>760199</v>
      </c>
      <c r="B2443" s="46">
        <v>40275</v>
      </c>
      <c r="C2443" s="47">
        <v>1904.5125049999999</v>
      </c>
      <c r="D2443" s="45">
        <v>0.5</v>
      </c>
      <c r="E2443" s="45" t="s">
        <v>29</v>
      </c>
      <c r="F2443" s="46">
        <v>40261</v>
      </c>
    </row>
    <row r="2444" spans="1:6" x14ac:dyDescent="0.3">
      <c r="A2444" s="45">
        <v>760199</v>
      </c>
      <c r="B2444" s="46">
        <v>40276</v>
      </c>
      <c r="C2444" s="47">
        <v>1905.2360839999999</v>
      </c>
      <c r="D2444" s="45">
        <v>0.52</v>
      </c>
      <c r="E2444" s="45" t="s">
        <v>28</v>
      </c>
      <c r="F2444" s="46">
        <v>40276</v>
      </c>
    </row>
    <row r="2445" spans="1:6" x14ac:dyDescent="0.3">
      <c r="A2445" s="45">
        <v>760199</v>
      </c>
      <c r="B2445" s="46">
        <v>40277</v>
      </c>
      <c r="C2445" s="47">
        <v>1905.68523</v>
      </c>
      <c r="D2445" s="45">
        <v>0.52</v>
      </c>
      <c r="E2445" s="45" t="s">
        <v>28</v>
      </c>
      <c r="F2445" s="46">
        <v>40276</v>
      </c>
    </row>
    <row r="2446" spans="1:6" x14ac:dyDescent="0.3">
      <c r="A2446" s="45">
        <v>760199</v>
      </c>
      <c r="B2446" s="46">
        <v>40280</v>
      </c>
      <c r="C2446" s="47">
        <v>1906.1344819999999</v>
      </c>
      <c r="D2446" s="45">
        <v>0.52</v>
      </c>
      <c r="E2446" s="45" t="s">
        <v>28</v>
      </c>
      <c r="F2446" s="46">
        <v>40276</v>
      </c>
    </row>
    <row r="2447" spans="1:6" x14ac:dyDescent="0.3">
      <c r="A2447" s="45">
        <v>760199</v>
      </c>
      <c r="B2447" s="46">
        <v>40281</v>
      </c>
      <c r="C2447" s="47">
        <v>1906.58384</v>
      </c>
      <c r="D2447" s="45">
        <v>0.52</v>
      </c>
      <c r="E2447" s="45" t="s">
        <v>28</v>
      </c>
      <c r="F2447" s="46">
        <v>40276</v>
      </c>
    </row>
    <row r="2448" spans="1:6" x14ac:dyDescent="0.3">
      <c r="A2448" s="45">
        <v>760199</v>
      </c>
      <c r="B2448" s="46">
        <v>40282</v>
      </c>
      <c r="C2448" s="47">
        <v>1907.033304</v>
      </c>
      <c r="D2448" s="45">
        <v>0.52</v>
      </c>
      <c r="E2448" s="45" t="s">
        <v>28</v>
      </c>
      <c r="F2448" s="46">
        <v>40276</v>
      </c>
    </row>
    <row r="2449" spans="1:6" x14ac:dyDescent="0.3">
      <c r="A2449" s="45">
        <v>760199</v>
      </c>
      <c r="B2449" s="46">
        <v>40283</v>
      </c>
      <c r="C2449" s="47">
        <v>1907.4828749999999</v>
      </c>
      <c r="D2449" s="45">
        <v>0.52</v>
      </c>
      <c r="E2449" s="45" t="s">
        <v>28</v>
      </c>
      <c r="F2449" s="46">
        <v>40276</v>
      </c>
    </row>
    <row r="2450" spans="1:6" x14ac:dyDescent="0.3">
      <c r="A2450" s="45">
        <v>760199</v>
      </c>
      <c r="B2450" s="46">
        <v>40284</v>
      </c>
      <c r="C2450" s="47">
        <v>1907.908835</v>
      </c>
      <c r="D2450" s="45">
        <v>0.47</v>
      </c>
      <c r="E2450" s="45" t="s">
        <v>29</v>
      </c>
      <c r="F2450" s="46">
        <v>40284</v>
      </c>
    </row>
    <row r="2451" spans="1:6" x14ac:dyDescent="0.3">
      <c r="A2451" s="45">
        <v>760199</v>
      </c>
      <c r="B2451" s="46">
        <v>40287</v>
      </c>
      <c r="C2451" s="47">
        <v>1908.3348900000001</v>
      </c>
      <c r="D2451" s="45">
        <v>0.47</v>
      </c>
      <c r="E2451" s="45" t="s">
        <v>29</v>
      </c>
      <c r="F2451" s="46">
        <v>40284</v>
      </c>
    </row>
    <row r="2452" spans="1:6" x14ac:dyDescent="0.3">
      <c r="A2452" s="45">
        <v>760199</v>
      </c>
      <c r="B2452" s="46">
        <v>40288</v>
      </c>
      <c r="C2452" s="47">
        <v>1908.761041</v>
      </c>
      <c r="D2452" s="45">
        <v>0.47</v>
      </c>
      <c r="E2452" s="45" t="s">
        <v>29</v>
      </c>
      <c r="F2452" s="46">
        <v>40284</v>
      </c>
    </row>
    <row r="2453" spans="1:6" x14ac:dyDescent="0.3">
      <c r="A2453" s="45">
        <v>760199</v>
      </c>
      <c r="B2453" s="46">
        <v>40290</v>
      </c>
      <c r="C2453" s="47">
        <v>1909.2958590000001</v>
      </c>
      <c r="D2453" s="45">
        <v>0.5</v>
      </c>
      <c r="E2453" s="45" t="s">
        <v>29</v>
      </c>
      <c r="F2453" s="46">
        <v>40290</v>
      </c>
    </row>
    <row r="2454" spans="1:6" x14ac:dyDescent="0.3">
      <c r="A2454" s="45">
        <v>760199</v>
      </c>
      <c r="B2454" s="46">
        <v>40291</v>
      </c>
      <c r="C2454" s="47">
        <v>1909.7493750000001</v>
      </c>
      <c r="D2454" s="45">
        <v>0.5</v>
      </c>
      <c r="E2454" s="45" t="s">
        <v>29</v>
      </c>
      <c r="F2454" s="46">
        <v>40290</v>
      </c>
    </row>
    <row r="2455" spans="1:6" x14ac:dyDescent="0.3">
      <c r="A2455" s="45">
        <v>760199</v>
      </c>
      <c r="B2455" s="46">
        <v>40294</v>
      </c>
      <c r="C2455" s="47">
        <v>1910.202998</v>
      </c>
      <c r="D2455" s="45">
        <v>0.5</v>
      </c>
      <c r="E2455" s="45" t="s">
        <v>29</v>
      </c>
      <c r="F2455" s="46">
        <v>40290</v>
      </c>
    </row>
    <row r="2456" spans="1:6" x14ac:dyDescent="0.3">
      <c r="A2456" s="45">
        <v>760199</v>
      </c>
      <c r="B2456" s="46">
        <v>40295</v>
      </c>
      <c r="C2456" s="47">
        <v>1910.656729</v>
      </c>
      <c r="D2456" s="45">
        <v>0.5</v>
      </c>
      <c r="E2456" s="45" t="s">
        <v>29</v>
      </c>
      <c r="F2456" s="46">
        <v>40290</v>
      </c>
    </row>
    <row r="2457" spans="1:6" x14ac:dyDescent="0.3">
      <c r="A2457" s="45">
        <v>760199</v>
      </c>
      <c r="B2457" s="46">
        <v>40296</v>
      </c>
      <c r="C2457" s="47">
        <v>1911.1105669999999</v>
      </c>
      <c r="D2457" s="45">
        <v>0.5</v>
      </c>
      <c r="E2457" s="45" t="s">
        <v>29</v>
      </c>
      <c r="F2457" s="46">
        <v>40290</v>
      </c>
    </row>
    <row r="2458" spans="1:6" x14ac:dyDescent="0.3">
      <c r="A2458" s="45">
        <v>760199</v>
      </c>
      <c r="B2458" s="46">
        <v>40297</v>
      </c>
      <c r="C2458" s="47">
        <v>1911.5645139999999</v>
      </c>
      <c r="D2458" s="45">
        <v>0.5</v>
      </c>
      <c r="E2458" s="45" t="s">
        <v>29</v>
      </c>
      <c r="F2458" s="46">
        <v>40290</v>
      </c>
    </row>
    <row r="2459" spans="1:6" x14ac:dyDescent="0.3">
      <c r="A2459" s="45">
        <v>760199</v>
      </c>
      <c r="B2459" s="46">
        <v>40298</v>
      </c>
      <c r="C2459" s="47">
        <v>1912.018568</v>
      </c>
      <c r="D2459" s="45">
        <v>0.5</v>
      </c>
      <c r="E2459" s="45" t="s">
        <v>29</v>
      </c>
      <c r="F2459" s="46">
        <v>40290</v>
      </c>
    </row>
    <row r="2460" spans="1:6" x14ac:dyDescent="0.3">
      <c r="A2460" s="45">
        <v>760199</v>
      </c>
      <c r="B2460" s="46">
        <v>40301</v>
      </c>
      <c r="C2460" s="47">
        <v>1912.47273</v>
      </c>
      <c r="D2460" s="45">
        <v>0.5</v>
      </c>
      <c r="E2460" s="45" t="s">
        <v>29</v>
      </c>
      <c r="F2460" s="46">
        <v>40290</v>
      </c>
    </row>
    <row r="2461" spans="1:6" x14ac:dyDescent="0.3">
      <c r="A2461" s="45">
        <v>760199</v>
      </c>
      <c r="B2461" s="46">
        <v>40302</v>
      </c>
      <c r="C2461" s="47">
        <v>1912.9269999999999</v>
      </c>
      <c r="D2461" s="45">
        <v>0.5</v>
      </c>
      <c r="E2461" s="45" t="s">
        <v>29</v>
      </c>
      <c r="F2461" s="46">
        <v>40290</v>
      </c>
    </row>
    <row r="2462" spans="1:6" x14ac:dyDescent="0.3">
      <c r="A2462" s="45">
        <v>760199</v>
      </c>
      <c r="B2462" s="46">
        <v>40303</v>
      </c>
      <c r="C2462" s="47">
        <v>1913.381378</v>
      </c>
      <c r="D2462" s="45">
        <v>0.5</v>
      </c>
      <c r="E2462" s="45" t="s">
        <v>29</v>
      </c>
      <c r="F2462" s="46">
        <v>40290</v>
      </c>
    </row>
    <row r="2463" spans="1:6" x14ac:dyDescent="0.3">
      <c r="A2463" s="45">
        <v>760199</v>
      </c>
      <c r="B2463" s="46">
        <v>40304</v>
      </c>
      <c r="C2463" s="47">
        <v>1913.8358639999999</v>
      </c>
      <c r="D2463" s="45">
        <v>0.5</v>
      </c>
      <c r="E2463" s="45" t="s">
        <v>29</v>
      </c>
      <c r="F2463" s="46">
        <v>40290</v>
      </c>
    </row>
    <row r="2464" spans="1:6" x14ac:dyDescent="0.3">
      <c r="A2464" s="45">
        <v>760199</v>
      </c>
      <c r="B2464" s="46">
        <v>40305</v>
      </c>
      <c r="C2464" s="47">
        <v>1915.2448649999999</v>
      </c>
      <c r="D2464" s="45">
        <v>0.56999999999999995</v>
      </c>
      <c r="E2464" s="45" t="s">
        <v>28</v>
      </c>
      <c r="F2464" s="46">
        <v>40305</v>
      </c>
    </row>
    <row r="2465" spans="1:6" x14ac:dyDescent="0.3">
      <c r="A2465" s="45">
        <v>760199</v>
      </c>
      <c r="B2465" s="46">
        <v>40308</v>
      </c>
      <c r="C2465" s="47">
        <v>1915.763453</v>
      </c>
      <c r="D2465" s="45">
        <v>0.56999999999999995</v>
      </c>
      <c r="E2465" s="45" t="s">
        <v>28</v>
      </c>
      <c r="F2465" s="46">
        <v>40305</v>
      </c>
    </row>
    <row r="2466" spans="1:6" x14ac:dyDescent="0.3">
      <c r="A2466" s="45">
        <v>760199</v>
      </c>
      <c r="B2466" s="46">
        <v>40309</v>
      </c>
      <c r="C2466" s="47">
        <v>1916.282181</v>
      </c>
      <c r="D2466" s="45">
        <v>0.56999999999999995</v>
      </c>
      <c r="E2466" s="45" t="s">
        <v>28</v>
      </c>
      <c r="F2466" s="46">
        <v>40305</v>
      </c>
    </row>
    <row r="2467" spans="1:6" x14ac:dyDescent="0.3">
      <c r="A2467" s="45">
        <v>760199</v>
      </c>
      <c r="B2467" s="46">
        <v>40310</v>
      </c>
      <c r="C2467" s="47">
        <v>1916.80105</v>
      </c>
      <c r="D2467" s="45">
        <v>0.56999999999999995</v>
      </c>
      <c r="E2467" s="45" t="s">
        <v>28</v>
      </c>
      <c r="F2467" s="46">
        <v>40305</v>
      </c>
    </row>
    <row r="2468" spans="1:6" x14ac:dyDescent="0.3">
      <c r="A2468" s="45">
        <v>760199</v>
      </c>
      <c r="B2468" s="46">
        <v>40311</v>
      </c>
      <c r="C2468" s="47">
        <v>1917.3200589999999</v>
      </c>
      <c r="D2468" s="45">
        <v>0.56999999999999995</v>
      </c>
      <c r="E2468" s="45" t="s">
        <v>28</v>
      </c>
      <c r="F2468" s="46">
        <v>40305</v>
      </c>
    </row>
    <row r="2469" spans="1:6" x14ac:dyDescent="0.3">
      <c r="A2469" s="45">
        <v>760199</v>
      </c>
      <c r="B2469" s="46">
        <v>40312</v>
      </c>
      <c r="C2469" s="47">
        <v>1917.8392080000001</v>
      </c>
      <c r="D2469" s="45">
        <v>0.56999999999999995</v>
      </c>
      <c r="E2469" s="45" t="s">
        <v>28</v>
      </c>
      <c r="F2469" s="46">
        <v>40305</v>
      </c>
    </row>
    <row r="2470" spans="1:6" x14ac:dyDescent="0.3">
      <c r="A2470" s="45">
        <v>760199</v>
      </c>
      <c r="B2470" s="46">
        <v>40315</v>
      </c>
      <c r="C2470" s="47">
        <v>1918.3584989999999</v>
      </c>
      <c r="D2470" s="45">
        <v>0.56999999999999995</v>
      </c>
      <c r="E2470" s="45" t="s">
        <v>28</v>
      </c>
      <c r="F2470" s="46">
        <v>40305</v>
      </c>
    </row>
    <row r="2471" spans="1:6" x14ac:dyDescent="0.3">
      <c r="A2471" s="45">
        <v>760199</v>
      </c>
      <c r="B2471" s="46">
        <v>40316</v>
      </c>
      <c r="C2471" s="47">
        <v>1918.789209</v>
      </c>
      <c r="D2471" s="45">
        <v>0.45</v>
      </c>
      <c r="E2471" s="45" t="s">
        <v>29</v>
      </c>
      <c r="F2471" s="46">
        <v>40316</v>
      </c>
    </row>
    <row r="2472" spans="1:6" x14ac:dyDescent="0.3">
      <c r="A2472" s="45">
        <v>760199</v>
      </c>
      <c r="B2472" s="46">
        <v>40317</v>
      </c>
      <c r="C2472" s="47">
        <v>1919.2200170000001</v>
      </c>
      <c r="D2472" s="45">
        <v>0.45</v>
      </c>
      <c r="E2472" s="45" t="s">
        <v>29</v>
      </c>
      <c r="F2472" s="46">
        <v>40316</v>
      </c>
    </row>
    <row r="2473" spans="1:6" x14ac:dyDescent="0.3">
      <c r="A2473" s="45">
        <v>760199</v>
      </c>
      <c r="B2473" s="46">
        <v>40318</v>
      </c>
      <c r="C2473" s="47">
        <v>1919.6509209999999</v>
      </c>
      <c r="D2473" s="45">
        <v>0.45</v>
      </c>
      <c r="E2473" s="45" t="s">
        <v>29</v>
      </c>
      <c r="F2473" s="46">
        <v>40316</v>
      </c>
    </row>
    <row r="2474" spans="1:6" x14ac:dyDescent="0.3">
      <c r="A2474" s="45">
        <v>760199</v>
      </c>
      <c r="B2474" s="46">
        <v>40319</v>
      </c>
      <c r="C2474" s="47">
        <v>1920.1965970000001</v>
      </c>
      <c r="D2474" s="45">
        <v>0.48</v>
      </c>
      <c r="E2474" s="45" t="s">
        <v>29</v>
      </c>
      <c r="F2474" s="46">
        <v>40319</v>
      </c>
    </row>
    <row r="2475" spans="1:6" x14ac:dyDescent="0.3">
      <c r="A2475" s="45">
        <v>760199</v>
      </c>
      <c r="B2475" s="46">
        <v>40322</v>
      </c>
      <c r="C2475" s="47">
        <v>1920.656397</v>
      </c>
      <c r="D2475" s="45">
        <v>0.48</v>
      </c>
      <c r="E2475" s="45" t="s">
        <v>29</v>
      </c>
      <c r="F2475" s="46">
        <v>40319</v>
      </c>
    </row>
    <row r="2476" spans="1:6" x14ac:dyDescent="0.3">
      <c r="A2476" s="45">
        <v>760199</v>
      </c>
      <c r="B2476" s="46">
        <v>40323</v>
      </c>
      <c r="C2476" s="47">
        <v>1921.1163059999999</v>
      </c>
      <c r="D2476" s="45">
        <v>0.48</v>
      </c>
      <c r="E2476" s="45" t="s">
        <v>29</v>
      </c>
      <c r="F2476" s="46">
        <v>40319</v>
      </c>
    </row>
    <row r="2477" spans="1:6" x14ac:dyDescent="0.3">
      <c r="A2477" s="45">
        <v>760199</v>
      </c>
      <c r="B2477" s="46">
        <v>40324</v>
      </c>
      <c r="C2477" s="47">
        <v>1921.5763260000001</v>
      </c>
      <c r="D2477" s="45">
        <v>0.48</v>
      </c>
      <c r="E2477" s="45" t="s">
        <v>29</v>
      </c>
      <c r="F2477" s="46">
        <v>40319</v>
      </c>
    </row>
    <row r="2478" spans="1:6" x14ac:dyDescent="0.3">
      <c r="A2478" s="45">
        <v>760199</v>
      </c>
      <c r="B2478" s="46">
        <v>40325</v>
      </c>
      <c r="C2478" s="47">
        <v>1922.036456</v>
      </c>
      <c r="D2478" s="45">
        <v>0.48</v>
      </c>
      <c r="E2478" s="45" t="s">
        <v>29</v>
      </c>
      <c r="F2478" s="46">
        <v>40319</v>
      </c>
    </row>
    <row r="2479" spans="1:6" x14ac:dyDescent="0.3">
      <c r="A2479" s="45">
        <v>760199</v>
      </c>
      <c r="B2479" s="46">
        <v>40326</v>
      </c>
      <c r="C2479" s="47">
        <v>1922.496697</v>
      </c>
      <c r="D2479" s="45">
        <v>0.48</v>
      </c>
      <c r="E2479" s="45" t="s">
        <v>29</v>
      </c>
      <c r="F2479" s="46">
        <v>40319</v>
      </c>
    </row>
    <row r="2480" spans="1:6" x14ac:dyDescent="0.3">
      <c r="A2480" s="45">
        <v>760199</v>
      </c>
      <c r="B2480" s="46">
        <v>40329</v>
      </c>
      <c r="C2480" s="47">
        <v>1922.9570470000001</v>
      </c>
      <c r="D2480" s="45">
        <v>0.48</v>
      </c>
      <c r="E2480" s="45" t="s">
        <v>29</v>
      </c>
      <c r="F2480" s="46">
        <v>40319</v>
      </c>
    </row>
    <row r="2481" spans="1:6" x14ac:dyDescent="0.3">
      <c r="A2481" s="45">
        <v>760199</v>
      </c>
      <c r="B2481" s="46">
        <v>40330</v>
      </c>
      <c r="C2481" s="47">
        <v>1923.417508</v>
      </c>
      <c r="D2481" s="45">
        <v>0.48</v>
      </c>
      <c r="E2481" s="45" t="s">
        <v>29</v>
      </c>
      <c r="F2481" s="46">
        <v>40319</v>
      </c>
    </row>
    <row r="2482" spans="1:6" x14ac:dyDescent="0.3">
      <c r="A2482" s="45">
        <v>760199</v>
      </c>
      <c r="B2482" s="46">
        <v>40331</v>
      </c>
      <c r="C2482" s="47">
        <v>1923.8780790000001</v>
      </c>
      <c r="D2482" s="45">
        <v>0.48</v>
      </c>
      <c r="E2482" s="45" t="s">
        <v>29</v>
      </c>
      <c r="F2482" s="46">
        <v>40319</v>
      </c>
    </row>
    <row r="2483" spans="1:6" x14ac:dyDescent="0.3">
      <c r="A2483" s="45">
        <v>760199</v>
      </c>
      <c r="B2483" s="46">
        <v>40333</v>
      </c>
      <c r="C2483" s="47">
        <v>1924.3387600000001</v>
      </c>
      <c r="D2483" s="45">
        <v>0.48</v>
      </c>
      <c r="E2483" s="45" t="s">
        <v>29</v>
      </c>
      <c r="F2483" s="46">
        <v>40319</v>
      </c>
    </row>
    <row r="2484" spans="1:6" x14ac:dyDescent="0.3">
      <c r="A2484" s="45">
        <v>760199</v>
      </c>
      <c r="B2484" s="46">
        <v>40336</v>
      </c>
      <c r="C2484" s="47">
        <v>1924.7995519999999</v>
      </c>
      <c r="D2484" s="45">
        <v>0.48</v>
      </c>
      <c r="E2484" s="45" t="s">
        <v>29</v>
      </c>
      <c r="F2484" s="46">
        <v>40319</v>
      </c>
    </row>
    <row r="2485" spans="1:6" x14ac:dyDescent="0.3">
      <c r="A2485" s="45">
        <v>760199</v>
      </c>
      <c r="B2485" s="46">
        <v>40337</v>
      </c>
      <c r="C2485" s="47">
        <v>1925.260454</v>
      </c>
      <c r="D2485" s="45">
        <v>0.48</v>
      </c>
      <c r="E2485" s="45" t="s">
        <v>29</v>
      </c>
      <c r="F2485" s="46">
        <v>40319</v>
      </c>
    </row>
    <row r="2486" spans="1:6" x14ac:dyDescent="0.3">
      <c r="A2486" s="45">
        <v>760199</v>
      </c>
      <c r="B2486" s="46">
        <v>40338</v>
      </c>
      <c r="C2486" s="47">
        <v>1924.955361</v>
      </c>
      <c r="D2486" s="45">
        <v>0.43</v>
      </c>
      <c r="E2486" s="45" t="s">
        <v>28</v>
      </c>
      <c r="F2486" s="46">
        <v>40338</v>
      </c>
    </row>
    <row r="2487" spans="1:6" x14ac:dyDescent="0.3">
      <c r="A2487" s="45">
        <v>760199</v>
      </c>
      <c r="B2487" s="46">
        <v>40339</v>
      </c>
      <c r="C2487" s="47">
        <v>1925.3684169999999</v>
      </c>
      <c r="D2487" s="45">
        <v>0.43</v>
      </c>
      <c r="E2487" s="45" t="s">
        <v>28</v>
      </c>
      <c r="F2487" s="46">
        <v>40338</v>
      </c>
    </row>
    <row r="2488" spans="1:6" x14ac:dyDescent="0.3">
      <c r="A2488" s="45">
        <v>760199</v>
      </c>
      <c r="B2488" s="46">
        <v>40340</v>
      </c>
      <c r="C2488" s="47">
        <v>1925.7815619999999</v>
      </c>
      <c r="D2488" s="45">
        <v>0.43</v>
      </c>
      <c r="E2488" s="45" t="s">
        <v>28</v>
      </c>
      <c r="F2488" s="46">
        <v>40338</v>
      </c>
    </row>
    <row r="2489" spans="1:6" x14ac:dyDescent="0.3">
      <c r="A2489" s="45">
        <v>760199</v>
      </c>
      <c r="B2489" s="46">
        <v>40343</v>
      </c>
      <c r="C2489" s="47">
        <v>1926.1947950000001</v>
      </c>
      <c r="D2489" s="45">
        <v>0.43</v>
      </c>
      <c r="E2489" s="45" t="s">
        <v>28</v>
      </c>
      <c r="F2489" s="46">
        <v>40338</v>
      </c>
    </row>
    <row r="2490" spans="1:6" x14ac:dyDescent="0.3">
      <c r="A2490" s="45">
        <v>760199</v>
      </c>
      <c r="B2490" s="46">
        <v>40344</v>
      </c>
      <c r="C2490" s="47">
        <v>1926.6081180000001</v>
      </c>
      <c r="D2490" s="45">
        <v>0.43</v>
      </c>
      <c r="E2490" s="45" t="s">
        <v>28</v>
      </c>
      <c r="F2490" s="46">
        <v>40338</v>
      </c>
    </row>
    <row r="2491" spans="1:6" x14ac:dyDescent="0.3">
      <c r="A2491" s="45">
        <v>760199</v>
      </c>
      <c r="B2491" s="46">
        <v>40345</v>
      </c>
      <c r="C2491" s="47">
        <v>1926.809315</v>
      </c>
      <c r="D2491" s="45">
        <v>0.23</v>
      </c>
      <c r="E2491" s="45" t="s">
        <v>29</v>
      </c>
      <c r="F2491" s="46">
        <v>40345</v>
      </c>
    </row>
    <row r="2492" spans="1:6" x14ac:dyDescent="0.3">
      <c r="A2492" s="45">
        <v>760199</v>
      </c>
      <c r="B2492" s="46">
        <v>40346</v>
      </c>
      <c r="C2492" s="47">
        <v>1927.0105329999999</v>
      </c>
      <c r="D2492" s="45">
        <v>0.23</v>
      </c>
      <c r="E2492" s="45" t="s">
        <v>29</v>
      </c>
      <c r="F2492" s="46">
        <v>40345</v>
      </c>
    </row>
    <row r="2493" spans="1:6" x14ac:dyDescent="0.3">
      <c r="A2493" s="45">
        <v>760199</v>
      </c>
      <c r="B2493" s="46">
        <v>40347</v>
      </c>
      <c r="C2493" s="47">
        <v>1927.211773</v>
      </c>
      <c r="D2493" s="45">
        <v>0.23</v>
      </c>
      <c r="E2493" s="45" t="s">
        <v>29</v>
      </c>
      <c r="F2493" s="46">
        <v>40345</v>
      </c>
    </row>
    <row r="2494" spans="1:6" x14ac:dyDescent="0.3">
      <c r="A2494" s="45">
        <v>760199</v>
      </c>
      <c r="B2494" s="46">
        <v>40350</v>
      </c>
      <c r="C2494" s="47">
        <v>1927.413033</v>
      </c>
      <c r="D2494" s="45">
        <v>0.23</v>
      </c>
      <c r="E2494" s="45" t="s">
        <v>29</v>
      </c>
      <c r="F2494" s="46">
        <v>40345</v>
      </c>
    </row>
    <row r="2495" spans="1:6" x14ac:dyDescent="0.3">
      <c r="A2495" s="45">
        <v>760199</v>
      </c>
      <c r="B2495" s="46">
        <v>40351</v>
      </c>
      <c r="C2495" s="47">
        <v>1927.6143139999999</v>
      </c>
      <c r="D2495" s="45">
        <v>0.23</v>
      </c>
      <c r="E2495" s="45" t="s">
        <v>29</v>
      </c>
      <c r="F2495" s="46">
        <v>40345</v>
      </c>
    </row>
    <row r="2496" spans="1:6" x14ac:dyDescent="0.3">
      <c r="A2496" s="45">
        <v>760199</v>
      </c>
      <c r="B2496" s="46">
        <v>40352</v>
      </c>
      <c r="C2496" s="47">
        <v>1927.2908649999999</v>
      </c>
      <c r="D2496" s="45">
        <v>0.13</v>
      </c>
      <c r="E2496" s="45" t="s">
        <v>29</v>
      </c>
      <c r="F2496" s="46">
        <v>40352</v>
      </c>
    </row>
    <row r="2497" spans="1:6" x14ac:dyDescent="0.3">
      <c r="A2497" s="45">
        <v>760199</v>
      </c>
      <c r="B2497" s="46">
        <v>40353</v>
      </c>
      <c r="C2497" s="47">
        <v>1927.4046800000001</v>
      </c>
      <c r="D2497" s="45">
        <v>0.13</v>
      </c>
      <c r="E2497" s="45" t="s">
        <v>29</v>
      </c>
      <c r="F2497" s="46">
        <v>40352</v>
      </c>
    </row>
    <row r="2498" spans="1:6" x14ac:dyDescent="0.3">
      <c r="A2498" s="45">
        <v>760199</v>
      </c>
      <c r="B2498" s="46">
        <v>40354</v>
      </c>
      <c r="C2498" s="47">
        <v>1927.518501</v>
      </c>
      <c r="D2498" s="45">
        <v>0.13</v>
      </c>
      <c r="E2498" s="45" t="s">
        <v>29</v>
      </c>
      <c r="F2498" s="46">
        <v>40352</v>
      </c>
    </row>
    <row r="2499" spans="1:6" x14ac:dyDescent="0.3">
      <c r="A2499" s="45">
        <v>760199</v>
      </c>
      <c r="B2499" s="46">
        <v>40357</v>
      </c>
      <c r="C2499" s="47">
        <v>1927.632329</v>
      </c>
      <c r="D2499" s="45">
        <v>0.13</v>
      </c>
      <c r="E2499" s="45" t="s">
        <v>29</v>
      </c>
      <c r="F2499" s="46">
        <v>40352</v>
      </c>
    </row>
    <row r="2500" spans="1:6" x14ac:dyDescent="0.3">
      <c r="A2500" s="45">
        <v>760199</v>
      </c>
      <c r="B2500" s="46">
        <v>40358</v>
      </c>
      <c r="C2500" s="47">
        <v>1927.7461639999999</v>
      </c>
      <c r="D2500" s="45">
        <v>0.13</v>
      </c>
      <c r="E2500" s="45" t="s">
        <v>29</v>
      </c>
      <c r="F2500" s="46">
        <v>40352</v>
      </c>
    </row>
    <row r="2501" spans="1:6" x14ac:dyDescent="0.3">
      <c r="A2501" s="45">
        <v>760199</v>
      </c>
      <c r="B2501" s="46">
        <v>40359</v>
      </c>
      <c r="C2501" s="47">
        <v>1927.8600060000001</v>
      </c>
      <c r="D2501" s="45">
        <v>0.13</v>
      </c>
      <c r="E2501" s="45" t="s">
        <v>29</v>
      </c>
      <c r="F2501" s="46">
        <v>40352</v>
      </c>
    </row>
    <row r="2502" spans="1:6" x14ac:dyDescent="0.3">
      <c r="A2502" s="45">
        <v>760199</v>
      </c>
      <c r="B2502" s="46">
        <v>40360</v>
      </c>
      <c r="C2502" s="47">
        <v>1927.9738540000001</v>
      </c>
      <c r="D2502" s="45">
        <v>0.13</v>
      </c>
      <c r="E2502" s="45" t="s">
        <v>29</v>
      </c>
      <c r="F2502" s="46">
        <v>40352</v>
      </c>
    </row>
    <row r="2503" spans="1:6" x14ac:dyDescent="0.3">
      <c r="A2503" s="45">
        <v>760199</v>
      </c>
      <c r="B2503" s="46">
        <v>40361</v>
      </c>
      <c r="C2503" s="47">
        <v>1928.08771</v>
      </c>
      <c r="D2503" s="45">
        <v>0.13</v>
      </c>
      <c r="E2503" s="45" t="s">
        <v>29</v>
      </c>
      <c r="F2503" s="46">
        <v>40352</v>
      </c>
    </row>
    <row r="2504" spans="1:6" x14ac:dyDescent="0.3">
      <c r="A2504" s="45">
        <v>760199</v>
      </c>
      <c r="B2504" s="46">
        <v>40364</v>
      </c>
      <c r="C2504" s="47">
        <v>1928.2015710000001</v>
      </c>
      <c r="D2504" s="45">
        <v>0.13</v>
      </c>
      <c r="E2504" s="45" t="s">
        <v>29</v>
      </c>
      <c r="F2504" s="46">
        <v>40352</v>
      </c>
    </row>
    <row r="2505" spans="1:6" x14ac:dyDescent="0.3">
      <c r="A2505" s="45">
        <v>760199</v>
      </c>
      <c r="B2505" s="46">
        <v>40365</v>
      </c>
      <c r="C2505" s="47">
        <v>1928.3154400000001</v>
      </c>
      <c r="D2505" s="45">
        <v>0.13</v>
      </c>
      <c r="E2505" s="45" t="s">
        <v>29</v>
      </c>
      <c r="F2505" s="46">
        <v>40352</v>
      </c>
    </row>
    <row r="2506" spans="1:6" x14ac:dyDescent="0.3">
      <c r="A2506" s="45">
        <v>760199</v>
      </c>
      <c r="B2506" s="46">
        <v>40366</v>
      </c>
      <c r="C2506" s="47">
        <v>1926.6081180000001</v>
      </c>
      <c r="D2506" s="45">
        <v>0</v>
      </c>
      <c r="E2506" s="45" t="s">
        <v>28</v>
      </c>
      <c r="F2506" s="46">
        <v>40366</v>
      </c>
    </row>
    <row r="2507" spans="1:6" x14ac:dyDescent="0.3">
      <c r="A2507" s="45">
        <v>760199</v>
      </c>
      <c r="B2507" s="46">
        <v>40367</v>
      </c>
      <c r="C2507" s="47">
        <v>1926.6081180000001</v>
      </c>
      <c r="D2507" s="45">
        <v>0</v>
      </c>
      <c r="E2507" s="45" t="s">
        <v>28</v>
      </c>
      <c r="F2507" s="46">
        <v>40366</v>
      </c>
    </row>
    <row r="2508" spans="1:6" x14ac:dyDescent="0.3">
      <c r="A2508" s="45">
        <v>760199</v>
      </c>
      <c r="B2508" s="46">
        <v>40368</v>
      </c>
      <c r="C2508" s="47">
        <v>1926.6081180000001</v>
      </c>
      <c r="D2508" s="45">
        <v>0</v>
      </c>
      <c r="E2508" s="45" t="s">
        <v>28</v>
      </c>
      <c r="F2508" s="46">
        <v>40366</v>
      </c>
    </row>
    <row r="2509" spans="1:6" x14ac:dyDescent="0.3">
      <c r="A2509" s="45">
        <v>760199</v>
      </c>
      <c r="B2509" s="46">
        <v>40371</v>
      </c>
      <c r="C2509" s="47">
        <v>1926.6081180000001</v>
      </c>
      <c r="D2509" s="45">
        <v>0</v>
      </c>
      <c r="E2509" s="45" t="s">
        <v>28</v>
      </c>
      <c r="F2509" s="46">
        <v>40366</v>
      </c>
    </row>
    <row r="2510" spans="1:6" x14ac:dyDescent="0.3">
      <c r="A2510" s="45">
        <v>760199</v>
      </c>
      <c r="B2510" s="46">
        <v>40372</v>
      </c>
      <c r="C2510" s="47">
        <v>1926.6081180000001</v>
      </c>
      <c r="D2510" s="45">
        <v>0</v>
      </c>
      <c r="E2510" s="45" t="s">
        <v>28</v>
      </c>
      <c r="F2510" s="46">
        <v>40366</v>
      </c>
    </row>
    <row r="2511" spans="1:6" x14ac:dyDescent="0.3">
      <c r="A2511" s="45">
        <v>760199</v>
      </c>
      <c r="B2511" s="46">
        <v>40373</v>
      </c>
      <c r="C2511" s="47">
        <v>1926.6081180000001</v>
      </c>
      <c r="D2511" s="45">
        <v>0</v>
      </c>
      <c r="E2511" s="45" t="s">
        <v>28</v>
      </c>
      <c r="F2511" s="46">
        <v>40366</v>
      </c>
    </row>
    <row r="2512" spans="1:6" x14ac:dyDescent="0.3">
      <c r="A2512" s="45">
        <v>760199</v>
      </c>
      <c r="B2512" s="46">
        <v>40374</v>
      </c>
      <c r="C2512" s="47">
        <v>1926.6081180000001</v>
      </c>
      <c r="D2512" s="45">
        <v>0</v>
      </c>
      <c r="E2512" s="45" t="s">
        <v>28</v>
      </c>
      <c r="F2512" s="46">
        <v>40366</v>
      </c>
    </row>
    <row r="2513" spans="1:6" x14ac:dyDescent="0.3">
      <c r="A2513" s="45">
        <v>760199</v>
      </c>
      <c r="B2513" s="46">
        <v>40375</v>
      </c>
      <c r="C2513" s="47">
        <v>1926.783097</v>
      </c>
      <c r="D2513" s="45">
        <v>0.2</v>
      </c>
      <c r="E2513" s="45" t="s">
        <v>29</v>
      </c>
      <c r="F2513" s="46">
        <v>40375</v>
      </c>
    </row>
    <row r="2514" spans="1:6" x14ac:dyDescent="0.3">
      <c r="A2514" s="45">
        <v>760199</v>
      </c>
      <c r="B2514" s="46">
        <v>40378</v>
      </c>
      <c r="C2514" s="47">
        <v>1926.9580920000001</v>
      </c>
      <c r="D2514" s="45">
        <v>0.2</v>
      </c>
      <c r="E2514" s="45" t="s">
        <v>29</v>
      </c>
      <c r="F2514" s="46">
        <v>40375</v>
      </c>
    </row>
    <row r="2515" spans="1:6" x14ac:dyDescent="0.3">
      <c r="A2515" s="45">
        <v>760199</v>
      </c>
      <c r="B2515" s="46">
        <v>40379</v>
      </c>
      <c r="C2515" s="47">
        <v>1927.1331029999999</v>
      </c>
      <c r="D2515" s="45">
        <v>0.2</v>
      </c>
      <c r="E2515" s="45" t="s">
        <v>29</v>
      </c>
      <c r="F2515" s="46">
        <v>40375</v>
      </c>
    </row>
    <row r="2516" spans="1:6" x14ac:dyDescent="0.3">
      <c r="A2516" s="45">
        <v>760199</v>
      </c>
      <c r="B2516" s="46">
        <v>40380</v>
      </c>
      <c r="C2516" s="47">
        <v>1926.748212</v>
      </c>
      <c r="D2516" s="45">
        <v>0.04</v>
      </c>
      <c r="E2516" s="45" t="s">
        <v>29</v>
      </c>
      <c r="F2516" s="46">
        <v>40380</v>
      </c>
    </row>
    <row r="2517" spans="1:6" x14ac:dyDescent="0.3">
      <c r="A2517" s="45">
        <v>760199</v>
      </c>
      <c r="B2517" s="46">
        <v>40381</v>
      </c>
      <c r="C2517" s="47">
        <v>1926.7832370000001</v>
      </c>
      <c r="D2517" s="45">
        <v>0.04</v>
      </c>
      <c r="E2517" s="45" t="s">
        <v>29</v>
      </c>
      <c r="F2517" s="46">
        <v>40380</v>
      </c>
    </row>
    <row r="2518" spans="1:6" x14ac:dyDescent="0.3">
      <c r="A2518" s="45">
        <v>760199</v>
      </c>
      <c r="B2518" s="46">
        <v>40382</v>
      </c>
      <c r="C2518" s="47">
        <v>1926.818262</v>
      </c>
      <c r="D2518" s="45">
        <v>0.04</v>
      </c>
      <c r="E2518" s="45" t="s">
        <v>29</v>
      </c>
      <c r="F2518" s="46">
        <v>40380</v>
      </c>
    </row>
    <row r="2519" spans="1:6" x14ac:dyDescent="0.3">
      <c r="A2519" s="45">
        <v>760199</v>
      </c>
      <c r="B2519" s="46">
        <v>40385</v>
      </c>
      <c r="C2519" s="47">
        <v>1926.8532889999999</v>
      </c>
      <c r="D2519" s="45">
        <v>0.04</v>
      </c>
      <c r="E2519" s="45" t="s">
        <v>29</v>
      </c>
      <c r="F2519" s="46">
        <v>40380</v>
      </c>
    </row>
    <row r="2520" spans="1:6" x14ac:dyDescent="0.3">
      <c r="A2520" s="45">
        <v>760199</v>
      </c>
      <c r="B2520" s="46">
        <v>40386</v>
      </c>
      <c r="C2520" s="47">
        <v>1926.888316</v>
      </c>
      <c r="D2520" s="45">
        <v>0.04</v>
      </c>
      <c r="E2520" s="45" t="s">
        <v>29</v>
      </c>
      <c r="F2520" s="46">
        <v>40380</v>
      </c>
    </row>
    <row r="2521" spans="1:6" x14ac:dyDescent="0.3">
      <c r="A2521" s="45">
        <v>760199</v>
      </c>
      <c r="B2521" s="46">
        <v>40387</v>
      </c>
      <c r="C2521" s="47">
        <v>1926.9233429999999</v>
      </c>
      <c r="D2521" s="45">
        <v>0.04</v>
      </c>
      <c r="E2521" s="45" t="s">
        <v>29</v>
      </c>
      <c r="F2521" s="46">
        <v>40380</v>
      </c>
    </row>
    <row r="2522" spans="1:6" x14ac:dyDescent="0.3">
      <c r="A2522" s="45">
        <v>760199</v>
      </c>
      <c r="B2522" s="46">
        <v>40388</v>
      </c>
      <c r="C2522" s="47">
        <v>1926.9583720000001</v>
      </c>
      <c r="D2522" s="45">
        <v>0.04</v>
      </c>
      <c r="E2522" s="45" t="s">
        <v>29</v>
      </c>
      <c r="F2522" s="46">
        <v>40380</v>
      </c>
    </row>
    <row r="2523" spans="1:6" x14ac:dyDescent="0.3">
      <c r="A2523" s="45">
        <v>760199</v>
      </c>
      <c r="B2523" s="46">
        <v>40389</v>
      </c>
      <c r="C2523" s="47">
        <v>1926.9934009999999</v>
      </c>
      <c r="D2523" s="45">
        <v>0.04</v>
      </c>
      <c r="E2523" s="45" t="s">
        <v>29</v>
      </c>
      <c r="F2523" s="46">
        <v>40380</v>
      </c>
    </row>
    <row r="2524" spans="1:6" x14ac:dyDescent="0.3">
      <c r="A2524" s="45">
        <v>760199</v>
      </c>
      <c r="B2524" s="46">
        <v>40392</v>
      </c>
      <c r="C2524" s="47">
        <v>1927.0284300000001</v>
      </c>
      <c r="D2524" s="45">
        <v>0.04</v>
      </c>
      <c r="E2524" s="45" t="s">
        <v>29</v>
      </c>
      <c r="F2524" s="46">
        <v>40380</v>
      </c>
    </row>
    <row r="2525" spans="1:6" x14ac:dyDescent="0.3">
      <c r="A2525" s="45">
        <v>760199</v>
      </c>
      <c r="B2525" s="46">
        <v>40393</v>
      </c>
      <c r="C2525" s="47">
        <v>1927.0634600000001</v>
      </c>
      <c r="D2525" s="45">
        <v>0.04</v>
      </c>
      <c r="E2525" s="45" t="s">
        <v>29</v>
      </c>
      <c r="F2525" s="46">
        <v>40380</v>
      </c>
    </row>
    <row r="2526" spans="1:6" x14ac:dyDescent="0.3">
      <c r="A2526" s="45">
        <v>760199</v>
      </c>
      <c r="B2526" s="46">
        <v>40394</v>
      </c>
      <c r="C2526" s="47">
        <v>1927.098491</v>
      </c>
      <c r="D2526" s="45">
        <v>0.04</v>
      </c>
      <c r="E2526" s="45" t="s">
        <v>29</v>
      </c>
      <c r="F2526" s="46">
        <v>40380</v>
      </c>
    </row>
    <row r="2527" spans="1:6" x14ac:dyDescent="0.3">
      <c r="A2527" s="45">
        <v>760199</v>
      </c>
      <c r="B2527" s="46">
        <v>40395</v>
      </c>
      <c r="C2527" s="47">
        <v>1927.133523</v>
      </c>
      <c r="D2527" s="45">
        <v>0.04</v>
      </c>
      <c r="E2527" s="45" t="s">
        <v>29</v>
      </c>
      <c r="F2527" s="46">
        <v>40380</v>
      </c>
    </row>
    <row r="2528" spans="1:6" x14ac:dyDescent="0.3">
      <c r="A2528" s="45">
        <v>760199</v>
      </c>
      <c r="B2528" s="46">
        <v>40396</v>
      </c>
      <c r="C2528" s="47">
        <v>1926.7477490000001</v>
      </c>
      <c r="D2528" s="45">
        <v>0.01</v>
      </c>
      <c r="E2528" s="45" t="s">
        <v>28</v>
      </c>
      <c r="F2528" s="46">
        <v>40396</v>
      </c>
    </row>
    <row r="2529" spans="1:6" x14ac:dyDescent="0.3">
      <c r="A2529" s="45">
        <v>760199</v>
      </c>
      <c r="B2529" s="46">
        <v>40399</v>
      </c>
      <c r="C2529" s="47">
        <v>1926.756476</v>
      </c>
      <c r="D2529" s="45">
        <v>0.01</v>
      </c>
      <c r="E2529" s="45" t="s">
        <v>28</v>
      </c>
      <c r="F2529" s="46">
        <v>40396</v>
      </c>
    </row>
    <row r="2530" spans="1:6" x14ac:dyDescent="0.3">
      <c r="A2530" s="45">
        <v>760199</v>
      </c>
      <c r="B2530" s="46">
        <v>40400</v>
      </c>
      <c r="C2530" s="47">
        <v>1926.7652029999999</v>
      </c>
      <c r="D2530" s="45">
        <v>0.01</v>
      </c>
      <c r="E2530" s="45" t="s">
        <v>28</v>
      </c>
      <c r="F2530" s="46">
        <v>40396</v>
      </c>
    </row>
    <row r="2531" spans="1:6" x14ac:dyDescent="0.3">
      <c r="A2531" s="45">
        <v>760199</v>
      </c>
      <c r="B2531" s="46">
        <v>40401</v>
      </c>
      <c r="C2531" s="47">
        <v>1926.7739309999999</v>
      </c>
      <c r="D2531" s="45">
        <v>0.01</v>
      </c>
      <c r="E2531" s="45" t="s">
        <v>28</v>
      </c>
      <c r="F2531" s="46">
        <v>40396</v>
      </c>
    </row>
    <row r="2532" spans="1:6" x14ac:dyDescent="0.3">
      <c r="A2532" s="45">
        <v>760199</v>
      </c>
      <c r="B2532" s="46">
        <v>40402</v>
      </c>
      <c r="C2532" s="47">
        <v>1926.7826580000001</v>
      </c>
      <c r="D2532" s="45">
        <v>0.01</v>
      </c>
      <c r="E2532" s="45" t="s">
        <v>28</v>
      </c>
      <c r="F2532" s="46">
        <v>40396</v>
      </c>
    </row>
    <row r="2533" spans="1:6" x14ac:dyDescent="0.3">
      <c r="A2533" s="45">
        <v>760199</v>
      </c>
      <c r="B2533" s="46">
        <v>40403</v>
      </c>
      <c r="C2533" s="47">
        <v>1926.7913860000001</v>
      </c>
      <c r="D2533" s="45">
        <v>0.01</v>
      </c>
      <c r="E2533" s="45" t="s">
        <v>28</v>
      </c>
      <c r="F2533" s="46">
        <v>40396</v>
      </c>
    </row>
    <row r="2534" spans="1:6" x14ac:dyDescent="0.3">
      <c r="A2534" s="45">
        <v>760199</v>
      </c>
      <c r="B2534" s="46">
        <v>40406</v>
      </c>
      <c r="C2534" s="47">
        <v>1926.800113</v>
      </c>
      <c r="D2534" s="45">
        <v>0.01</v>
      </c>
      <c r="E2534" s="45" t="s">
        <v>28</v>
      </c>
      <c r="F2534" s="46">
        <v>40396</v>
      </c>
    </row>
    <row r="2535" spans="1:6" x14ac:dyDescent="0.3">
      <c r="A2535" s="45">
        <v>760199</v>
      </c>
      <c r="B2535" s="46">
        <v>40407</v>
      </c>
      <c r="C2535" s="47">
        <v>1927.0200669999999</v>
      </c>
      <c r="D2535" s="45">
        <v>0.24</v>
      </c>
      <c r="E2535" s="45" t="s">
        <v>29</v>
      </c>
      <c r="F2535" s="46">
        <v>40407</v>
      </c>
    </row>
    <row r="2536" spans="1:6" x14ac:dyDescent="0.3">
      <c r="A2536" s="45">
        <v>760199</v>
      </c>
      <c r="B2536" s="46">
        <v>40408</v>
      </c>
      <c r="C2536" s="47">
        <v>1927.240047</v>
      </c>
      <c r="D2536" s="45">
        <v>0.24</v>
      </c>
      <c r="E2536" s="45" t="s">
        <v>29</v>
      </c>
      <c r="F2536" s="46">
        <v>40407</v>
      </c>
    </row>
    <row r="2537" spans="1:6" x14ac:dyDescent="0.3">
      <c r="A2537" s="45">
        <v>760199</v>
      </c>
      <c r="B2537" s="46">
        <v>40409</v>
      </c>
      <c r="C2537" s="47">
        <v>1927.460051</v>
      </c>
      <c r="D2537" s="45">
        <v>0.24</v>
      </c>
      <c r="E2537" s="45" t="s">
        <v>29</v>
      </c>
      <c r="F2537" s="46">
        <v>40407</v>
      </c>
    </row>
    <row r="2538" spans="1:6" x14ac:dyDescent="0.3">
      <c r="A2538" s="45">
        <v>760199</v>
      </c>
      <c r="B2538" s="46">
        <v>40410</v>
      </c>
      <c r="C2538" s="47">
        <v>1927.680081</v>
      </c>
      <c r="D2538" s="45">
        <v>0.24</v>
      </c>
      <c r="E2538" s="45" t="s">
        <v>29</v>
      </c>
      <c r="F2538" s="46">
        <v>40407</v>
      </c>
    </row>
    <row r="2539" spans="1:6" x14ac:dyDescent="0.3">
      <c r="A2539" s="45">
        <v>760199</v>
      </c>
      <c r="B2539" s="46">
        <v>40413</v>
      </c>
      <c r="C2539" s="47">
        <v>1927.212857</v>
      </c>
      <c r="D2539" s="45">
        <v>0.09</v>
      </c>
      <c r="E2539" s="45" t="s">
        <v>29</v>
      </c>
      <c r="F2539" s="46">
        <v>40413</v>
      </c>
    </row>
    <row r="2540" spans="1:6" x14ac:dyDescent="0.3">
      <c r="A2540" s="45">
        <v>760199</v>
      </c>
      <c r="B2540" s="46">
        <v>40414</v>
      </c>
      <c r="C2540" s="47">
        <v>1927.2954159999999</v>
      </c>
      <c r="D2540" s="45">
        <v>0.09</v>
      </c>
      <c r="E2540" s="45" t="s">
        <v>29</v>
      </c>
      <c r="F2540" s="46">
        <v>40413</v>
      </c>
    </row>
    <row r="2541" spans="1:6" x14ac:dyDescent="0.3">
      <c r="A2541" s="45">
        <v>760199</v>
      </c>
      <c r="B2541" s="46">
        <v>40415</v>
      </c>
      <c r="C2541" s="47">
        <v>1927.3779790000001</v>
      </c>
      <c r="D2541" s="45">
        <v>0.09</v>
      </c>
      <c r="E2541" s="45" t="s">
        <v>29</v>
      </c>
      <c r="F2541" s="46">
        <v>40413</v>
      </c>
    </row>
    <row r="2542" spans="1:6" x14ac:dyDescent="0.3">
      <c r="A2542" s="45">
        <v>760199</v>
      </c>
      <c r="B2542" s="46">
        <v>40416</v>
      </c>
      <c r="C2542" s="47">
        <v>1927.460546</v>
      </c>
      <c r="D2542" s="45">
        <v>0.09</v>
      </c>
      <c r="E2542" s="45" t="s">
        <v>29</v>
      </c>
      <c r="F2542" s="46">
        <v>40413</v>
      </c>
    </row>
    <row r="2543" spans="1:6" x14ac:dyDescent="0.3">
      <c r="A2543" s="45">
        <v>760199</v>
      </c>
      <c r="B2543" s="46">
        <v>40417</v>
      </c>
      <c r="C2543" s="47">
        <v>1927.5431160000001</v>
      </c>
      <c r="D2543" s="45">
        <v>0.09</v>
      </c>
      <c r="E2543" s="45" t="s">
        <v>29</v>
      </c>
      <c r="F2543" s="46">
        <v>40413</v>
      </c>
    </row>
    <row r="2544" spans="1:6" x14ac:dyDescent="0.3">
      <c r="A2544" s="45">
        <v>760199</v>
      </c>
      <c r="B2544" s="46">
        <v>40420</v>
      </c>
      <c r="C2544" s="47">
        <v>1927.625689</v>
      </c>
      <c r="D2544" s="45">
        <v>0.09</v>
      </c>
      <c r="E2544" s="45" t="s">
        <v>29</v>
      </c>
      <c r="F2544" s="46">
        <v>40413</v>
      </c>
    </row>
    <row r="2545" spans="1:6" x14ac:dyDescent="0.3">
      <c r="A2545" s="45">
        <v>760199</v>
      </c>
      <c r="B2545" s="46">
        <v>40421</v>
      </c>
      <c r="C2545" s="47">
        <v>1927.708267</v>
      </c>
      <c r="D2545" s="45">
        <v>0.09</v>
      </c>
      <c r="E2545" s="45" t="s">
        <v>29</v>
      </c>
      <c r="F2545" s="46">
        <v>40413</v>
      </c>
    </row>
    <row r="2546" spans="1:6" x14ac:dyDescent="0.3">
      <c r="A2546" s="45">
        <v>760199</v>
      </c>
      <c r="B2546" s="46">
        <v>40422</v>
      </c>
      <c r="C2546" s="47">
        <v>1927.790847</v>
      </c>
      <c r="D2546" s="45">
        <v>0.09</v>
      </c>
      <c r="E2546" s="45" t="s">
        <v>29</v>
      </c>
      <c r="F2546" s="46">
        <v>40413</v>
      </c>
    </row>
    <row r="2547" spans="1:6" x14ac:dyDescent="0.3">
      <c r="A2547" s="45">
        <v>760199</v>
      </c>
      <c r="B2547" s="46">
        <v>40423</v>
      </c>
      <c r="C2547" s="47">
        <v>1927.873431</v>
      </c>
      <c r="D2547" s="45">
        <v>0.09</v>
      </c>
      <c r="E2547" s="45" t="s">
        <v>29</v>
      </c>
      <c r="F2547" s="46">
        <v>40413</v>
      </c>
    </row>
    <row r="2548" spans="1:6" x14ac:dyDescent="0.3">
      <c r="A2548" s="45">
        <v>760199</v>
      </c>
      <c r="B2548" s="46">
        <v>40424</v>
      </c>
      <c r="C2548" s="47">
        <v>1927.956019</v>
      </c>
      <c r="D2548" s="45">
        <v>0.09</v>
      </c>
      <c r="E2548" s="45" t="s">
        <v>29</v>
      </c>
      <c r="F2548" s="46">
        <v>40413</v>
      </c>
    </row>
    <row r="2549" spans="1:6" x14ac:dyDescent="0.3">
      <c r="A2549" s="45">
        <v>760199</v>
      </c>
      <c r="B2549" s="46">
        <v>40427</v>
      </c>
      <c r="C2549" s="47">
        <v>1928.0386109999999</v>
      </c>
      <c r="D2549" s="45">
        <v>0.09</v>
      </c>
      <c r="E2549" s="45" t="s">
        <v>29</v>
      </c>
      <c r="F2549" s="46">
        <v>40413</v>
      </c>
    </row>
    <row r="2550" spans="1:6" x14ac:dyDescent="0.3">
      <c r="A2550" s="45">
        <v>760199</v>
      </c>
      <c r="B2550" s="46">
        <v>40429</v>
      </c>
      <c r="C2550" s="47">
        <v>1928.1212049999999</v>
      </c>
      <c r="D2550" s="45">
        <v>0.09</v>
      </c>
      <c r="E2550" s="45" t="s">
        <v>29</v>
      </c>
      <c r="F2550" s="46">
        <v>40413</v>
      </c>
    </row>
    <row r="2551" spans="1:6" x14ac:dyDescent="0.3">
      <c r="A2551" s="45">
        <v>760199</v>
      </c>
      <c r="B2551" s="46">
        <v>40430</v>
      </c>
      <c r="C2551" s="47">
        <v>1927.421789</v>
      </c>
      <c r="D2551" s="45">
        <v>0.04</v>
      </c>
      <c r="E2551" s="45" t="s">
        <v>28</v>
      </c>
      <c r="F2551" s="46">
        <v>40430</v>
      </c>
    </row>
    <row r="2552" spans="1:6" x14ac:dyDescent="0.3">
      <c r="A2552" s="45">
        <v>760199</v>
      </c>
      <c r="B2552" s="46">
        <v>40431</v>
      </c>
      <c r="C2552" s="47">
        <v>1927.458365</v>
      </c>
      <c r="D2552" s="45">
        <v>0.04</v>
      </c>
      <c r="E2552" s="45" t="s">
        <v>28</v>
      </c>
      <c r="F2552" s="46">
        <v>40430</v>
      </c>
    </row>
    <row r="2553" spans="1:6" x14ac:dyDescent="0.3">
      <c r="A2553" s="45">
        <v>760199</v>
      </c>
      <c r="B2553" s="46">
        <v>40434</v>
      </c>
      <c r="C2553" s="47">
        <v>1927.4949409999999</v>
      </c>
      <c r="D2553" s="45">
        <v>0.04</v>
      </c>
      <c r="E2553" s="45" t="s">
        <v>28</v>
      </c>
      <c r="F2553" s="46">
        <v>40430</v>
      </c>
    </row>
    <row r="2554" spans="1:6" x14ac:dyDescent="0.3">
      <c r="A2554" s="45">
        <v>760199</v>
      </c>
      <c r="B2554" s="46">
        <v>40435</v>
      </c>
      <c r="C2554" s="47">
        <v>1927.531518</v>
      </c>
      <c r="D2554" s="45">
        <v>0.04</v>
      </c>
      <c r="E2554" s="45" t="s">
        <v>28</v>
      </c>
      <c r="F2554" s="46">
        <v>40430</v>
      </c>
    </row>
    <row r="2555" spans="1:6" x14ac:dyDescent="0.3">
      <c r="A2555" s="45">
        <v>760199</v>
      </c>
      <c r="B2555" s="46">
        <v>40436</v>
      </c>
      <c r="C2555" s="47">
        <v>1927.568096</v>
      </c>
      <c r="D2555" s="45">
        <v>0.04</v>
      </c>
      <c r="E2555" s="45" t="s">
        <v>28</v>
      </c>
      <c r="F2555" s="46">
        <v>40430</v>
      </c>
    </row>
    <row r="2556" spans="1:6" x14ac:dyDescent="0.3">
      <c r="A2556" s="45">
        <v>760199</v>
      </c>
      <c r="B2556" s="46">
        <v>40437</v>
      </c>
      <c r="C2556" s="47">
        <v>1927.9254089999999</v>
      </c>
      <c r="D2556" s="45">
        <v>0.39</v>
      </c>
      <c r="E2556" s="45" t="s">
        <v>29</v>
      </c>
      <c r="F2556" s="46">
        <v>40437</v>
      </c>
    </row>
    <row r="2557" spans="1:6" x14ac:dyDescent="0.3">
      <c r="A2557" s="45">
        <v>760199</v>
      </c>
      <c r="B2557" s="46">
        <v>40438</v>
      </c>
      <c r="C2557" s="47">
        <v>1928.2827890000001</v>
      </c>
      <c r="D2557" s="45">
        <v>0.39</v>
      </c>
      <c r="E2557" s="45" t="s">
        <v>29</v>
      </c>
      <c r="F2557" s="46">
        <v>40437</v>
      </c>
    </row>
    <row r="2558" spans="1:6" x14ac:dyDescent="0.3">
      <c r="A2558" s="45">
        <v>760199</v>
      </c>
      <c r="B2558" s="46">
        <v>40441</v>
      </c>
      <c r="C2558" s="47">
        <v>1928.640236</v>
      </c>
      <c r="D2558" s="45">
        <v>0.39</v>
      </c>
      <c r="E2558" s="45" t="s">
        <v>29</v>
      </c>
      <c r="F2558" s="46">
        <v>40437</v>
      </c>
    </row>
    <row r="2559" spans="1:6" x14ac:dyDescent="0.3">
      <c r="A2559" s="45">
        <v>760199</v>
      </c>
      <c r="B2559" s="46">
        <v>40442</v>
      </c>
      <c r="C2559" s="47">
        <v>1928.997748</v>
      </c>
      <c r="D2559" s="45">
        <v>0.39</v>
      </c>
      <c r="E2559" s="45" t="s">
        <v>29</v>
      </c>
      <c r="F2559" s="46">
        <v>40437</v>
      </c>
    </row>
    <row r="2560" spans="1:6" x14ac:dyDescent="0.3">
      <c r="A2560" s="45">
        <v>760199</v>
      </c>
      <c r="B2560" s="46">
        <v>40443</v>
      </c>
      <c r="C2560" s="47">
        <v>1929.6298159999999</v>
      </c>
      <c r="D2560" s="45">
        <v>0.45</v>
      </c>
      <c r="E2560" s="45" t="s">
        <v>29</v>
      </c>
      <c r="F2560" s="46">
        <v>40443</v>
      </c>
    </row>
    <row r="2561" spans="1:6" x14ac:dyDescent="0.3">
      <c r="A2561" s="45">
        <v>760199</v>
      </c>
      <c r="B2561" s="46">
        <v>40444</v>
      </c>
      <c r="C2561" s="47">
        <v>1930.0424250000001</v>
      </c>
      <c r="D2561" s="45">
        <v>0.45</v>
      </c>
      <c r="E2561" s="45" t="s">
        <v>29</v>
      </c>
      <c r="F2561" s="46">
        <v>40443</v>
      </c>
    </row>
    <row r="2562" spans="1:6" x14ac:dyDescent="0.3">
      <c r="A2562" s="45">
        <v>760199</v>
      </c>
      <c r="B2562" s="46">
        <v>40445</v>
      </c>
      <c r="C2562" s="47">
        <v>1930.455121</v>
      </c>
      <c r="D2562" s="45">
        <v>0.45</v>
      </c>
      <c r="E2562" s="45" t="s">
        <v>29</v>
      </c>
      <c r="F2562" s="46">
        <v>40443</v>
      </c>
    </row>
    <row r="2563" spans="1:6" x14ac:dyDescent="0.3">
      <c r="A2563" s="45">
        <v>760199</v>
      </c>
      <c r="B2563" s="46">
        <v>40448</v>
      </c>
      <c r="C2563" s="47">
        <v>1930.8679070000001</v>
      </c>
      <c r="D2563" s="45">
        <v>0.45</v>
      </c>
      <c r="E2563" s="45" t="s">
        <v>29</v>
      </c>
      <c r="F2563" s="46">
        <v>40443</v>
      </c>
    </row>
    <row r="2564" spans="1:6" x14ac:dyDescent="0.3">
      <c r="A2564" s="45">
        <v>760199</v>
      </c>
      <c r="B2564" s="46">
        <v>40449</v>
      </c>
      <c r="C2564" s="47">
        <v>1931.28078</v>
      </c>
      <c r="D2564" s="45">
        <v>0.45</v>
      </c>
      <c r="E2564" s="45" t="s">
        <v>29</v>
      </c>
      <c r="F2564" s="46">
        <v>40443</v>
      </c>
    </row>
    <row r="2565" spans="1:6" x14ac:dyDescent="0.3">
      <c r="A2565" s="45">
        <v>760199</v>
      </c>
      <c r="B2565" s="46">
        <v>40450</v>
      </c>
      <c r="C2565" s="47">
        <v>1931.6937419999999</v>
      </c>
      <c r="D2565" s="45">
        <v>0.45</v>
      </c>
      <c r="E2565" s="45" t="s">
        <v>29</v>
      </c>
      <c r="F2565" s="46">
        <v>40443</v>
      </c>
    </row>
    <row r="2566" spans="1:6" x14ac:dyDescent="0.3">
      <c r="A2566" s="45">
        <v>760199</v>
      </c>
      <c r="B2566" s="46">
        <v>40451</v>
      </c>
      <c r="C2566" s="47">
        <v>1932.106792</v>
      </c>
      <c r="D2566" s="45">
        <v>0.45</v>
      </c>
      <c r="E2566" s="45" t="s">
        <v>29</v>
      </c>
      <c r="F2566" s="46">
        <v>40443</v>
      </c>
    </row>
    <row r="2567" spans="1:6" x14ac:dyDescent="0.3">
      <c r="A2567" s="45">
        <v>760199</v>
      </c>
      <c r="B2567" s="46">
        <v>40452</v>
      </c>
      <c r="C2567" s="47">
        <v>1932.5199299999999</v>
      </c>
      <c r="D2567" s="45">
        <v>0.45</v>
      </c>
      <c r="E2567" s="45" t="s">
        <v>29</v>
      </c>
      <c r="F2567" s="46">
        <v>40443</v>
      </c>
    </row>
    <row r="2568" spans="1:6" x14ac:dyDescent="0.3">
      <c r="A2568" s="45">
        <v>760199</v>
      </c>
      <c r="B2568" s="46">
        <v>40455</v>
      </c>
      <c r="C2568" s="47">
        <v>1932.9331560000001</v>
      </c>
      <c r="D2568" s="45">
        <v>0.45</v>
      </c>
      <c r="E2568" s="45" t="s">
        <v>29</v>
      </c>
      <c r="F2568" s="46">
        <v>40443</v>
      </c>
    </row>
    <row r="2569" spans="1:6" x14ac:dyDescent="0.3">
      <c r="A2569" s="45">
        <v>760199</v>
      </c>
      <c r="B2569" s="46">
        <v>40456</v>
      </c>
      <c r="C2569" s="47">
        <v>1933.3464710000001</v>
      </c>
      <c r="D2569" s="45">
        <v>0.45</v>
      </c>
      <c r="E2569" s="45" t="s">
        <v>29</v>
      </c>
      <c r="F2569" s="46">
        <v>40443</v>
      </c>
    </row>
    <row r="2570" spans="1:6" x14ac:dyDescent="0.3">
      <c r="A2570" s="45">
        <v>760199</v>
      </c>
      <c r="B2570" s="46">
        <v>40457</v>
      </c>
      <c r="C2570" s="47">
        <v>1933.759875</v>
      </c>
      <c r="D2570" s="45">
        <v>0.45</v>
      </c>
      <c r="E2570" s="45" t="s">
        <v>29</v>
      </c>
      <c r="F2570" s="46">
        <v>40443</v>
      </c>
    </row>
    <row r="2571" spans="1:6" x14ac:dyDescent="0.3">
      <c r="A2571" s="45">
        <v>760199</v>
      </c>
      <c r="B2571" s="46">
        <v>40458</v>
      </c>
      <c r="C2571" s="47">
        <v>1934.1708659999999</v>
      </c>
      <c r="D2571" s="45">
        <v>0.45</v>
      </c>
      <c r="E2571" s="45" t="s">
        <v>28</v>
      </c>
      <c r="F2571" s="46">
        <v>40458</v>
      </c>
    </row>
    <row r="2572" spans="1:6" x14ac:dyDescent="0.3">
      <c r="A2572" s="45">
        <v>760199</v>
      </c>
      <c r="B2572" s="46">
        <v>40459</v>
      </c>
      <c r="C2572" s="47">
        <v>1934.5842889999999</v>
      </c>
      <c r="D2572" s="45">
        <v>0.45</v>
      </c>
      <c r="E2572" s="45" t="s">
        <v>28</v>
      </c>
      <c r="F2572" s="46">
        <v>40458</v>
      </c>
    </row>
    <row r="2573" spans="1:6" x14ac:dyDescent="0.3">
      <c r="A2573" s="45">
        <v>760199</v>
      </c>
      <c r="B2573" s="46">
        <v>40462</v>
      </c>
      <c r="C2573" s="47">
        <v>1934.997801</v>
      </c>
      <c r="D2573" s="45">
        <v>0.45</v>
      </c>
      <c r="E2573" s="45" t="s">
        <v>28</v>
      </c>
      <c r="F2573" s="46">
        <v>40458</v>
      </c>
    </row>
    <row r="2574" spans="1:6" x14ac:dyDescent="0.3">
      <c r="A2574" s="45">
        <v>760199</v>
      </c>
      <c r="B2574" s="46">
        <v>40464</v>
      </c>
      <c r="C2574" s="47">
        <v>1935.4114010000001</v>
      </c>
      <c r="D2574" s="45">
        <v>0.45</v>
      </c>
      <c r="E2574" s="45" t="s">
        <v>28</v>
      </c>
      <c r="F2574" s="46">
        <v>40458</v>
      </c>
    </row>
    <row r="2575" spans="1:6" x14ac:dyDescent="0.3">
      <c r="A2575" s="45">
        <v>760199</v>
      </c>
      <c r="B2575" s="46">
        <v>40465</v>
      </c>
      <c r="C2575" s="47">
        <v>1935.8250889999999</v>
      </c>
      <c r="D2575" s="45">
        <v>0.45</v>
      </c>
      <c r="E2575" s="45" t="s">
        <v>28</v>
      </c>
      <c r="F2575" s="46">
        <v>40458</v>
      </c>
    </row>
    <row r="2576" spans="1:6" x14ac:dyDescent="0.3">
      <c r="A2576" s="45">
        <v>760199</v>
      </c>
      <c r="B2576" s="46">
        <v>40466</v>
      </c>
      <c r="C2576" s="47">
        <v>1936.238867</v>
      </c>
      <c r="D2576" s="45">
        <v>0.45</v>
      </c>
      <c r="E2576" s="45" t="s">
        <v>28</v>
      </c>
      <c r="F2576" s="46">
        <v>40458</v>
      </c>
    </row>
    <row r="2577" spans="1:6" x14ac:dyDescent="0.3">
      <c r="A2577" s="45">
        <v>760199</v>
      </c>
      <c r="B2577" s="46">
        <v>40469</v>
      </c>
      <c r="C2577" s="47">
        <v>1936.808462</v>
      </c>
      <c r="D2577" s="45">
        <v>0.59</v>
      </c>
      <c r="E2577" s="45" t="s">
        <v>29</v>
      </c>
      <c r="F2577" s="46">
        <v>40469</v>
      </c>
    </row>
    <row r="2578" spans="1:6" x14ac:dyDescent="0.3">
      <c r="A2578" s="45">
        <v>760199</v>
      </c>
      <c r="B2578" s="46">
        <v>40470</v>
      </c>
      <c r="C2578" s="47">
        <v>1937.378226</v>
      </c>
      <c r="D2578" s="45">
        <v>0.59</v>
      </c>
      <c r="E2578" s="45" t="s">
        <v>29</v>
      </c>
      <c r="F2578" s="46">
        <v>40469</v>
      </c>
    </row>
    <row r="2579" spans="1:6" x14ac:dyDescent="0.3">
      <c r="A2579" s="45">
        <v>760199</v>
      </c>
      <c r="B2579" s="46">
        <v>40471</v>
      </c>
      <c r="C2579" s="47">
        <v>1937.948157</v>
      </c>
      <c r="D2579" s="45">
        <v>0.59</v>
      </c>
      <c r="E2579" s="45" t="s">
        <v>29</v>
      </c>
      <c r="F2579" s="46">
        <v>40469</v>
      </c>
    </row>
    <row r="2580" spans="1:6" x14ac:dyDescent="0.3">
      <c r="A2580" s="45">
        <v>760199</v>
      </c>
      <c r="B2580" s="46">
        <v>40472</v>
      </c>
      <c r="C2580" s="47">
        <v>1938.903532</v>
      </c>
      <c r="D2580" s="45">
        <v>0.69</v>
      </c>
      <c r="E2580" s="45" t="s">
        <v>29</v>
      </c>
      <c r="F2580" s="46">
        <v>40472</v>
      </c>
    </row>
    <row r="2581" spans="1:6" x14ac:dyDescent="0.3">
      <c r="A2581" s="45">
        <v>760199</v>
      </c>
      <c r="B2581" s="46">
        <v>40473</v>
      </c>
      <c r="C2581" s="47">
        <v>1939.570271</v>
      </c>
      <c r="D2581" s="45">
        <v>0.69</v>
      </c>
      <c r="E2581" s="45" t="s">
        <v>29</v>
      </c>
      <c r="F2581" s="46">
        <v>40472</v>
      </c>
    </row>
    <row r="2582" spans="1:6" x14ac:dyDescent="0.3">
      <c r="A2582" s="45">
        <v>760199</v>
      </c>
      <c r="B2582" s="46">
        <v>40476</v>
      </c>
      <c r="C2582" s="47">
        <v>1940.237239</v>
      </c>
      <c r="D2582" s="45">
        <v>0.69</v>
      </c>
      <c r="E2582" s="45" t="s">
        <v>29</v>
      </c>
      <c r="F2582" s="46">
        <v>40472</v>
      </c>
    </row>
    <row r="2583" spans="1:6" x14ac:dyDescent="0.3">
      <c r="A2583" s="45">
        <v>760199</v>
      </c>
      <c r="B2583" s="46">
        <v>40477</v>
      </c>
      <c r="C2583" s="47">
        <v>1940.9044369999999</v>
      </c>
      <c r="D2583" s="45">
        <v>0.69</v>
      </c>
      <c r="E2583" s="45" t="s">
        <v>29</v>
      </c>
      <c r="F2583" s="46">
        <v>40472</v>
      </c>
    </row>
    <row r="2584" spans="1:6" x14ac:dyDescent="0.3">
      <c r="A2584" s="45">
        <v>760199</v>
      </c>
      <c r="B2584" s="46">
        <v>40478</v>
      </c>
      <c r="C2584" s="47">
        <v>1941.571864</v>
      </c>
      <c r="D2584" s="45">
        <v>0.69</v>
      </c>
      <c r="E2584" s="45" t="s">
        <v>29</v>
      </c>
      <c r="F2584" s="46">
        <v>40472</v>
      </c>
    </row>
    <row r="2585" spans="1:6" x14ac:dyDescent="0.3">
      <c r="A2585" s="45">
        <v>760199</v>
      </c>
      <c r="B2585" s="46">
        <v>40479</v>
      </c>
      <c r="C2585" s="47">
        <v>1942.239521</v>
      </c>
      <c r="D2585" s="45">
        <v>0.69</v>
      </c>
      <c r="E2585" s="45" t="s">
        <v>29</v>
      </c>
      <c r="F2585" s="46">
        <v>40472</v>
      </c>
    </row>
    <row r="2586" spans="1:6" x14ac:dyDescent="0.3">
      <c r="A2586" s="45">
        <v>760199</v>
      </c>
      <c r="B2586" s="46">
        <v>40480</v>
      </c>
      <c r="C2586" s="47">
        <v>1942.9074069999999</v>
      </c>
      <c r="D2586" s="45">
        <v>0.69</v>
      </c>
      <c r="E2586" s="45" t="s">
        <v>29</v>
      </c>
      <c r="F2586" s="46">
        <v>40472</v>
      </c>
    </row>
    <row r="2587" spans="1:6" x14ac:dyDescent="0.3">
      <c r="A2587" s="45">
        <v>760199</v>
      </c>
      <c r="B2587" s="46">
        <v>40483</v>
      </c>
      <c r="C2587" s="47">
        <v>1943.575523</v>
      </c>
      <c r="D2587" s="45">
        <v>0.69</v>
      </c>
      <c r="E2587" s="45" t="s">
        <v>29</v>
      </c>
      <c r="F2587" s="46">
        <v>40472</v>
      </c>
    </row>
    <row r="2588" spans="1:6" x14ac:dyDescent="0.3">
      <c r="A2588" s="45">
        <v>760199</v>
      </c>
      <c r="B2588" s="46">
        <v>40485</v>
      </c>
      <c r="C2588" s="47">
        <v>1944.2438689999999</v>
      </c>
      <c r="D2588" s="45">
        <v>0.69</v>
      </c>
      <c r="E2588" s="45" t="s">
        <v>29</v>
      </c>
      <c r="F2588" s="46">
        <v>40472</v>
      </c>
    </row>
    <row r="2589" spans="1:6" x14ac:dyDescent="0.3">
      <c r="A2589" s="45">
        <v>760199</v>
      </c>
      <c r="B2589" s="46">
        <v>40486</v>
      </c>
      <c r="C2589" s="47">
        <v>1944.9124440000001</v>
      </c>
      <c r="D2589" s="45">
        <v>0.69</v>
      </c>
      <c r="E2589" s="45" t="s">
        <v>29</v>
      </c>
      <c r="F2589" s="46">
        <v>40472</v>
      </c>
    </row>
    <row r="2590" spans="1:6" x14ac:dyDescent="0.3">
      <c r="A2590" s="45">
        <v>760199</v>
      </c>
      <c r="B2590" s="46">
        <v>40487</v>
      </c>
      <c r="C2590" s="47">
        <v>1945.58125</v>
      </c>
      <c r="D2590" s="45">
        <v>0.69</v>
      </c>
      <c r="E2590" s="45" t="s">
        <v>29</v>
      </c>
      <c r="F2590" s="46">
        <v>40472</v>
      </c>
    </row>
    <row r="2591" spans="1:6" x14ac:dyDescent="0.3">
      <c r="A2591" s="45">
        <v>760199</v>
      </c>
      <c r="B2591" s="46">
        <v>40490</v>
      </c>
      <c r="C2591" s="47">
        <v>1946.2502850000001</v>
      </c>
      <c r="D2591" s="45">
        <v>0.69</v>
      </c>
      <c r="E2591" s="45" t="s">
        <v>29</v>
      </c>
      <c r="F2591" s="46">
        <v>40472</v>
      </c>
    </row>
    <row r="2592" spans="1:6" x14ac:dyDescent="0.3">
      <c r="A2592" s="45">
        <v>760199</v>
      </c>
      <c r="B2592" s="46">
        <v>40491</v>
      </c>
      <c r="C2592" s="47">
        <v>1947.8490099999999</v>
      </c>
      <c r="D2592" s="45">
        <v>0.75</v>
      </c>
      <c r="E2592" s="45" t="s">
        <v>28</v>
      </c>
      <c r="F2592" s="46">
        <v>40491</v>
      </c>
    </row>
    <row r="2593" spans="1:6" x14ac:dyDescent="0.3">
      <c r="A2593" s="45">
        <v>760199</v>
      </c>
      <c r="B2593" s="46">
        <v>40492</v>
      </c>
      <c r="C2593" s="47">
        <v>1948.576951</v>
      </c>
      <c r="D2593" s="45">
        <v>0.75</v>
      </c>
      <c r="E2593" s="45" t="s">
        <v>28</v>
      </c>
      <c r="F2593" s="46">
        <v>40491</v>
      </c>
    </row>
    <row r="2594" spans="1:6" x14ac:dyDescent="0.3">
      <c r="A2594" s="45">
        <v>760199</v>
      </c>
      <c r="B2594" s="46">
        <v>40493</v>
      </c>
      <c r="C2594" s="47">
        <v>1949.305165</v>
      </c>
      <c r="D2594" s="45">
        <v>0.75</v>
      </c>
      <c r="E2594" s="45" t="s">
        <v>28</v>
      </c>
      <c r="F2594" s="46">
        <v>40491</v>
      </c>
    </row>
    <row r="2595" spans="1:6" x14ac:dyDescent="0.3">
      <c r="A2595" s="45">
        <v>760199</v>
      </c>
      <c r="B2595" s="46">
        <v>40494</v>
      </c>
      <c r="C2595" s="47">
        <v>1950.0336500000001</v>
      </c>
      <c r="D2595" s="45">
        <v>0.75</v>
      </c>
      <c r="E2595" s="45" t="s">
        <v>28</v>
      </c>
      <c r="F2595" s="46">
        <v>40491</v>
      </c>
    </row>
    <row r="2596" spans="1:6" x14ac:dyDescent="0.3">
      <c r="A2596" s="45">
        <v>760199</v>
      </c>
      <c r="B2596" s="46">
        <v>40498</v>
      </c>
      <c r="C2596" s="47">
        <v>1950.7624080000001</v>
      </c>
      <c r="D2596" s="45">
        <v>0.75</v>
      </c>
      <c r="E2596" s="45" t="s">
        <v>28</v>
      </c>
      <c r="F2596" s="46">
        <v>40491</v>
      </c>
    </row>
    <row r="2597" spans="1:6" x14ac:dyDescent="0.3">
      <c r="A2597" s="45">
        <v>760199</v>
      </c>
      <c r="B2597" s="46">
        <v>40499</v>
      </c>
      <c r="C2597" s="47">
        <v>1951.3274180000001</v>
      </c>
      <c r="D2597" s="45">
        <v>0.61</v>
      </c>
      <c r="E2597" s="45" t="s">
        <v>29</v>
      </c>
      <c r="F2597" s="46">
        <v>40499</v>
      </c>
    </row>
    <row r="2598" spans="1:6" x14ac:dyDescent="0.3">
      <c r="A2598" s="45">
        <v>760199</v>
      </c>
      <c r="B2598" s="46">
        <v>40500</v>
      </c>
      <c r="C2598" s="47">
        <v>1951.8925919999999</v>
      </c>
      <c r="D2598" s="45">
        <v>0.61</v>
      </c>
      <c r="E2598" s="45" t="s">
        <v>29</v>
      </c>
      <c r="F2598" s="46">
        <v>40499</v>
      </c>
    </row>
    <row r="2599" spans="1:6" x14ac:dyDescent="0.3">
      <c r="A2599" s="45">
        <v>760199</v>
      </c>
      <c r="B2599" s="46">
        <v>40501</v>
      </c>
      <c r="C2599" s="47">
        <v>1952.45793</v>
      </c>
      <c r="D2599" s="45">
        <v>0.61</v>
      </c>
      <c r="E2599" s="45" t="s">
        <v>29</v>
      </c>
      <c r="F2599" s="46">
        <v>40499</v>
      </c>
    </row>
    <row r="2600" spans="1:6" x14ac:dyDescent="0.3">
      <c r="A2600" s="45">
        <v>760199</v>
      </c>
      <c r="B2600" s="46">
        <v>40504</v>
      </c>
      <c r="C2600" s="47">
        <v>1953.023432</v>
      </c>
      <c r="D2600" s="45">
        <v>0.61</v>
      </c>
      <c r="E2600" s="45" t="s">
        <v>29</v>
      </c>
      <c r="F2600" s="46">
        <v>40499</v>
      </c>
    </row>
    <row r="2601" spans="1:6" x14ac:dyDescent="0.3">
      <c r="A2601" s="45">
        <v>760199</v>
      </c>
      <c r="B2601" s="46">
        <v>40505</v>
      </c>
      <c r="C2601" s="47">
        <v>1953.589097</v>
      </c>
      <c r="D2601" s="45">
        <v>0.61</v>
      </c>
      <c r="E2601" s="45" t="s">
        <v>29</v>
      </c>
      <c r="F2601" s="46">
        <v>40499</v>
      </c>
    </row>
    <row r="2602" spans="1:6" x14ac:dyDescent="0.3">
      <c r="A2602" s="45">
        <v>760199</v>
      </c>
      <c r="B2602" s="46">
        <v>40506</v>
      </c>
      <c r="C2602" s="47">
        <v>1955.374853</v>
      </c>
      <c r="D2602" s="45">
        <v>0.83</v>
      </c>
      <c r="E2602" s="45" t="s">
        <v>29</v>
      </c>
      <c r="F2602" s="46">
        <v>40506</v>
      </c>
    </row>
    <row r="2603" spans="1:6" x14ac:dyDescent="0.3">
      <c r="A2603" s="45">
        <v>760199</v>
      </c>
      <c r="B2603" s="46">
        <v>40507</v>
      </c>
      <c r="C2603" s="47">
        <v>1956.1446530000001</v>
      </c>
      <c r="D2603" s="45">
        <v>0.83</v>
      </c>
      <c r="E2603" s="45" t="s">
        <v>29</v>
      </c>
      <c r="F2603" s="46">
        <v>40506</v>
      </c>
    </row>
    <row r="2604" spans="1:6" x14ac:dyDescent="0.3">
      <c r="A2604" s="45">
        <v>760199</v>
      </c>
      <c r="B2604" s="46">
        <v>40508</v>
      </c>
      <c r="C2604" s="47">
        <v>1956.914757</v>
      </c>
      <c r="D2604" s="45">
        <v>0.83</v>
      </c>
      <c r="E2604" s="45" t="s">
        <v>29</v>
      </c>
      <c r="F2604" s="46">
        <v>40506</v>
      </c>
    </row>
    <row r="2605" spans="1:6" x14ac:dyDescent="0.3">
      <c r="A2605" s="45">
        <v>760199</v>
      </c>
      <c r="B2605" s="46">
        <v>40511</v>
      </c>
      <c r="C2605" s="47">
        <v>1957.685164</v>
      </c>
      <c r="D2605" s="45">
        <v>0.83</v>
      </c>
      <c r="E2605" s="45" t="s">
        <v>29</v>
      </c>
      <c r="F2605" s="46">
        <v>40506</v>
      </c>
    </row>
    <row r="2606" spans="1:6" x14ac:dyDescent="0.3">
      <c r="A2606" s="45">
        <v>760199</v>
      </c>
      <c r="B2606" s="46">
        <v>40512</v>
      </c>
      <c r="C2606" s="47">
        <v>1958.455874</v>
      </c>
      <c r="D2606" s="45">
        <v>0.83</v>
      </c>
      <c r="E2606" s="45" t="s">
        <v>29</v>
      </c>
      <c r="F2606" s="46">
        <v>40506</v>
      </c>
    </row>
    <row r="2607" spans="1:6" x14ac:dyDescent="0.3">
      <c r="A2607" s="45">
        <v>760199</v>
      </c>
      <c r="B2607" s="46">
        <v>40513</v>
      </c>
      <c r="C2607" s="47">
        <v>1959.226887</v>
      </c>
      <c r="D2607" s="45">
        <v>0.83</v>
      </c>
      <c r="E2607" s="45" t="s">
        <v>29</v>
      </c>
      <c r="F2607" s="46">
        <v>40506</v>
      </c>
    </row>
    <row r="2608" spans="1:6" x14ac:dyDescent="0.3">
      <c r="A2608" s="45">
        <v>760199</v>
      </c>
      <c r="B2608" s="46">
        <v>40514</v>
      </c>
      <c r="C2608" s="47">
        <v>1959.998204</v>
      </c>
      <c r="D2608" s="45">
        <v>0.83</v>
      </c>
      <c r="E2608" s="45" t="s">
        <v>29</v>
      </c>
      <c r="F2608" s="46">
        <v>40506</v>
      </c>
    </row>
    <row r="2609" spans="1:6" x14ac:dyDescent="0.3">
      <c r="A2609" s="45">
        <v>760199</v>
      </c>
      <c r="B2609" s="46">
        <v>40515</v>
      </c>
      <c r="C2609" s="47">
        <v>1960.7698250000001</v>
      </c>
      <c r="D2609" s="45">
        <v>0.83</v>
      </c>
      <c r="E2609" s="45" t="s">
        <v>29</v>
      </c>
      <c r="F2609" s="46">
        <v>40506</v>
      </c>
    </row>
    <row r="2610" spans="1:6" x14ac:dyDescent="0.3">
      <c r="A2610" s="45">
        <v>760199</v>
      </c>
      <c r="B2610" s="46">
        <v>40518</v>
      </c>
      <c r="C2610" s="47">
        <v>1961.541749</v>
      </c>
      <c r="D2610" s="45">
        <v>0.83</v>
      </c>
      <c r="E2610" s="45" t="s">
        <v>29</v>
      </c>
      <c r="F2610" s="46">
        <v>40506</v>
      </c>
    </row>
    <row r="2611" spans="1:6" x14ac:dyDescent="0.3">
      <c r="A2611" s="45">
        <v>760199</v>
      </c>
      <c r="B2611" s="46">
        <v>40519</v>
      </c>
      <c r="C2611" s="47">
        <v>1962.313977</v>
      </c>
      <c r="D2611" s="45">
        <v>0.83</v>
      </c>
      <c r="E2611" s="45" t="s">
        <v>29</v>
      </c>
      <c r="F2611" s="46">
        <v>40506</v>
      </c>
    </row>
    <row r="2612" spans="1:6" x14ac:dyDescent="0.3">
      <c r="A2612" s="45">
        <v>760199</v>
      </c>
      <c r="B2612" s="46">
        <v>40520</v>
      </c>
      <c r="C2612" s="47">
        <v>1963.0851709999999</v>
      </c>
      <c r="D2612" s="45">
        <v>0.83</v>
      </c>
      <c r="E2612" s="45" t="s">
        <v>28</v>
      </c>
      <c r="F2612" s="46">
        <v>40520</v>
      </c>
    </row>
    <row r="2613" spans="1:6" x14ac:dyDescent="0.3">
      <c r="A2613" s="45">
        <v>760199</v>
      </c>
      <c r="B2613" s="46">
        <v>40521</v>
      </c>
      <c r="C2613" s="47">
        <v>1963.857923</v>
      </c>
      <c r="D2613" s="45">
        <v>0.83</v>
      </c>
      <c r="E2613" s="45" t="s">
        <v>28</v>
      </c>
      <c r="F2613" s="46">
        <v>40520</v>
      </c>
    </row>
    <row r="2614" spans="1:6" x14ac:dyDescent="0.3">
      <c r="A2614" s="45">
        <v>760199</v>
      </c>
      <c r="B2614" s="46">
        <v>40522</v>
      </c>
      <c r="C2614" s="47">
        <v>1964.6309799999999</v>
      </c>
      <c r="D2614" s="45">
        <v>0.83</v>
      </c>
      <c r="E2614" s="45" t="s">
        <v>28</v>
      </c>
      <c r="F2614" s="46">
        <v>40520</v>
      </c>
    </row>
    <row r="2615" spans="1:6" x14ac:dyDescent="0.3">
      <c r="A2615" s="45">
        <v>760199</v>
      </c>
      <c r="B2615" s="46">
        <v>40525</v>
      </c>
      <c r="C2615" s="47">
        <v>1965.40434</v>
      </c>
      <c r="D2615" s="45">
        <v>0.83</v>
      </c>
      <c r="E2615" s="45" t="s">
        <v>28</v>
      </c>
      <c r="F2615" s="46">
        <v>40520</v>
      </c>
    </row>
    <row r="2616" spans="1:6" x14ac:dyDescent="0.3">
      <c r="A2616" s="45">
        <v>760199</v>
      </c>
      <c r="B2616" s="46">
        <v>40526</v>
      </c>
      <c r="C2616" s="47">
        <v>1966.1780060000001</v>
      </c>
      <c r="D2616" s="45">
        <v>0.83</v>
      </c>
      <c r="E2616" s="45" t="s">
        <v>28</v>
      </c>
      <c r="F2616" s="46">
        <v>40520</v>
      </c>
    </row>
    <row r="2617" spans="1:6" x14ac:dyDescent="0.3">
      <c r="A2617" s="45">
        <v>760199</v>
      </c>
      <c r="B2617" s="46">
        <v>40527</v>
      </c>
      <c r="C2617" s="47">
        <v>1966.9519760000001</v>
      </c>
      <c r="D2617" s="45">
        <v>0.83</v>
      </c>
      <c r="E2617" s="45" t="s">
        <v>28</v>
      </c>
      <c r="F2617" s="46">
        <v>40520</v>
      </c>
    </row>
    <row r="2618" spans="1:6" x14ac:dyDescent="0.3">
      <c r="A2618" s="45">
        <v>760199</v>
      </c>
      <c r="B2618" s="46">
        <v>40528</v>
      </c>
      <c r="C2618" s="47">
        <v>1967.472129</v>
      </c>
      <c r="D2618" s="45">
        <v>0.61</v>
      </c>
      <c r="E2618" s="45" t="s">
        <v>29</v>
      </c>
      <c r="F2618" s="46">
        <v>40528</v>
      </c>
    </row>
    <row r="2619" spans="1:6" x14ac:dyDescent="0.3">
      <c r="A2619" s="45">
        <v>760199</v>
      </c>
      <c r="B2619" s="46">
        <v>40529</v>
      </c>
      <c r="C2619" s="47">
        <v>1967.9924209999999</v>
      </c>
      <c r="D2619" s="45">
        <v>0.61</v>
      </c>
      <c r="E2619" s="45" t="s">
        <v>29</v>
      </c>
      <c r="F2619" s="46">
        <v>40528</v>
      </c>
    </row>
    <row r="2620" spans="1:6" x14ac:dyDescent="0.3">
      <c r="A2620" s="45">
        <v>760199</v>
      </c>
      <c r="B2620" s="46">
        <v>40532</v>
      </c>
      <c r="C2620" s="47">
        <v>1968.5128500000001</v>
      </c>
      <c r="D2620" s="45">
        <v>0.61</v>
      </c>
      <c r="E2620" s="45" t="s">
        <v>29</v>
      </c>
      <c r="F2620" s="46">
        <v>40528</v>
      </c>
    </row>
    <row r="2621" spans="1:6" x14ac:dyDescent="0.3">
      <c r="A2621" s="45">
        <v>760199</v>
      </c>
      <c r="B2621" s="46">
        <v>40533</v>
      </c>
      <c r="C2621" s="47">
        <v>1969.0334170000001</v>
      </c>
      <c r="D2621" s="45">
        <v>0.61</v>
      </c>
      <c r="E2621" s="45" t="s">
        <v>29</v>
      </c>
      <c r="F2621" s="46">
        <v>40528</v>
      </c>
    </row>
    <row r="2622" spans="1:6" x14ac:dyDescent="0.3">
      <c r="A2622" s="45">
        <v>760199</v>
      </c>
      <c r="B2622" s="46">
        <v>40534</v>
      </c>
      <c r="C2622" s="47">
        <v>1969.511563</v>
      </c>
      <c r="D2622" s="45">
        <v>0.6</v>
      </c>
      <c r="E2622" s="45" t="s">
        <v>29</v>
      </c>
      <c r="F2622" s="46">
        <v>40534</v>
      </c>
    </row>
    <row r="2623" spans="1:6" x14ac:dyDescent="0.3">
      <c r="A2623" s="45">
        <v>760199</v>
      </c>
      <c r="B2623" s="46">
        <v>40535</v>
      </c>
      <c r="C2623" s="47">
        <v>1970.02388</v>
      </c>
      <c r="D2623" s="45">
        <v>0.6</v>
      </c>
      <c r="E2623" s="45" t="s">
        <v>29</v>
      </c>
      <c r="F2623" s="46">
        <v>40534</v>
      </c>
    </row>
    <row r="2624" spans="1:6" x14ac:dyDescent="0.3">
      <c r="A2624" s="45">
        <v>760199</v>
      </c>
      <c r="B2624" s="46">
        <v>40536</v>
      </c>
      <c r="C2624" s="47">
        <v>1970.5363299999999</v>
      </c>
      <c r="D2624" s="45">
        <v>0.6</v>
      </c>
      <c r="E2624" s="45" t="s">
        <v>29</v>
      </c>
      <c r="F2624" s="46">
        <v>40534</v>
      </c>
    </row>
    <row r="2625" spans="1:6" x14ac:dyDescent="0.3">
      <c r="A2625" s="45">
        <v>760199</v>
      </c>
      <c r="B2625" s="46">
        <v>40539</v>
      </c>
      <c r="C2625" s="47">
        <v>1971.048914</v>
      </c>
      <c r="D2625" s="45">
        <v>0.6</v>
      </c>
      <c r="E2625" s="45" t="s">
        <v>29</v>
      </c>
      <c r="F2625" s="46">
        <v>40534</v>
      </c>
    </row>
    <row r="2626" spans="1:6" x14ac:dyDescent="0.3">
      <c r="A2626" s="45">
        <v>760199</v>
      </c>
      <c r="B2626" s="46">
        <v>40540</v>
      </c>
      <c r="C2626" s="47">
        <v>1971.561631</v>
      </c>
      <c r="D2626" s="45">
        <v>0.6</v>
      </c>
      <c r="E2626" s="45" t="s">
        <v>29</v>
      </c>
      <c r="F2626" s="46">
        <v>40534</v>
      </c>
    </row>
    <row r="2627" spans="1:6" x14ac:dyDescent="0.3">
      <c r="A2627" s="45">
        <v>760199</v>
      </c>
      <c r="B2627" s="46">
        <v>40541</v>
      </c>
      <c r="C2627" s="47">
        <v>1972.0744810000001</v>
      </c>
      <c r="D2627" s="45">
        <v>0.6</v>
      </c>
      <c r="E2627" s="45" t="s">
        <v>29</v>
      </c>
      <c r="F2627" s="46">
        <v>40534</v>
      </c>
    </row>
    <row r="2628" spans="1:6" x14ac:dyDescent="0.3">
      <c r="A2628" s="45">
        <v>760199</v>
      </c>
      <c r="B2628" s="46">
        <v>40542</v>
      </c>
      <c r="C2628" s="47">
        <v>1972.5874650000001</v>
      </c>
      <c r="D2628" s="45">
        <v>0.6</v>
      </c>
      <c r="E2628" s="45" t="s">
        <v>29</v>
      </c>
      <c r="F2628" s="46">
        <v>40534</v>
      </c>
    </row>
    <row r="2629" spans="1:6" x14ac:dyDescent="0.3">
      <c r="A2629" s="45">
        <v>760199</v>
      </c>
      <c r="B2629" s="46">
        <v>40543</v>
      </c>
      <c r="C2629" s="47">
        <v>1973.100582</v>
      </c>
      <c r="D2629" s="45">
        <v>0.6</v>
      </c>
      <c r="E2629" s="45" t="s">
        <v>29</v>
      </c>
      <c r="F2629" s="46">
        <v>40534</v>
      </c>
    </row>
    <row r="2630" spans="1:6" x14ac:dyDescent="0.3">
      <c r="A2630" s="45">
        <v>760199</v>
      </c>
      <c r="B2630" s="46">
        <v>40546</v>
      </c>
      <c r="C2630" s="47">
        <v>1973.613832</v>
      </c>
      <c r="D2630" s="45">
        <v>0.6</v>
      </c>
      <c r="E2630" s="45" t="s">
        <v>29</v>
      </c>
      <c r="F2630" s="46">
        <v>40534</v>
      </c>
    </row>
    <row r="2631" spans="1:6" x14ac:dyDescent="0.3">
      <c r="A2631" s="45">
        <v>760199</v>
      </c>
      <c r="B2631" s="46">
        <v>40547</v>
      </c>
      <c r="C2631" s="47">
        <v>1974.127217</v>
      </c>
      <c r="D2631" s="45">
        <v>0.6</v>
      </c>
      <c r="E2631" s="45" t="s">
        <v>29</v>
      </c>
      <c r="F2631" s="46">
        <v>40534</v>
      </c>
    </row>
    <row r="2632" spans="1:6" x14ac:dyDescent="0.3">
      <c r="A2632" s="45">
        <v>760199</v>
      </c>
      <c r="B2632" s="46">
        <v>40548</v>
      </c>
      <c r="C2632" s="47">
        <v>1974.6407340000001</v>
      </c>
      <c r="D2632" s="45">
        <v>0.6</v>
      </c>
      <c r="E2632" s="45" t="s">
        <v>29</v>
      </c>
      <c r="F2632" s="46">
        <v>40534</v>
      </c>
    </row>
    <row r="2633" spans="1:6" x14ac:dyDescent="0.3">
      <c r="A2633" s="45">
        <v>760199</v>
      </c>
      <c r="B2633" s="46">
        <v>40549</v>
      </c>
      <c r="C2633" s="47">
        <v>1975.1543859999999</v>
      </c>
      <c r="D2633" s="45">
        <v>0.6</v>
      </c>
      <c r="E2633" s="45" t="s">
        <v>29</v>
      </c>
      <c r="F2633" s="46">
        <v>40534</v>
      </c>
    </row>
    <row r="2634" spans="1:6" x14ac:dyDescent="0.3">
      <c r="A2634" s="45">
        <v>760199</v>
      </c>
      <c r="B2634" s="46">
        <v>40550</v>
      </c>
      <c r="C2634" s="47">
        <v>1976.104517</v>
      </c>
      <c r="D2634" s="45">
        <v>0.63</v>
      </c>
      <c r="E2634" s="45" t="s">
        <v>28</v>
      </c>
      <c r="F2634" s="46">
        <v>40550</v>
      </c>
    </row>
    <row r="2635" spans="1:6" x14ac:dyDescent="0.3">
      <c r="A2635" s="45">
        <v>760199</v>
      </c>
      <c r="B2635" s="46">
        <v>40553</v>
      </c>
      <c r="C2635" s="47">
        <v>1976.644227</v>
      </c>
      <c r="D2635" s="45">
        <v>0.63</v>
      </c>
      <c r="E2635" s="45" t="s">
        <v>28</v>
      </c>
      <c r="F2635" s="46">
        <v>40550</v>
      </c>
    </row>
    <row r="2636" spans="1:6" x14ac:dyDescent="0.3">
      <c r="A2636" s="45">
        <v>760199</v>
      </c>
      <c r="B2636" s="46">
        <v>40554</v>
      </c>
      <c r="C2636" s="47">
        <v>1977.1840830000001</v>
      </c>
      <c r="D2636" s="45">
        <v>0.63</v>
      </c>
      <c r="E2636" s="45" t="s">
        <v>28</v>
      </c>
      <c r="F2636" s="46">
        <v>40550</v>
      </c>
    </row>
    <row r="2637" spans="1:6" x14ac:dyDescent="0.3">
      <c r="A2637" s="45">
        <v>760199</v>
      </c>
      <c r="B2637" s="46">
        <v>40555</v>
      </c>
      <c r="C2637" s="47">
        <v>1977.7240870000001</v>
      </c>
      <c r="D2637" s="45">
        <v>0.63</v>
      </c>
      <c r="E2637" s="45" t="s">
        <v>28</v>
      </c>
      <c r="F2637" s="46">
        <v>40550</v>
      </c>
    </row>
    <row r="2638" spans="1:6" x14ac:dyDescent="0.3">
      <c r="A2638" s="45">
        <v>760199</v>
      </c>
      <c r="B2638" s="46">
        <v>40556</v>
      </c>
      <c r="C2638" s="47">
        <v>1978.2642390000001</v>
      </c>
      <c r="D2638" s="45">
        <v>0.63</v>
      </c>
      <c r="E2638" s="45" t="s">
        <v>28</v>
      </c>
      <c r="F2638" s="46">
        <v>40550</v>
      </c>
    </row>
    <row r="2639" spans="1:6" x14ac:dyDescent="0.3">
      <c r="A2639" s="45">
        <v>760199</v>
      </c>
      <c r="B2639" s="46">
        <v>40557</v>
      </c>
      <c r="C2639" s="47">
        <v>1978.8045380000001</v>
      </c>
      <c r="D2639" s="45">
        <v>0.63</v>
      </c>
      <c r="E2639" s="45" t="s">
        <v>28</v>
      </c>
      <c r="F2639" s="46">
        <v>40550</v>
      </c>
    </row>
    <row r="2640" spans="1:6" x14ac:dyDescent="0.3">
      <c r="A2640" s="45">
        <v>760199</v>
      </c>
      <c r="B2640" s="46">
        <v>40560</v>
      </c>
      <c r="C2640" s="47">
        <v>1979.344985</v>
      </c>
      <c r="D2640" s="45">
        <v>0.63</v>
      </c>
      <c r="E2640" s="45" t="s">
        <v>28</v>
      </c>
      <c r="F2640" s="46">
        <v>40550</v>
      </c>
    </row>
    <row r="2641" spans="1:6" x14ac:dyDescent="0.3">
      <c r="A2641" s="45">
        <v>760199</v>
      </c>
      <c r="B2641" s="46">
        <v>40561</v>
      </c>
      <c r="C2641" s="47">
        <v>1979.983849</v>
      </c>
      <c r="D2641" s="45">
        <v>0.68</v>
      </c>
      <c r="E2641" s="45" t="s">
        <v>29</v>
      </c>
      <c r="F2641" s="46">
        <v>40561</v>
      </c>
    </row>
    <row r="2642" spans="1:6" x14ac:dyDescent="0.3">
      <c r="A2642" s="45">
        <v>760199</v>
      </c>
      <c r="B2642" s="46">
        <v>40562</v>
      </c>
      <c r="C2642" s="47">
        <v>1980.62292</v>
      </c>
      <c r="D2642" s="45">
        <v>0.68</v>
      </c>
      <c r="E2642" s="45" t="s">
        <v>29</v>
      </c>
      <c r="F2642" s="46">
        <v>40561</v>
      </c>
    </row>
    <row r="2643" spans="1:6" x14ac:dyDescent="0.3">
      <c r="A2643" s="45">
        <v>760199</v>
      </c>
      <c r="B2643" s="46">
        <v>40563</v>
      </c>
      <c r="C2643" s="47">
        <v>1981.262197</v>
      </c>
      <c r="D2643" s="45">
        <v>0.68</v>
      </c>
      <c r="E2643" s="45" t="s">
        <v>29</v>
      </c>
      <c r="F2643" s="46">
        <v>40561</v>
      </c>
    </row>
    <row r="2644" spans="1:6" x14ac:dyDescent="0.3">
      <c r="A2644" s="45">
        <v>760199</v>
      </c>
      <c r="B2644" s="46">
        <v>40564</v>
      </c>
      <c r="C2644" s="47">
        <v>1981.9016799999999</v>
      </c>
      <c r="D2644" s="45">
        <v>0.68</v>
      </c>
      <c r="E2644" s="45" t="s">
        <v>29</v>
      </c>
      <c r="F2644" s="46">
        <v>40561</v>
      </c>
    </row>
    <row r="2645" spans="1:6" x14ac:dyDescent="0.3">
      <c r="A2645" s="45">
        <v>760199</v>
      </c>
      <c r="B2645" s="46">
        <v>40567</v>
      </c>
      <c r="C2645" s="47">
        <v>1982.5413699999999</v>
      </c>
      <c r="D2645" s="45">
        <v>0.68</v>
      </c>
      <c r="E2645" s="45" t="s">
        <v>29</v>
      </c>
      <c r="F2645" s="46">
        <v>40561</v>
      </c>
    </row>
    <row r="2646" spans="1:6" x14ac:dyDescent="0.3">
      <c r="A2646" s="45">
        <v>760199</v>
      </c>
      <c r="B2646" s="46">
        <v>40568</v>
      </c>
      <c r="C2646" s="47">
        <v>1983.1812660000001</v>
      </c>
      <c r="D2646" s="45">
        <v>0.68</v>
      </c>
      <c r="E2646" s="45" t="s">
        <v>29</v>
      </c>
      <c r="F2646" s="46">
        <v>40561</v>
      </c>
    </row>
    <row r="2647" spans="1:6" x14ac:dyDescent="0.3">
      <c r="A2647" s="45">
        <v>760199</v>
      </c>
      <c r="B2647" s="46">
        <v>40569</v>
      </c>
      <c r="C2647" s="47">
        <v>1983.821369</v>
      </c>
      <c r="D2647" s="45">
        <v>0.68</v>
      </c>
      <c r="E2647" s="45" t="s">
        <v>29</v>
      </c>
      <c r="F2647" s="46">
        <v>40561</v>
      </c>
    </row>
    <row r="2648" spans="1:6" x14ac:dyDescent="0.3">
      <c r="A2648" s="45">
        <v>760199</v>
      </c>
      <c r="B2648" s="46">
        <v>40570</v>
      </c>
      <c r="C2648" s="47">
        <v>1985.4374310000001</v>
      </c>
      <c r="D2648" s="45">
        <v>0.81</v>
      </c>
      <c r="E2648" s="45" t="s">
        <v>29</v>
      </c>
      <c r="F2648" s="46">
        <v>40570</v>
      </c>
    </row>
    <row r="2649" spans="1:6" x14ac:dyDescent="0.3">
      <c r="A2649" s="45">
        <v>760199</v>
      </c>
      <c r="B2649" s="46">
        <v>40571</v>
      </c>
      <c r="C2649" s="47">
        <v>1986.2003050000001</v>
      </c>
      <c r="D2649" s="45">
        <v>0.81</v>
      </c>
      <c r="E2649" s="45" t="s">
        <v>29</v>
      </c>
      <c r="F2649" s="46">
        <v>40570</v>
      </c>
    </row>
    <row r="2650" spans="1:6" x14ac:dyDescent="0.3">
      <c r="A2650" s="45">
        <v>760199</v>
      </c>
      <c r="B2650" s="46">
        <v>40574</v>
      </c>
      <c r="C2650" s="47">
        <v>1986.963471</v>
      </c>
      <c r="D2650" s="45">
        <v>0.81</v>
      </c>
      <c r="E2650" s="45" t="s">
        <v>29</v>
      </c>
      <c r="F2650" s="46">
        <v>40570</v>
      </c>
    </row>
    <row r="2651" spans="1:6" x14ac:dyDescent="0.3">
      <c r="A2651" s="45">
        <v>760199</v>
      </c>
      <c r="B2651" s="46">
        <v>40575</v>
      </c>
      <c r="C2651" s="47">
        <v>1987.72693</v>
      </c>
      <c r="D2651" s="45">
        <v>0.81</v>
      </c>
      <c r="E2651" s="45" t="s">
        <v>29</v>
      </c>
      <c r="F2651" s="46">
        <v>40570</v>
      </c>
    </row>
    <row r="2652" spans="1:6" x14ac:dyDescent="0.3">
      <c r="A2652" s="45">
        <v>760199</v>
      </c>
      <c r="B2652" s="46">
        <v>40576</v>
      </c>
      <c r="C2652" s="47">
        <v>1988.490683</v>
      </c>
      <c r="D2652" s="45">
        <v>0.81</v>
      </c>
      <c r="E2652" s="45" t="s">
        <v>29</v>
      </c>
      <c r="F2652" s="46">
        <v>40570</v>
      </c>
    </row>
    <row r="2653" spans="1:6" x14ac:dyDescent="0.3">
      <c r="A2653" s="45">
        <v>760199</v>
      </c>
      <c r="B2653" s="46">
        <v>40577</v>
      </c>
      <c r="C2653" s="47">
        <v>1989.2547300000001</v>
      </c>
      <c r="D2653" s="45">
        <v>0.81</v>
      </c>
      <c r="E2653" s="45" t="s">
        <v>29</v>
      </c>
      <c r="F2653" s="46">
        <v>40570</v>
      </c>
    </row>
    <row r="2654" spans="1:6" x14ac:dyDescent="0.3">
      <c r="A2654" s="45">
        <v>760199</v>
      </c>
      <c r="B2654" s="46">
        <v>40578</v>
      </c>
      <c r="C2654" s="47">
        <v>1990.0190700000001</v>
      </c>
      <c r="D2654" s="45">
        <v>0.81</v>
      </c>
      <c r="E2654" s="45" t="s">
        <v>29</v>
      </c>
      <c r="F2654" s="46">
        <v>40570</v>
      </c>
    </row>
    <row r="2655" spans="1:6" x14ac:dyDescent="0.3">
      <c r="A2655" s="45">
        <v>760199</v>
      </c>
      <c r="B2655" s="46">
        <v>40581</v>
      </c>
      <c r="C2655" s="47">
        <v>1990.7837030000001</v>
      </c>
      <c r="D2655" s="45">
        <v>0.81</v>
      </c>
      <c r="E2655" s="45" t="s">
        <v>29</v>
      </c>
      <c r="F2655" s="46">
        <v>40570</v>
      </c>
    </row>
    <row r="2656" spans="1:6" x14ac:dyDescent="0.3">
      <c r="A2656" s="45">
        <v>760199</v>
      </c>
      <c r="B2656" s="46">
        <v>40582</v>
      </c>
      <c r="C2656" s="47">
        <v>1991.851596</v>
      </c>
      <c r="D2656" s="45">
        <v>0.83</v>
      </c>
      <c r="E2656" s="45" t="s">
        <v>28</v>
      </c>
      <c r="F2656" s="46">
        <v>40582</v>
      </c>
    </row>
    <row r="2657" spans="1:6" x14ac:dyDescent="0.3">
      <c r="A2657" s="45">
        <v>760199</v>
      </c>
      <c r="B2657" s="46">
        <v>40583</v>
      </c>
      <c r="C2657" s="47">
        <v>1992.635878</v>
      </c>
      <c r="D2657" s="45">
        <v>0.83</v>
      </c>
      <c r="E2657" s="45" t="s">
        <v>28</v>
      </c>
      <c r="F2657" s="46">
        <v>40582</v>
      </c>
    </row>
    <row r="2658" spans="1:6" x14ac:dyDescent="0.3">
      <c r="A2658" s="45">
        <v>760199</v>
      </c>
      <c r="B2658" s="46">
        <v>40584</v>
      </c>
      <c r="C2658" s="47">
        <v>1993.4204689999999</v>
      </c>
      <c r="D2658" s="45">
        <v>0.83</v>
      </c>
      <c r="E2658" s="45" t="s">
        <v>28</v>
      </c>
      <c r="F2658" s="46">
        <v>40582</v>
      </c>
    </row>
    <row r="2659" spans="1:6" x14ac:dyDescent="0.3">
      <c r="A2659" s="45">
        <v>760199</v>
      </c>
      <c r="B2659" s="46">
        <v>40585</v>
      </c>
      <c r="C2659" s="47">
        <v>1994.205369</v>
      </c>
      <c r="D2659" s="45">
        <v>0.83</v>
      </c>
      <c r="E2659" s="45" t="s">
        <v>28</v>
      </c>
      <c r="F2659" s="46">
        <v>40582</v>
      </c>
    </row>
    <row r="2660" spans="1:6" x14ac:dyDescent="0.3">
      <c r="A2660" s="45">
        <v>760199</v>
      </c>
      <c r="B2660" s="46">
        <v>40588</v>
      </c>
      <c r="C2660" s="47">
        <v>1994.990577</v>
      </c>
      <c r="D2660" s="45">
        <v>0.83</v>
      </c>
      <c r="E2660" s="45" t="s">
        <v>28</v>
      </c>
      <c r="F2660" s="46">
        <v>40582</v>
      </c>
    </row>
    <row r="2661" spans="1:6" x14ac:dyDescent="0.3">
      <c r="A2661" s="45">
        <v>760199</v>
      </c>
      <c r="B2661" s="46">
        <v>40589</v>
      </c>
      <c r="C2661" s="47">
        <v>1995.7760949999999</v>
      </c>
      <c r="D2661" s="45">
        <v>0.83</v>
      </c>
      <c r="E2661" s="45" t="s">
        <v>28</v>
      </c>
      <c r="F2661" s="46">
        <v>40582</v>
      </c>
    </row>
    <row r="2662" spans="1:6" x14ac:dyDescent="0.3">
      <c r="A2662" s="45">
        <v>760199</v>
      </c>
      <c r="B2662" s="46">
        <v>40590</v>
      </c>
      <c r="C2662" s="47">
        <v>1996.714782</v>
      </c>
      <c r="D2662" s="45">
        <v>0.85</v>
      </c>
      <c r="E2662" s="45" t="s">
        <v>29</v>
      </c>
      <c r="F2662" s="46">
        <v>40590</v>
      </c>
    </row>
    <row r="2663" spans="1:6" x14ac:dyDescent="0.3">
      <c r="A2663" s="45">
        <v>760199</v>
      </c>
      <c r="B2663" s="46">
        <v>40591</v>
      </c>
      <c r="C2663" s="47">
        <v>1997.6539110000001</v>
      </c>
      <c r="D2663" s="45">
        <v>0.85</v>
      </c>
      <c r="E2663" s="45" t="s">
        <v>29</v>
      </c>
      <c r="F2663" s="46">
        <v>40590</v>
      </c>
    </row>
    <row r="2664" spans="1:6" x14ac:dyDescent="0.3">
      <c r="A2664" s="45">
        <v>760199</v>
      </c>
      <c r="B2664" s="46">
        <v>40592</v>
      </c>
      <c r="C2664" s="47">
        <v>1998.593482</v>
      </c>
      <c r="D2664" s="45">
        <v>0.85</v>
      </c>
      <c r="E2664" s="45" t="s">
        <v>29</v>
      </c>
      <c r="F2664" s="46">
        <v>40590</v>
      </c>
    </row>
    <row r="2665" spans="1:6" x14ac:dyDescent="0.3">
      <c r="A2665" s="45">
        <v>760199</v>
      </c>
      <c r="B2665" s="46">
        <v>40595</v>
      </c>
      <c r="C2665" s="47">
        <v>1999.5334949999999</v>
      </c>
      <c r="D2665" s="45">
        <v>0.85</v>
      </c>
      <c r="E2665" s="45" t="s">
        <v>29</v>
      </c>
      <c r="F2665" s="46">
        <v>40590</v>
      </c>
    </row>
    <row r="2666" spans="1:6" x14ac:dyDescent="0.3">
      <c r="A2666" s="45">
        <v>760199</v>
      </c>
      <c r="B2666" s="46">
        <v>40596</v>
      </c>
      <c r="C2666" s="47">
        <v>2000.4739500000001</v>
      </c>
      <c r="D2666" s="45">
        <v>0.85</v>
      </c>
      <c r="E2666" s="45" t="s">
        <v>29</v>
      </c>
      <c r="F2666" s="46">
        <v>40590</v>
      </c>
    </row>
    <row r="2667" spans="1:6" x14ac:dyDescent="0.3">
      <c r="A2667" s="45">
        <v>760199</v>
      </c>
      <c r="B2667" s="46">
        <v>40597</v>
      </c>
      <c r="C2667" s="47">
        <v>2001.3486929999999</v>
      </c>
      <c r="D2667" s="45">
        <v>0.84</v>
      </c>
      <c r="E2667" s="45" t="s">
        <v>29</v>
      </c>
      <c r="F2667" s="46">
        <v>40597</v>
      </c>
    </row>
    <row r="2668" spans="1:6" x14ac:dyDescent="0.3">
      <c r="A2668" s="45">
        <v>760199</v>
      </c>
      <c r="B2668" s="46">
        <v>40598</v>
      </c>
      <c r="C2668" s="47">
        <v>2002.278971</v>
      </c>
      <c r="D2668" s="45">
        <v>0.84</v>
      </c>
      <c r="E2668" s="45" t="s">
        <v>29</v>
      </c>
      <c r="F2668" s="46">
        <v>40597</v>
      </c>
    </row>
    <row r="2669" spans="1:6" x14ac:dyDescent="0.3">
      <c r="A2669" s="45">
        <v>760199</v>
      </c>
      <c r="B2669" s="46">
        <v>40599</v>
      </c>
      <c r="C2669" s="47">
        <v>2003.2096819999999</v>
      </c>
      <c r="D2669" s="45">
        <v>0.84</v>
      </c>
      <c r="E2669" s="45" t="s">
        <v>29</v>
      </c>
      <c r="F2669" s="46">
        <v>40597</v>
      </c>
    </row>
    <row r="2670" spans="1:6" x14ac:dyDescent="0.3">
      <c r="A2670" s="45">
        <v>760199</v>
      </c>
      <c r="B2670" s="46">
        <v>40602</v>
      </c>
      <c r="C2670" s="47">
        <v>2004.1408249999999</v>
      </c>
      <c r="D2670" s="45">
        <v>0.84</v>
      </c>
      <c r="E2670" s="45" t="s">
        <v>29</v>
      </c>
      <c r="F2670" s="46">
        <v>40597</v>
      </c>
    </row>
    <row r="2671" spans="1:6" x14ac:dyDescent="0.3">
      <c r="A2671" s="45">
        <v>760199</v>
      </c>
      <c r="B2671" s="46">
        <v>40603</v>
      </c>
      <c r="C2671" s="47">
        <v>2005.0724009999999</v>
      </c>
      <c r="D2671" s="45">
        <v>0.84</v>
      </c>
      <c r="E2671" s="45" t="s">
        <v>29</v>
      </c>
      <c r="F2671" s="46">
        <v>40597</v>
      </c>
    </row>
    <row r="2672" spans="1:6" x14ac:dyDescent="0.3">
      <c r="A2672" s="45">
        <v>760199</v>
      </c>
      <c r="B2672" s="46">
        <v>40604</v>
      </c>
      <c r="C2672" s="47">
        <v>2006.00441</v>
      </c>
      <c r="D2672" s="45">
        <v>0.84</v>
      </c>
      <c r="E2672" s="45" t="s">
        <v>29</v>
      </c>
      <c r="F2672" s="46">
        <v>40597</v>
      </c>
    </row>
    <row r="2673" spans="1:6" x14ac:dyDescent="0.3">
      <c r="A2673" s="45">
        <v>760199</v>
      </c>
      <c r="B2673" s="46">
        <v>40605</v>
      </c>
      <c r="C2673" s="47">
        <v>2006.936852</v>
      </c>
      <c r="D2673" s="45">
        <v>0.84</v>
      </c>
      <c r="E2673" s="45" t="s">
        <v>29</v>
      </c>
      <c r="F2673" s="46">
        <v>40597</v>
      </c>
    </row>
    <row r="2674" spans="1:6" x14ac:dyDescent="0.3">
      <c r="A2674" s="45">
        <v>760199</v>
      </c>
      <c r="B2674" s="46">
        <v>40606</v>
      </c>
      <c r="C2674" s="47">
        <v>2007.294762</v>
      </c>
      <c r="D2674" s="45">
        <v>0.8</v>
      </c>
      <c r="E2674" s="45" t="s">
        <v>28</v>
      </c>
      <c r="F2674" s="46">
        <v>40606</v>
      </c>
    </row>
    <row r="2675" spans="1:6" x14ac:dyDescent="0.3">
      <c r="A2675" s="45">
        <v>760199</v>
      </c>
      <c r="B2675" s="46">
        <v>40611</v>
      </c>
      <c r="C2675" s="47">
        <v>2008.1835619999999</v>
      </c>
      <c r="D2675" s="45">
        <v>0.8</v>
      </c>
      <c r="E2675" s="45" t="s">
        <v>28</v>
      </c>
      <c r="F2675" s="46">
        <v>40606</v>
      </c>
    </row>
    <row r="2676" spans="1:6" x14ac:dyDescent="0.3">
      <c r="A2676" s="45">
        <v>760199</v>
      </c>
      <c r="B2676" s="46">
        <v>40612</v>
      </c>
      <c r="C2676" s="47">
        <v>2009.072756</v>
      </c>
      <c r="D2676" s="45">
        <v>0.8</v>
      </c>
      <c r="E2676" s="45" t="s">
        <v>28</v>
      </c>
      <c r="F2676" s="46">
        <v>40606</v>
      </c>
    </row>
    <row r="2677" spans="1:6" x14ac:dyDescent="0.3">
      <c r="A2677" s="45">
        <v>760199</v>
      </c>
      <c r="B2677" s="46">
        <v>40613</v>
      </c>
      <c r="C2677" s="47">
        <v>2009.9623429999999</v>
      </c>
      <c r="D2677" s="45">
        <v>0.8</v>
      </c>
      <c r="E2677" s="45" t="s">
        <v>28</v>
      </c>
      <c r="F2677" s="46">
        <v>40606</v>
      </c>
    </row>
    <row r="2678" spans="1:6" x14ac:dyDescent="0.3">
      <c r="A2678" s="45">
        <v>760199</v>
      </c>
      <c r="B2678" s="46">
        <v>40616</v>
      </c>
      <c r="C2678" s="47">
        <v>2010.852324</v>
      </c>
      <c r="D2678" s="45">
        <v>0.8</v>
      </c>
      <c r="E2678" s="45" t="s">
        <v>28</v>
      </c>
      <c r="F2678" s="46">
        <v>40606</v>
      </c>
    </row>
    <row r="2679" spans="1:6" x14ac:dyDescent="0.3">
      <c r="A2679" s="45">
        <v>760199</v>
      </c>
      <c r="B2679" s="46">
        <v>40617</v>
      </c>
      <c r="C2679" s="47">
        <v>2011.7427009999999</v>
      </c>
      <c r="D2679" s="45">
        <v>0.8</v>
      </c>
      <c r="E2679" s="45" t="s">
        <v>28</v>
      </c>
      <c r="F2679" s="46">
        <v>40606</v>
      </c>
    </row>
    <row r="2680" spans="1:6" x14ac:dyDescent="0.3">
      <c r="A2680" s="45">
        <v>760199</v>
      </c>
      <c r="B2680" s="46">
        <v>40618</v>
      </c>
      <c r="C2680" s="47">
        <v>2012.187698</v>
      </c>
      <c r="D2680" s="45">
        <v>0.51</v>
      </c>
      <c r="E2680" s="45" t="s">
        <v>29</v>
      </c>
      <c r="F2680" s="46">
        <v>40618</v>
      </c>
    </row>
    <row r="2681" spans="1:6" x14ac:dyDescent="0.3">
      <c r="A2681" s="45">
        <v>760199</v>
      </c>
      <c r="B2681" s="46">
        <v>40619</v>
      </c>
      <c r="C2681" s="47">
        <v>2012.6327940000001</v>
      </c>
      <c r="D2681" s="45">
        <v>0.51</v>
      </c>
      <c r="E2681" s="45" t="s">
        <v>29</v>
      </c>
      <c r="F2681" s="46">
        <v>40618</v>
      </c>
    </row>
    <row r="2682" spans="1:6" x14ac:dyDescent="0.3">
      <c r="A2682" s="45">
        <v>760199</v>
      </c>
      <c r="B2682" s="46">
        <v>40620</v>
      </c>
      <c r="C2682" s="47">
        <v>2013.0779889999999</v>
      </c>
      <c r="D2682" s="45">
        <v>0.51</v>
      </c>
      <c r="E2682" s="45" t="s">
        <v>29</v>
      </c>
      <c r="F2682" s="46">
        <v>40618</v>
      </c>
    </row>
    <row r="2683" spans="1:6" x14ac:dyDescent="0.3">
      <c r="A2683" s="45">
        <v>760199</v>
      </c>
      <c r="B2683" s="46">
        <v>40623</v>
      </c>
      <c r="C2683" s="47">
        <v>2013.5232820000001</v>
      </c>
      <c r="D2683" s="45">
        <v>0.51</v>
      </c>
      <c r="E2683" s="45" t="s">
        <v>29</v>
      </c>
      <c r="F2683" s="46">
        <v>40618</v>
      </c>
    </row>
    <row r="2684" spans="1:6" x14ac:dyDescent="0.3">
      <c r="A2684" s="45">
        <v>760199</v>
      </c>
      <c r="B2684" s="46">
        <v>40624</v>
      </c>
      <c r="C2684" s="47">
        <v>2013.9686730000001</v>
      </c>
      <c r="D2684" s="45">
        <v>0.51</v>
      </c>
      <c r="E2684" s="45" t="s">
        <v>29</v>
      </c>
      <c r="F2684" s="46">
        <v>40618</v>
      </c>
    </row>
    <row r="2685" spans="1:6" x14ac:dyDescent="0.3">
      <c r="A2685" s="45">
        <v>760199</v>
      </c>
      <c r="B2685" s="46">
        <v>40625</v>
      </c>
      <c r="C2685" s="47">
        <v>2014.4141629999999</v>
      </c>
      <c r="D2685" s="45">
        <v>0.51</v>
      </c>
      <c r="E2685" s="45" t="s">
        <v>29</v>
      </c>
      <c r="F2685" s="46">
        <v>40618</v>
      </c>
    </row>
    <row r="2686" spans="1:6" x14ac:dyDescent="0.3">
      <c r="A2686" s="45">
        <v>760199</v>
      </c>
      <c r="B2686" s="46">
        <v>40626</v>
      </c>
      <c r="C2686" s="47">
        <v>2015.9572599999999</v>
      </c>
      <c r="D2686" s="45">
        <v>0.69</v>
      </c>
      <c r="E2686" s="45" t="s">
        <v>29</v>
      </c>
      <c r="F2686" s="46">
        <v>40626</v>
      </c>
    </row>
    <row r="2687" spans="1:6" x14ac:dyDescent="0.3">
      <c r="A2687" s="45">
        <v>760199</v>
      </c>
      <c r="B2687" s="46">
        <v>40627</v>
      </c>
      <c r="C2687" s="47">
        <v>2016.5600609999999</v>
      </c>
      <c r="D2687" s="45">
        <v>0.69</v>
      </c>
      <c r="E2687" s="45" t="s">
        <v>29</v>
      </c>
      <c r="F2687" s="46">
        <v>40626</v>
      </c>
    </row>
    <row r="2688" spans="1:6" x14ac:dyDescent="0.3">
      <c r="A2688" s="45">
        <v>760199</v>
      </c>
      <c r="B2688" s="46">
        <v>40630</v>
      </c>
      <c r="C2688" s="47">
        <v>2017.163041</v>
      </c>
      <c r="D2688" s="45">
        <v>0.69</v>
      </c>
      <c r="E2688" s="45" t="s">
        <v>29</v>
      </c>
      <c r="F2688" s="46">
        <v>40626</v>
      </c>
    </row>
    <row r="2689" spans="1:6" x14ac:dyDescent="0.3">
      <c r="A2689" s="45">
        <v>760199</v>
      </c>
      <c r="B2689" s="46">
        <v>40631</v>
      </c>
      <c r="C2689" s="47">
        <v>2017.766202</v>
      </c>
      <c r="D2689" s="45">
        <v>0.69</v>
      </c>
      <c r="E2689" s="45" t="s">
        <v>29</v>
      </c>
      <c r="F2689" s="46">
        <v>40626</v>
      </c>
    </row>
    <row r="2690" spans="1:6" x14ac:dyDescent="0.3">
      <c r="A2690" s="45">
        <v>760199</v>
      </c>
      <c r="B2690" s="46">
        <v>40632</v>
      </c>
      <c r="C2690" s="47">
        <v>2018.369543</v>
      </c>
      <c r="D2690" s="45">
        <v>0.69</v>
      </c>
      <c r="E2690" s="45" t="s">
        <v>29</v>
      </c>
      <c r="F2690" s="46">
        <v>40626</v>
      </c>
    </row>
    <row r="2691" spans="1:6" x14ac:dyDescent="0.3">
      <c r="A2691" s="45">
        <v>760199</v>
      </c>
      <c r="B2691" s="46">
        <v>40633</v>
      </c>
      <c r="C2691" s="47">
        <v>2018.9730649999999</v>
      </c>
      <c r="D2691" s="45">
        <v>0.69</v>
      </c>
      <c r="E2691" s="45" t="s">
        <v>29</v>
      </c>
      <c r="F2691" s="46">
        <v>40626</v>
      </c>
    </row>
    <row r="2692" spans="1:6" x14ac:dyDescent="0.3">
      <c r="A2692" s="45">
        <v>760199</v>
      </c>
      <c r="B2692" s="46">
        <v>40634</v>
      </c>
      <c r="C2692" s="47">
        <v>2019.576767</v>
      </c>
      <c r="D2692" s="45">
        <v>0.69</v>
      </c>
      <c r="E2692" s="45" t="s">
        <v>29</v>
      </c>
      <c r="F2692" s="46">
        <v>40626</v>
      </c>
    </row>
    <row r="2693" spans="1:6" x14ac:dyDescent="0.3">
      <c r="A2693" s="45">
        <v>760199</v>
      </c>
      <c r="B2693" s="46">
        <v>40637</v>
      </c>
      <c r="C2693" s="47">
        <v>2020.18065</v>
      </c>
      <c r="D2693" s="45">
        <v>0.69</v>
      </c>
      <c r="E2693" s="45" t="s">
        <v>29</v>
      </c>
      <c r="F2693" s="46">
        <v>40626</v>
      </c>
    </row>
    <row r="2694" spans="1:6" x14ac:dyDescent="0.3">
      <c r="A2694" s="45">
        <v>760199</v>
      </c>
      <c r="B2694" s="46">
        <v>40638</v>
      </c>
      <c r="C2694" s="47">
        <v>2020.784713</v>
      </c>
      <c r="D2694" s="45">
        <v>0.69</v>
      </c>
      <c r="E2694" s="45" t="s">
        <v>29</v>
      </c>
      <c r="F2694" s="46">
        <v>40626</v>
      </c>
    </row>
    <row r="2695" spans="1:6" x14ac:dyDescent="0.3">
      <c r="A2695" s="45">
        <v>760199</v>
      </c>
      <c r="B2695" s="46">
        <v>40639</v>
      </c>
      <c r="C2695" s="47">
        <v>2021.3889569999999</v>
      </c>
      <c r="D2695" s="45">
        <v>0.69</v>
      </c>
      <c r="E2695" s="45" t="s">
        <v>29</v>
      </c>
      <c r="F2695" s="46">
        <v>40626</v>
      </c>
    </row>
    <row r="2696" spans="1:6" x14ac:dyDescent="0.3">
      <c r="A2696" s="45">
        <v>760199</v>
      </c>
      <c r="B2696" s="46">
        <v>40640</v>
      </c>
      <c r="C2696" s="47">
        <v>2023.477108</v>
      </c>
      <c r="D2696" s="45">
        <v>0.79</v>
      </c>
      <c r="E2696" s="45" t="s">
        <v>28</v>
      </c>
      <c r="F2696" s="46">
        <v>40640</v>
      </c>
    </row>
    <row r="2697" spans="1:6" x14ac:dyDescent="0.3">
      <c r="A2697" s="45">
        <v>760199</v>
      </c>
      <c r="B2697" s="46">
        <v>40641</v>
      </c>
      <c r="C2697" s="47">
        <v>2024.1694950000001</v>
      </c>
      <c r="D2697" s="45">
        <v>0.79</v>
      </c>
      <c r="E2697" s="45" t="s">
        <v>28</v>
      </c>
      <c r="F2697" s="46">
        <v>40640</v>
      </c>
    </row>
    <row r="2698" spans="1:6" x14ac:dyDescent="0.3">
      <c r="A2698" s="45">
        <v>760199</v>
      </c>
      <c r="B2698" s="46">
        <v>40644</v>
      </c>
      <c r="C2698" s="47">
        <v>2024.8621189999999</v>
      </c>
      <c r="D2698" s="45">
        <v>0.79</v>
      </c>
      <c r="E2698" s="45" t="s">
        <v>28</v>
      </c>
      <c r="F2698" s="46">
        <v>40640</v>
      </c>
    </row>
    <row r="2699" spans="1:6" x14ac:dyDescent="0.3">
      <c r="A2699" s="45">
        <v>760199</v>
      </c>
      <c r="B2699" s="46">
        <v>40645</v>
      </c>
      <c r="C2699" s="47">
        <v>2025.554979</v>
      </c>
      <c r="D2699" s="45">
        <v>0.79</v>
      </c>
      <c r="E2699" s="45" t="s">
        <v>28</v>
      </c>
      <c r="F2699" s="46">
        <v>40640</v>
      </c>
    </row>
    <row r="2700" spans="1:6" x14ac:dyDescent="0.3">
      <c r="A2700" s="45">
        <v>760199</v>
      </c>
      <c r="B2700" s="46">
        <v>40646</v>
      </c>
      <c r="C2700" s="47">
        <v>2026.248077</v>
      </c>
      <c r="D2700" s="45">
        <v>0.79</v>
      </c>
      <c r="E2700" s="45" t="s">
        <v>28</v>
      </c>
      <c r="F2700" s="46">
        <v>40640</v>
      </c>
    </row>
    <row r="2701" spans="1:6" x14ac:dyDescent="0.3">
      <c r="A2701" s="45">
        <v>760199</v>
      </c>
      <c r="B2701" s="46">
        <v>40647</v>
      </c>
      <c r="C2701" s="47">
        <v>2026.9414119999999</v>
      </c>
      <c r="D2701" s="45">
        <v>0.79</v>
      </c>
      <c r="E2701" s="45" t="s">
        <v>28</v>
      </c>
      <c r="F2701" s="46">
        <v>40640</v>
      </c>
    </row>
    <row r="2702" spans="1:6" x14ac:dyDescent="0.3">
      <c r="A2702" s="45">
        <v>760199</v>
      </c>
      <c r="B2702" s="46">
        <v>40648</v>
      </c>
      <c r="C2702" s="47">
        <v>2027.6349849999999</v>
      </c>
      <c r="D2702" s="45">
        <v>0.79</v>
      </c>
      <c r="E2702" s="45" t="s">
        <v>28</v>
      </c>
      <c r="F2702" s="46">
        <v>40640</v>
      </c>
    </row>
    <row r="2703" spans="1:6" x14ac:dyDescent="0.3">
      <c r="A2703" s="45">
        <v>760199</v>
      </c>
      <c r="B2703" s="46">
        <v>40651</v>
      </c>
      <c r="C2703" s="47">
        <v>2028.3901430000001</v>
      </c>
      <c r="D2703" s="45">
        <v>0.71</v>
      </c>
      <c r="E2703" s="45" t="s">
        <v>29</v>
      </c>
      <c r="F2703" s="46">
        <v>40651</v>
      </c>
    </row>
    <row r="2704" spans="1:6" x14ac:dyDescent="0.3">
      <c r="A2704" s="45">
        <v>760199</v>
      </c>
      <c r="B2704" s="46">
        <v>40652</v>
      </c>
      <c r="C2704" s="47">
        <v>2029.145583</v>
      </c>
      <c r="D2704" s="45">
        <v>0.71</v>
      </c>
      <c r="E2704" s="45" t="s">
        <v>29</v>
      </c>
      <c r="F2704" s="46">
        <v>40651</v>
      </c>
    </row>
    <row r="2705" spans="1:6" x14ac:dyDescent="0.3">
      <c r="A2705" s="45">
        <v>760199</v>
      </c>
      <c r="B2705" s="46">
        <v>40653</v>
      </c>
      <c r="C2705" s="47">
        <v>2029.901304</v>
      </c>
      <c r="D2705" s="45">
        <v>0.71</v>
      </c>
      <c r="E2705" s="45" t="s">
        <v>29</v>
      </c>
      <c r="F2705" s="46">
        <v>40651</v>
      </c>
    </row>
    <row r="2706" spans="1:6" x14ac:dyDescent="0.3">
      <c r="A2706" s="45">
        <v>760199</v>
      </c>
      <c r="B2706" s="46">
        <v>40658</v>
      </c>
      <c r="C2706" s="47">
        <v>2031.081633</v>
      </c>
      <c r="D2706" s="45">
        <v>0.81</v>
      </c>
      <c r="E2706" s="45" t="s">
        <v>29</v>
      </c>
      <c r="F2706" s="46">
        <v>40658</v>
      </c>
    </row>
    <row r="2707" spans="1:6" x14ac:dyDescent="0.3">
      <c r="A2707" s="45">
        <v>760199</v>
      </c>
      <c r="B2707" s="46">
        <v>40659</v>
      </c>
      <c r="C2707" s="47">
        <v>2031.944211</v>
      </c>
      <c r="D2707" s="45">
        <v>0.81</v>
      </c>
      <c r="E2707" s="45" t="s">
        <v>29</v>
      </c>
      <c r="F2707" s="46">
        <v>40658</v>
      </c>
    </row>
    <row r="2708" spans="1:6" x14ac:dyDescent="0.3">
      <c r="A2708" s="45">
        <v>760199</v>
      </c>
      <c r="B2708" s="46">
        <v>40660</v>
      </c>
      <c r="C2708" s="47">
        <v>2032.8071540000001</v>
      </c>
      <c r="D2708" s="45">
        <v>0.81</v>
      </c>
      <c r="E2708" s="45" t="s">
        <v>29</v>
      </c>
      <c r="F2708" s="46">
        <v>40658</v>
      </c>
    </row>
    <row r="2709" spans="1:6" x14ac:dyDescent="0.3">
      <c r="A2709" s="45">
        <v>760199</v>
      </c>
      <c r="B2709" s="46">
        <v>40661</v>
      </c>
      <c r="C2709" s="47">
        <v>2033.670464</v>
      </c>
      <c r="D2709" s="45">
        <v>0.81</v>
      </c>
      <c r="E2709" s="45" t="s">
        <v>29</v>
      </c>
      <c r="F2709" s="46">
        <v>40658</v>
      </c>
    </row>
    <row r="2710" spans="1:6" x14ac:dyDescent="0.3">
      <c r="A2710" s="45">
        <v>760199</v>
      </c>
      <c r="B2710" s="46">
        <v>40662</v>
      </c>
      <c r="C2710" s="47">
        <v>2034.5341410000001</v>
      </c>
      <c r="D2710" s="45">
        <v>0.81</v>
      </c>
      <c r="E2710" s="45" t="s">
        <v>29</v>
      </c>
      <c r="F2710" s="46">
        <v>40658</v>
      </c>
    </row>
    <row r="2711" spans="1:6" x14ac:dyDescent="0.3">
      <c r="A2711" s="45">
        <v>760199</v>
      </c>
      <c r="B2711" s="46">
        <v>40665</v>
      </c>
      <c r="C2711" s="47">
        <v>2035.398185</v>
      </c>
      <c r="D2711" s="45">
        <v>0.81</v>
      </c>
      <c r="E2711" s="45" t="s">
        <v>29</v>
      </c>
      <c r="F2711" s="46">
        <v>40658</v>
      </c>
    </row>
    <row r="2712" spans="1:6" x14ac:dyDescent="0.3">
      <c r="A2712" s="45">
        <v>760199</v>
      </c>
      <c r="B2712" s="46">
        <v>40666</v>
      </c>
      <c r="C2712" s="47">
        <v>2036.2625949999999</v>
      </c>
      <c r="D2712" s="45">
        <v>0.81</v>
      </c>
      <c r="E2712" s="45" t="s">
        <v>29</v>
      </c>
      <c r="F2712" s="46">
        <v>40658</v>
      </c>
    </row>
    <row r="2713" spans="1:6" x14ac:dyDescent="0.3">
      <c r="A2713" s="45">
        <v>760199</v>
      </c>
      <c r="B2713" s="46">
        <v>40667</v>
      </c>
      <c r="C2713" s="47">
        <v>2037.127373</v>
      </c>
      <c r="D2713" s="45">
        <v>0.81</v>
      </c>
      <c r="E2713" s="45" t="s">
        <v>29</v>
      </c>
      <c r="F2713" s="46">
        <v>40658</v>
      </c>
    </row>
    <row r="2714" spans="1:6" x14ac:dyDescent="0.3">
      <c r="A2714" s="45">
        <v>760199</v>
      </c>
      <c r="B2714" s="46">
        <v>40668</v>
      </c>
      <c r="C2714" s="47">
        <v>2037.992518</v>
      </c>
      <c r="D2714" s="45">
        <v>0.81</v>
      </c>
      <c r="E2714" s="45" t="s">
        <v>29</v>
      </c>
      <c r="F2714" s="46">
        <v>40658</v>
      </c>
    </row>
    <row r="2715" spans="1:6" x14ac:dyDescent="0.3">
      <c r="A2715" s="45">
        <v>760199</v>
      </c>
      <c r="B2715" s="46">
        <v>40669</v>
      </c>
      <c r="C2715" s="47">
        <v>2038.305016</v>
      </c>
      <c r="D2715" s="45">
        <v>0.77</v>
      </c>
      <c r="E2715" s="45" t="s">
        <v>28</v>
      </c>
      <c r="F2715" s="46">
        <v>40669</v>
      </c>
    </row>
    <row r="2716" spans="1:6" x14ac:dyDescent="0.3">
      <c r="A2716" s="45">
        <v>760199</v>
      </c>
      <c r="B2716" s="46">
        <v>40672</v>
      </c>
      <c r="C2716" s="47">
        <v>2039.128109</v>
      </c>
      <c r="D2716" s="45">
        <v>0.77</v>
      </c>
      <c r="E2716" s="45" t="s">
        <v>28</v>
      </c>
      <c r="F2716" s="46">
        <v>40669</v>
      </c>
    </row>
    <row r="2717" spans="1:6" x14ac:dyDescent="0.3">
      <c r="A2717" s="45">
        <v>760199</v>
      </c>
      <c r="B2717" s="46">
        <v>40673</v>
      </c>
      <c r="C2717" s="47">
        <v>2039.9515349999999</v>
      </c>
      <c r="D2717" s="45">
        <v>0.77</v>
      </c>
      <c r="E2717" s="45" t="s">
        <v>28</v>
      </c>
      <c r="F2717" s="46">
        <v>40669</v>
      </c>
    </row>
    <row r="2718" spans="1:6" x14ac:dyDescent="0.3">
      <c r="A2718" s="45">
        <v>760199</v>
      </c>
      <c r="B2718" s="46">
        <v>40674</v>
      </c>
      <c r="C2718" s="47">
        <v>2040.775294</v>
      </c>
      <c r="D2718" s="45">
        <v>0.77</v>
      </c>
      <c r="E2718" s="45" t="s">
        <v>28</v>
      </c>
      <c r="F2718" s="46">
        <v>40669</v>
      </c>
    </row>
    <row r="2719" spans="1:6" x14ac:dyDescent="0.3">
      <c r="A2719" s="45">
        <v>760199</v>
      </c>
      <c r="B2719" s="46">
        <v>40675</v>
      </c>
      <c r="C2719" s="47">
        <v>2041.599385</v>
      </c>
      <c r="D2719" s="45">
        <v>0.77</v>
      </c>
      <c r="E2719" s="45" t="s">
        <v>28</v>
      </c>
      <c r="F2719" s="46">
        <v>40669</v>
      </c>
    </row>
    <row r="2720" spans="1:6" x14ac:dyDescent="0.3">
      <c r="A2720" s="45">
        <v>760199</v>
      </c>
      <c r="B2720" s="46">
        <v>40676</v>
      </c>
      <c r="C2720" s="47">
        <v>2042.4238089999999</v>
      </c>
      <c r="D2720" s="45">
        <v>0.77</v>
      </c>
      <c r="E2720" s="45" t="s">
        <v>28</v>
      </c>
      <c r="F2720" s="46">
        <v>40669</v>
      </c>
    </row>
    <row r="2721" spans="1:6" x14ac:dyDescent="0.3">
      <c r="A2721" s="45">
        <v>760199</v>
      </c>
      <c r="B2721" s="46">
        <v>40679</v>
      </c>
      <c r="C2721" s="47">
        <v>2043.248566</v>
      </c>
      <c r="D2721" s="45">
        <v>0.77</v>
      </c>
      <c r="E2721" s="45" t="s">
        <v>28</v>
      </c>
      <c r="F2721" s="46">
        <v>40669</v>
      </c>
    </row>
    <row r="2722" spans="1:6" x14ac:dyDescent="0.3">
      <c r="A2722" s="45">
        <v>760199</v>
      </c>
      <c r="B2722" s="46">
        <v>40680</v>
      </c>
      <c r="C2722" s="47">
        <v>2043.7025920000001</v>
      </c>
      <c r="D2722" s="45">
        <v>0.49</v>
      </c>
      <c r="E2722" s="45" t="s">
        <v>29</v>
      </c>
      <c r="F2722" s="46">
        <v>40680</v>
      </c>
    </row>
    <row r="2723" spans="1:6" x14ac:dyDescent="0.3">
      <c r="A2723" s="45">
        <v>760199</v>
      </c>
      <c r="B2723" s="46">
        <v>40681</v>
      </c>
      <c r="C2723" s="47">
        <v>2044.1567190000001</v>
      </c>
      <c r="D2723" s="45">
        <v>0.49</v>
      </c>
      <c r="E2723" s="45" t="s">
        <v>29</v>
      </c>
      <c r="F2723" s="46">
        <v>40680</v>
      </c>
    </row>
    <row r="2724" spans="1:6" x14ac:dyDescent="0.3">
      <c r="A2724" s="45">
        <v>760199</v>
      </c>
      <c r="B2724" s="46">
        <v>40682</v>
      </c>
      <c r="C2724" s="47">
        <v>2044.6109469999999</v>
      </c>
      <c r="D2724" s="45">
        <v>0.49</v>
      </c>
      <c r="E2724" s="45" t="s">
        <v>29</v>
      </c>
      <c r="F2724" s="46">
        <v>40680</v>
      </c>
    </row>
    <row r="2725" spans="1:6" x14ac:dyDescent="0.3">
      <c r="A2725" s="45">
        <v>760199</v>
      </c>
      <c r="B2725" s="46">
        <v>40683</v>
      </c>
      <c r="C2725" s="47">
        <v>2045.065276</v>
      </c>
      <c r="D2725" s="45">
        <v>0.49</v>
      </c>
      <c r="E2725" s="45" t="s">
        <v>29</v>
      </c>
      <c r="F2725" s="46">
        <v>40680</v>
      </c>
    </row>
    <row r="2726" spans="1:6" x14ac:dyDescent="0.3">
      <c r="A2726" s="45">
        <v>760199</v>
      </c>
      <c r="B2726" s="46">
        <v>40686</v>
      </c>
      <c r="C2726" s="47">
        <v>2045.4271739999999</v>
      </c>
      <c r="D2726" s="45">
        <v>0.47</v>
      </c>
      <c r="E2726" s="45" t="s">
        <v>29</v>
      </c>
      <c r="F2726" s="46">
        <v>40686</v>
      </c>
    </row>
    <row r="2727" spans="1:6" x14ac:dyDescent="0.3">
      <c r="A2727" s="45">
        <v>760199</v>
      </c>
      <c r="B2727" s="46">
        <v>40687</v>
      </c>
      <c r="C2727" s="47">
        <v>2045.863175</v>
      </c>
      <c r="D2727" s="45">
        <v>0.47</v>
      </c>
      <c r="E2727" s="45" t="s">
        <v>29</v>
      </c>
      <c r="F2727" s="46">
        <v>40686</v>
      </c>
    </row>
    <row r="2728" spans="1:6" x14ac:dyDescent="0.3">
      <c r="A2728" s="45">
        <v>760199</v>
      </c>
      <c r="B2728" s="46">
        <v>40688</v>
      </c>
      <c r="C2728" s="47">
        <v>2046.299268</v>
      </c>
      <c r="D2728" s="45">
        <v>0.47</v>
      </c>
      <c r="E2728" s="45" t="s">
        <v>29</v>
      </c>
      <c r="F2728" s="46">
        <v>40686</v>
      </c>
    </row>
    <row r="2729" spans="1:6" x14ac:dyDescent="0.3">
      <c r="A2729" s="45">
        <v>760199</v>
      </c>
      <c r="B2729" s="46">
        <v>40689</v>
      </c>
      <c r="C2729" s="47">
        <v>2046.7354539999999</v>
      </c>
      <c r="D2729" s="45">
        <v>0.47</v>
      </c>
      <c r="E2729" s="45" t="s">
        <v>29</v>
      </c>
      <c r="F2729" s="46">
        <v>40686</v>
      </c>
    </row>
    <row r="2730" spans="1:6" x14ac:dyDescent="0.3">
      <c r="A2730" s="45">
        <v>760199</v>
      </c>
      <c r="B2730" s="46">
        <v>40690</v>
      </c>
      <c r="C2730" s="47">
        <v>2047.1717329999999</v>
      </c>
      <c r="D2730" s="45">
        <v>0.47</v>
      </c>
      <c r="E2730" s="45" t="s">
        <v>29</v>
      </c>
      <c r="F2730" s="46">
        <v>40686</v>
      </c>
    </row>
    <row r="2731" spans="1:6" x14ac:dyDescent="0.3">
      <c r="A2731" s="45">
        <v>760199</v>
      </c>
      <c r="B2731" s="46">
        <v>40693</v>
      </c>
      <c r="C2731" s="47">
        <v>2047.6081059999999</v>
      </c>
      <c r="D2731" s="45">
        <v>0.47</v>
      </c>
      <c r="E2731" s="45" t="s">
        <v>29</v>
      </c>
      <c r="F2731" s="46">
        <v>40686</v>
      </c>
    </row>
    <row r="2732" spans="1:6" x14ac:dyDescent="0.3">
      <c r="A2732" s="45">
        <v>760199</v>
      </c>
      <c r="B2732" s="46">
        <v>40694</v>
      </c>
      <c r="C2732" s="47">
        <v>2048.0445709999999</v>
      </c>
      <c r="D2732" s="45">
        <v>0.47</v>
      </c>
      <c r="E2732" s="45" t="s">
        <v>29</v>
      </c>
      <c r="F2732" s="46">
        <v>40686</v>
      </c>
    </row>
    <row r="2733" spans="1:6" x14ac:dyDescent="0.3">
      <c r="A2733" s="45">
        <v>760199</v>
      </c>
      <c r="B2733" s="46">
        <v>40695</v>
      </c>
      <c r="C2733" s="47">
        <v>2048.4811289999998</v>
      </c>
      <c r="D2733" s="45">
        <v>0.47</v>
      </c>
      <c r="E2733" s="45" t="s">
        <v>29</v>
      </c>
      <c r="F2733" s="46">
        <v>40686</v>
      </c>
    </row>
    <row r="2734" spans="1:6" x14ac:dyDescent="0.3">
      <c r="A2734" s="45">
        <v>760199</v>
      </c>
      <c r="B2734" s="46">
        <v>40696</v>
      </c>
      <c r="C2734" s="47">
        <v>2048.9177810000001</v>
      </c>
      <c r="D2734" s="45">
        <v>0.47</v>
      </c>
      <c r="E2734" s="45" t="s">
        <v>29</v>
      </c>
      <c r="F2734" s="46">
        <v>40686</v>
      </c>
    </row>
    <row r="2735" spans="1:6" x14ac:dyDescent="0.3">
      <c r="A2735" s="45">
        <v>760199</v>
      </c>
      <c r="B2735" s="46">
        <v>40697</v>
      </c>
      <c r="C2735" s="47">
        <v>2049.3545250000002</v>
      </c>
      <c r="D2735" s="45">
        <v>0.47</v>
      </c>
      <c r="E2735" s="45" t="s">
        <v>29</v>
      </c>
      <c r="F2735" s="46">
        <v>40686</v>
      </c>
    </row>
    <row r="2736" spans="1:6" x14ac:dyDescent="0.3">
      <c r="A2736" s="45">
        <v>760199</v>
      </c>
      <c r="B2736" s="46">
        <v>40700</v>
      </c>
      <c r="C2736" s="47">
        <v>2049.7913629999998</v>
      </c>
      <c r="D2736" s="45">
        <v>0.47</v>
      </c>
      <c r="E2736" s="45" t="s">
        <v>29</v>
      </c>
      <c r="F2736" s="46">
        <v>40686</v>
      </c>
    </row>
    <row r="2737" spans="1:6" x14ac:dyDescent="0.3">
      <c r="A2737" s="45">
        <v>760199</v>
      </c>
      <c r="B2737" s="46">
        <v>40701</v>
      </c>
      <c r="C2737" s="47">
        <v>2050.2302599999998</v>
      </c>
      <c r="D2737" s="45">
        <v>0.47</v>
      </c>
      <c r="E2737" s="45" t="s">
        <v>28</v>
      </c>
      <c r="F2737" s="46">
        <v>40701</v>
      </c>
    </row>
    <row r="2738" spans="1:6" x14ac:dyDescent="0.3">
      <c r="A2738" s="45">
        <v>760199</v>
      </c>
      <c r="B2738" s="46">
        <v>40702</v>
      </c>
      <c r="C2738" s="47">
        <v>2050.6674069999999</v>
      </c>
      <c r="D2738" s="45">
        <v>0.47</v>
      </c>
      <c r="E2738" s="45" t="s">
        <v>28</v>
      </c>
      <c r="F2738" s="46">
        <v>40701</v>
      </c>
    </row>
    <row r="2739" spans="1:6" x14ac:dyDescent="0.3">
      <c r="A2739" s="45">
        <v>760199</v>
      </c>
      <c r="B2739" s="46">
        <v>40703</v>
      </c>
      <c r="C2739" s="47">
        <v>2051.1046470000001</v>
      </c>
      <c r="D2739" s="45">
        <v>0.47</v>
      </c>
      <c r="E2739" s="45" t="s">
        <v>28</v>
      </c>
      <c r="F2739" s="46">
        <v>40701</v>
      </c>
    </row>
    <row r="2740" spans="1:6" x14ac:dyDescent="0.3">
      <c r="A2740" s="45">
        <v>760199</v>
      </c>
      <c r="B2740" s="46">
        <v>40704</v>
      </c>
      <c r="C2740" s="47">
        <v>2051.5419809999999</v>
      </c>
      <c r="D2740" s="45">
        <v>0.47</v>
      </c>
      <c r="E2740" s="45" t="s">
        <v>28</v>
      </c>
      <c r="F2740" s="46">
        <v>40701</v>
      </c>
    </row>
    <row r="2741" spans="1:6" x14ac:dyDescent="0.3">
      <c r="A2741" s="45">
        <v>760199</v>
      </c>
      <c r="B2741" s="46">
        <v>40707</v>
      </c>
      <c r="C2741" s="47">
        <v>2051.9794069999998</v>
      </c>
      <c r="D2741" s="45">
        <v>0.47</v>
      </c>
      <c r="E2741" s="45" t="s">
        <v>28</v>
      </c>
      <c r="F2741" s="46">
        <v>40701</v>
      </c>
    </row>
    <row r="2742" spans="1:6" x14ac:dyDescent="0.3">
      <c r="A2742" s="45">
        <v>760199</v>
      </c>
      <c r="B2742" s="46">
        <v>40708</v>
      </c>
      <c r="C2742" s="47">
        <v>2052.4169280000001</v>
      </c>
      <c r="D2742" s="45">
        <v>0.47</v>
      </c>
      <c r="E2742" s="45" t="s">
        <v>28</v>
      </c>
      <c r="F2742" s="46">
        <v>40701</v>
      </c>
    </row>
    <row r="2743" spans="1:6" x14ac:dyDescent="0.3">
      <c r="A2743" s="45">
        <v>760199</v>
      </c>
      <c r="B2743" s="46">
        <v>40709</v>
      </c>
      <c r="C2743" s="47">
        <v>2052.8545410000002</v>
      </c>
      <c r="D2743" s="45">
        <v>0.47</v>
      </c>
      <c r="E2743" s="45" t="s">
        <v>28</v>
      </c>
      <c r="F2743" s="46">
        <v>40701</v>
      </c>
    </row>
    <row r="2744" spans="1:6" x14ac:dyDescent="0.3">
      <c r="A2744" s="45">
        <v>760199</v>
      </c>
      <c r="B2744" s="46">
        <v>40710</v>
      </c>
      <c r="C2744" s="47">
        <v>2052.9131769999999</v>
      </c>
      <c r="D2744" s="45">
        <v>0.06</v>
      </c>
      <c r="E2744" s="45" t="s">
        <v>29</v>
      </c>
      <c r="F2744" s="46">
        <v>40710</v>
      </c>
    </row>
    <row r="2745" spans="1:6" x14ac:dyDescent="0.3">
      <c r="A2745" s="45">
        <v>760199</v>
      </c>
      <c r="B2745" s="46">
        <v>40711</v>
      </c>
      <c r="C2745" s="47">
        <v>2052.9718149999999</v>
      </c>
      <c r="D2745" s="45">
        <v>0.06</v>
      </c>
      <c r="E2745" s="45" t="s">
        <v>29</v>
      </c>
      <c r="F2745" s="46">
        <v>40710</v>
      </c>
    </row>
    <row r="2746" spans="1:6" x14ac:dyDescent="0.3">
      <c r="A2746" s="45">
        <v>760199</v>
      </c>
      <c r="B2746" s="46">
        <v>40714</v>
      </c>
      <c r="C2746" s="47">
        <v>2053.0304540000002</v>
      </c>
      <c r="D2746" s="45">
        <v>0.06</v>
      </c>
      <c r="E2746" s="45" t="s">
        <v>29</v>
      </c>
      <c r="F2746" s="46">
        <v>40710</v>
      </c>
    </row>
    <row r="2747" spans="1:6" x14ac:dyDescent="0.3">
      <c r="A2747" s="45">
        <v>760199</v>
      </c>
      <c r="B2747" s="46">
        <v>40715</v>
      </c>
      <c r="C2747" s="47">
        <v>2053.0890949999998</v>
      </c>
      <c r="D2747" s="45">
        <v>0.06</v>
      </c>
      <c r="E2747" s="45" t="s">
        <v>29</v>
      </c>
      <c r="F2747" s="46">
        <v>40710</v>
      </c>
    </row>
    <row r="2748" spans="1:6" x14ac:dyDescent="0.3">
      <c r="A2748" s="45">
        <v>760199</v>
      </c>
      <c r="B2748" s="46">
        <v>40716</v>
      </c>
      <c r="C2748" s="47">
        <v>2053.1965919999998</v>
      </c>
      <c r="D2748" s="45">
        <v>7.0000000000000007E-2</v>
      </c>
      <c r="E2748" s="45" t="s">
        <v>29</v>
      </c>
      <c r="F2748" s="46">
        <v>40716</v>
      </c>
    </row>
    <row r="2749" spans="1:6" x14ac:dyDescent="0.3">
      <c r="A2749" s="45">
        <v>760199</v>
      </c>
      <c r="B2749" s="46">
        <v>40718</v>
      </c>
      <c r="C2749" s="47">
        <v>2053.2650090000002</v>
      </c>
      <c r="D2749" s="45">
        <v>7.0000000000000007E-2</v>
      </c>
      <c r="E2749" s="45" t="s">
        <v>29</v>
      </c>
      <c r="F2749" s="46">
        <v>40716</v>
      </c>
    </row>
    <row r="2750" spans="1:6" x14ac:dyDescent="0.3">
      <c r="A2750" s="45">
        <v>760199</v>
      </c>
      <c r="B2750" s="46">
        <v>40721</v>
      </c>
      <c r="C2750" s="47">
        <v>2053.3334279999999</v>
      </c>
      <c r="D2750" s="45">
        <v>7.0000000000000007E-2</v>
      </c>
      <c r="E2750" s="45" t="s">
        <v>29</v>
      </c>
      <c r="F2750" s="46">
        <v>40716</v>
      </c>
    </row>
    <row r="2751" spans="1:6" x14ac:dyDescent="0.3">
      <c r="A2751" s="45">
        <v>760199</v>
      </c>
      <c r="B2751" s="46">
        <v>40722</v>
      </c>
      <c r="C2751" s="47">
        <v>2053.4018500000002</v>
      </c>
      <c r="D2751" s="45">
        <v>7.0000000000000007E-2</v>
      </c>
      <c r="E2751" s="45" t="s">
        <v>29</v>
      </c>
      <c r="F2751" s="46">
        <v>40716</v>
      </c>
    </row>
    <row r="2752" spans="1:6" x14ac:dyDescent="0.3">
      <c r="A2752" s="45">
        <v>760199</v>
      </c>
      <c r="B2752" s="46">
        <v>40723</v>
      </c>
      <c r="C2752" s="47">
        <v>2053.4702739999998</v>
      </c>
      <c r="D2752" s="45">
        <v>7.0000000000000007E-2</v>
      </c>
      <c r="E2752" s="45" t="s">
        <v>29</v>
      </c>
      <c r="F2752" s="46">
        <v>40716</v>
      </c>
    </row>
    <row r="2753" spans="1:6" x14ac:dyDescent="0.3">
      <c r="A2753" s="45">
        <v>760199</v>
      </c>
      <c r="B2753" s="46">
        <v>40724</v>
      </c>
      <c r="C2753" s="47">
        <v>2053.5387000000001</v>
      </c>
      <c r="D2753" s="45">
        <v>7.0000000000000007E-2</v>
      </c>
      <c r="E2753" s="45" t="s">
        <v>29</v>
      </c>
      <c r="F2753" s="46">
        <v>40716</v>
      </c>
    </row>
    <row r="2754" spans="1:6" x14ac:dyDescent="0.3">
      <c r="A2754" s="45">
        <v>760199</v>
      </c>
      <c r="B2754" s="46">
        <v>40725</v>
      </c>
      <c r="C2754" s="47">
        <v>2053.6071280000001</v>
      </c>
      <c r="D2754" s="45">
        <v>7.0000000000000007E-2</v>
      </c>
      <c r="E2754" s="45" t="s">
        <v>29</v>
      </c>
      <c r="F2754" s="46">
        <v>40716</v>
      </c>
    </row>
    <row r="2755" spans="1:6" x14ac:dyDescent="0.3">
      <c r="A2755" s="45">
        <v>760199</v>
      </c>
      <c r="B2755" s="46">
        <v>40728</v>
      </c>
      <c r="C2755" s="47">
        <v>2053.6755589999998</v>
      </c>
      <c r="D2755" s="45">
        <v>7.0000000000000007E-2</v>
      </c>
      <c r="E2755" s="45" t="s">
        <v>29</v>
      </c>
      <c r="F2755" s="46">
        <v>40716</v>
      </c>
    </row>
    <row r="2756" spans="1:6" x14ac:dyDescent="0.3">
      <c r="A2756" s="45">
        <v>760199</v>
      </c>
      <c r="B2756" s="46">
        <v>40729</v>
      </c>
      <c r="C2756" s="47">
        <v>2053.7439920000002</v>
      </c>
      <c r="D2756" s="45">
        <v>7.0000000000000007E-2</v>
      </c>
      <c r="E2756" s="45" t="s">
        <v>29</v>
      </c>
      <c r="F2756" s="46">
        <v>40716</v>
      </c>
    </row>
    <row r="2757" spans="1:6" x14ac:dyDescent="0.3">
      <c r="A2757" s="45">
        <v>760199</v>
      </c>
      <c r="B2757" s="46">
        <v>40730</v>
      </c>
      <c r="C2757" s="47">
        <v>2053.8124280000002</v>
      </c>
      <c r="D2757" s="45">
        <v>7.0000000000000007E-2</v>
      </c>
      <c r="E2757" s="45" t="s">
        <v>29</v>
      </c>
      <c r="F2757" s="46">
        <v>40716</v>
      </c>
    </row>
    <row r="2758" spans="1:6" x14ac:dyDescent="0.3">
      <c r="A2758" s="45">
        <v>760199</v>
      </c>
      <c r="B2758" s="46">
        <v>40731</v>
      </c>
      <c r="C2758" s="47">
        <v>2055.0527299999999</v>
      </c>
      <c r="D2758" s="45">
        <v>0.15</v>
      </c>
      <c r="E2758" s="45" t="s">
        <v>28</v>
      </c>
      <c r="F2758" s="46">
        <v>40731</v>
      </c>
    </row>
    <row r="2759" spans="1:6" x14ac:dyDescent="0.3">
      <c r="A2759" s="45">
        <v>760199</v>
      </c>
      <c r="B2759" s="46">
        <v>40732</v>
      </c>
      <c r="C2759" s="47">
        <v>2055.1993590000002</v>
      </c>
      <c r="D2759" s="45">
        <v>0.15</v>
      </c>
      <c r="E2759" s="45" t="s">
        <v>28</v>
      </c>
      <c r="F2759" s="46">
        <v>40731</v>
      </c>
    </row>
    <row r="2760" spans="1:6" x14ac:dyDescent="0.3">
      <c r="A2760" s="45">
        <v>760199</v>
      </c>
      <c r="B2760" s="46">
        <v>40735</v>
      </c>
      <c r="C2760" s="47">
        <v>2055.3459990000001</v>
      </c>
      <c r="D2760" s="45">
        <v>0.15</v>
      </c>
      <c r="E2760" s="45" t="s">
        <v>28</v>
      </c>
      <c r="F2760" s="46">
        <v>40731</v>
      </c>
    </row>
    <row r="2761" spans="1:6" x14ac:dyDescent="0.3">
      <c r="A2761" s="45">
        <v>760199</v>
      </c>
      <c r="B2761" s="46">
        <v>40736</v>
      </c>
      <c r="C2761" s="47">
        <v>2055.4926500000001</v>
      </c>
      <c r="D2761" s="45">
        <v>0.15</v>
      </c>
      <c r="E2761" s="45" t="s">
        <v>28</v>
      </c>
      <c r="F2761" s="46">
        <v>40731</v>
      </c>
    </row>
    <row r="2762" spans="1:6" x14ac:dyDescent="0.3">
      <c r="A2762" s="45">
        <v>760199</v>
      </c>
      <c r="B2762" s="46">
        <v>40737</v>
      </c>
      <c r="C2762" s="47">
        <v>2055.6393109999999</v>
      </c>
      <c r="D2762" s="45">
        <v>0.15</v>
      </c>
      <c r="E2762" s="45" t="s">
        <v>28</v>
      </c>
      <c r="F2762" s="46">
        <v>40731</v>
      </c>
    </row>
    <row r="2763" spans="1:6" x14ac:dyDescent="0.3">
      <c r="A2763" s="45">
        <v>760199</v>
      </c>
      <c r="B2763" s="46">
        <v>40738</v>
      </c>
      <c r="C2763" s="47">
        <v>2055.7859819999999</v>
      </c>
      <c r="D2763" s="45">
        <v>0.15</v>
      </c>
      <c r="E2763" s="45" t="s">
        <v>28</v>
      </c>
      <c r="F2763" s="46">
        <v>40731</v>
      </c>
    </row>
    <row r="2764" spans="1:6" x14ac:dyDescent="0.3">
      <c r="A2764" s="45">
        <v>760199</v>
      </c>
      <c r="B2764" s="46">
        <v>40739</v>
      </c>
      <c r="C2764" s="47">
        <v>2055.9326649999998</v>
      </c>
      <c r="D2764" s="45">
        <v>0.15</v>
      </c>
      <c r="E2764" s="45" t="s">
        <v>28</v>
      </c>
      <c r="F2764" s="46">
        <v>40731</v>
      </c>
    </row>
    <row r="2765" spans="1:6" x14ac:dyDescent="0.3">
      <c r="A2765" s="45">
        <v>760199</v>
      </c>
      <c r="B2765" s="46">
        <v>40742</v>
      </c>
      <c r="C2765" s="47">
        <v>2056.1478229999998</v>
      </c>
      <c r="D2765" s="45">
        <v>0.22</v>
      </c>
      <c r="E2765" s="45" t="s">
        <v>29</v>
      </c>
      <c r="F2765" s="46">
        <v>40742</v>
      </c>
    </row>
    <row r="2766" spans="1:6" x14ac:dyDescent="0.3">
      <c r="A2766" s="45">
        <v>760199</v>
      </c>
      <c r="B2766" s="46">
        <v>40743</v>
      </c>
      <c r="C2766" s="47">
        <v>2056.3630029999999</v>
      </c>
      <c r="D2766" s="45">
        <v>0.22</v>
      </c>
      <c r="E2766" s="45" t="s">
        <v>29</v>
      </c>
      <c r="F2766" s="46">
        <v>40742</v>
      </c>
    </row>
    <row r="2767" spans="1:6" x14ac:dyDescent="0.3">
      <c r="A2767" s="45">
        <v>760199</v>
      </c>
      <c r="B2767" s="46">
        <v>40744</v>
      </c>
      <c r="C2767" s="47">
        <v>2056.5782060000001</v>
      </c>
      <c r="D2767" s="45">
        <v>0.22</v>
      </c>
      <c r="E2767" s="45" t="s">
        <v>29</v>
      </c>
      <c r="F2767" s="46">
        <v>40742</v>
      </c>
    </row>
    <row r="2768" spans="1:6" x14ac:dyDescent="0.3">
      <c r="A2768" s="45">
        <v>760199</v>
      </c>
      <c r="B2768" s="46">
        <v>40745</v>
      </c>
      <c r="C2768" s="47">
        <v>2056.6761449999999</v>
      </c>
      <c r="D2768" s="45">
        <v>0.19</v>
      </c>
      <c r="E2768" s="45" t="s">
        <v>29</v>
      </c>
      <c r="F2768" s="46">
        <v>40745</v>
      </c>
    </row>
    <row r="2769" spans="1:6" x14ac:dyDescent="0.3">
      <c r="A2769" s="45">
        <v>760199</v>
      </c>
      <c r="B2769" s="46">
        <v>40746</v>
      </c>
      <c r="C2769" s="47">
        <v>2056.8620569999998</v>
      </c>
      <c r="D2769" s="45">
        <v>0.19</v>
      </c>
      <c r="E2769" s="45" t="s">
        <v>29</v>
      </c>
      <c r="F2769" s="46">
        <v>40745</v>
      </c>
    </row>
    <row r="2770" spans="1:6" x14ac:dyDescent="0.3">
      <c r="A2770" s="45">
        <v>760199</v>
      </c>
      <c r="B2770" s="46">
        <v>40749</v>
      </c>
      <c r="C2770" s="47">
        <v>2057.047986</v>
      </c>
      <c r="D2770" s="45">
        <v>0.19</v>
      </c>
      <c r="E2770" s="45" t="s">
        <v>29</v>
      </c>
      <c r="F2770" s="46">
        <v>40745</v>
      </c>
    </row>
    <row r="2771" spans="1:6" x14ac:dyDescent="0.3">
      <c r="A2771" s="45">
        <v>760199</v>
      </c>
      <c r="B2771" s="46">
        <v>40750</v>
      </c>
      <c r="C2771" s="47">
        <v>2057.2339310000002</v>
      </c>
      <c r="D2771" s="45">
        <v>0.19</v>
      </c>
      <c r="E2771" s="45" t="s">
        <v>29</v>
      </c>
      <c r="F2771" s="46">
        <v>40745</v>
      </c>
    </row>
    <row r="2772" spans="1:6" x14ac:dyDescent="0.3">
      <c r="A2772" s="45">
        <v>760199</v>
      </c>
      <c r="B2772" s="46">
        <v>40751</v>
      </c>
      <c r="C2772" s="47">
        <v>2057.4198940000001</v>
      </c>
      <c r="D2772" s="45">
        <v>0.19</v>
      </c>
      <c r="E2772" s="45" t="s">
        <v>29</v>
      </c>
      <c r="F2772" s="46">
        <v>40745</v>
      </c>
    </row>
    <row r="2773" spans="1:6" x14ac:dyDescent="0.3">
      <c r="A2773" s="45">
        <v>760199</v>
      </c>
      <c r="B2773" s="46">
        <v>40752</v>
      </c>
      <c r="C2773" s="47">
        <v>2057.605873</v>
      </c>
      <c r="D2773" s="45">
        <v>0.19</v>
      </c>
      <c r="E2773" s="45" t="s">
        <v>29</v>
      </c>
      <c r="F2773" s="46">
        <v>40745</v>
      </c>
    </row>
    <row r="2774" spans="1:6" x14ac:dyDescent="0.3">
      <c r="A2774" s="45">
        <v>760199</v>
      </c>
      <c r="B2774" s="46">
        <v>40753</v>
      </c>
      <c r="C2774" s="47">
        <v>2057.7918690000001</v>
      </c>
      <c r="D2774" s="45">
        <v>0.19</v>
      </c>
      <c r="E2774" s="45" t="s">
        <v>29</v>
      </c>
      <c r="F2774" s="46">
        <v>40745</v>
      </c>
    </row>
    <row r="2775" spans="1:6" x14ac:dyDescent="0.3">
      <c r="A2775" s="45">
        <v>760199</v>
      </c>
      <c r="B2775" s="46">
        <v>40756</v>
      </c>
      <c r="C2775" s="47">
        <v>2057.9778820000001</v>
      </c>
      <c r="D2775" s="45">
        <v>0.19</v>
      </c>
      <c r="E2775" s="45" t="s">
        <v>29</v>
      </c>
      <c r="F2775" s="46">
        <v>40745</v>
      </c>
    </row>
    <row r="2776" spans="1:6" x14ac:dyDescent="0.3">
      <c r="A2776" s="45">
        <v>760199</v>
      </c>
      <c r="B2776" s="46">
        <v>40757</v>
      </c>
      <c r="C2776" s="47">
        <v>2058.163912</v>
      </c>
      <c r="D2776" s="45">
        <v>0.19</v>
      </c>
      <c r="E2776" s="45" t="s">
        <v>29</v>
      </c>
      <c r="F2776" s="46">
        <v>40745</v>
      </c>
    </row>
    <row r="2777" spans="1:6" x14ac:dyDescent="0.3">
      <c r="A2777" s="45">
        <v>760199</v>
      </c>
      <c r="B2777" s="46">
        <v>40758</v>
      </c>
      <c r="C2777" s="47">
        <v>2058.3499590000001</v>
      </c>
      <c r="D2777" s="45">
        <v>0.19</v>
      </c>
      <c r="E2777" s="45" t="s">
        <v>29</v>
      </c>
      <c r="F2777" s="46">
        <v>40745</v>
      </c>
    </row>
    <row r="2778" spans="1:6" x14ac:dyDescent="0.3">
      <c r="A2778" s="45">
        <v>760199</v>
      </c>
      <c r="B2778" s="46">
        <v>40759</v>
      </c>
      <c r="C2778" s="47">
        <v>2058.5360219999998</v>
      </c>
      <c r="D2778" s="45">
        <v>0.19</v>
      </c>
      <c r="E2778" s="45" t="s">
        <v>29</v>
      </c>
      <c r="F2778" s="46">
        <v>40745</v>
      </c>
    </row>
    <row r="2779" spans="1:6" x14ac:dyDescent="0.3">
      <c r="A2779" s="45">
        <v>760199</v>
      </c>
      <c r="B2779" s="46">
        <v>40760</v>
      </c>
      <c r="C2779" s="47">
        <v>2058.281199</v>
      </c>
      <c r="D2779" s="45">
        <v>0.16</v>
      </c>
      <c r="E2779" s="45" t="s">
        <v>28</v>
      </c>
      <c r="F2779" s="46">
        <v>40760</v>
      </c>
    </row>
    <row r="2780" spans="1:6" x14ac:dyDescent="0.3">
      <c r="A2780" s="45">
        <v>760199</v>
      </c>
      <c r="B2780" s="46">
        <v>40763</v>
      </c>
      <c r="C2780" s="47">
        <v>2058.4378630000001</v>
      </c>
      <c r="D2780" s="45">
        <v>0.16</v>
      </c>
      <c r="E2780" s="45" t="s">
        <v>28</v>
      </c>
      <c r="F2780" s="46">
        <v>40760</v>
      </c>
    </row>
    <row r="2781" spans="1:6" x14ac:dyDescent="0.3">
      <c r="A2781" s="45">
        <v>760199</v>
      </c>
      <c r="B2781" s="46">
        <v>40764</v>
      </c>
      <c r="C2781" s="47">
        <v>2058.5945400000001</v>
      </c>
      <c r="D2781" s="45">
        <v>0.16</v>
      </c>
      <c r="E2781" s="45" t="s">
        <v>28</v>
      </c>
      <c r="F2781" s="46">
        <v>40760</v>
      </c>
    </row>
    <row r="2782" spans="1:6" x14ac:dyDescent="0.3">
      <c r="A2782" s="45">
        <v>760199</v>
      </c>
      <c r="B2782" s="46">
        <v>40765</v>
      </c>
      <c r="C2782" s="47">
        <v>2058.7512280000001</v>
      </c>
      <c r="D2782" s="45">
        <v>0.16</v>
      </c>
      <c r="E2782" s="45" t="s">
        <v>28</v>
      </c>
      <c r="F2782" s="46">
        <v>40760</v>
      </c>
    </row>
    <row r="2783" spans="1:6" x14ac:dyDescent="0.3">
      <c r="A2783" s="45">
        <v>760199</v>
      </c>
      <c r="B2783" s="46">
        <v>40766</v>
      </c>
      <c r="C2783" s="47">
        <v>2058.9079280000001</v>
      </c>
      <c r="D2783" s="45">
        <v>0.16</v>
      </c>
      <c r="E2783" s="45" t="s">
        <v>28</v>
      </c>
      <c r="F2783" s="46">
        <v>40760</v>
      </c>
    </row>
    <row r="2784" spans="1:6" x14ac:dyDescent="0.3">
      <c r="A2784" s="45">
        <v>760199</v>
      </c>
      <c r="B2784" s="46">
        <v>40767</v>
      </c>
      <c r="C2784" s="47">
        <v>2059.0646400000001</v>
      </c>
      <c r="D2784" s="45">
        <v>0.16</v>
      </c>
      <c r="E2784" s="45" t="s">
        <v>28</v>
      </c>
      <c r="F2784" s="46">
        <v>40760</v>
      </c>
    </row>
    <row r="2785" spans="1:6" x14ac:dyDescent="0.3">
      <c r="A2785" s="45">
        <v>760199</v>
      </c>
      <c r="B2785" s="46">
        <v>40770</v>
      </c>
      <c r="C2785" s="47">
        <v>2059.221364</v>
      </c>
      <c r="D2785" s="45">
        <v>0.16</v>
      </c>
      <c r="E2785" s="45" t="s">
        <v>28</v>
      </c>
      <c r="F2785" s="46">
        <v>40760</v>
      </c>
    </row>
    <row r="2786" spans="1:6" x14ac:dyDescent="0.3">
      <c r="A2786" s="45">
        <v>760199</v>
      </c>
      <c r="B2786" s="46">
        <v>40771</v>
      </c>
      <c r="C2786" s="47">
        <v>2059.4830969999998</v>
      </c>
      <c r="D2786" s="45">
        <v>0.28000000000000003</v>
      </c>
      <c r="E2786" s="45" t="s">
        <v>29</v>
      </c>
      <c r="F2786" s="46">
        <v>40771</v>
      </c>
    </row>
    <row r="2787" spans="1:6" x14ac:dyDescent="0.3">
      <c r="A2787" s="45">
        <v>760199</v>
      </c>
      <c r="B2787" s="46">
        <v>40772</v>
      </c>
      <c r="C2787" s="47">
        <v>2059.7448629999999</v>
      </c>
      <c r="D2787" s="45">
        <v>0.28000000000000003</v>
      </c>
      <c r="E2787" s="45" t="s">
        <v>29</v>
      </c>
      <c r="F2787" s="46">
        <v>40771</v>
      </c>
    </row>
    <row r="2788" spans="1:6" x14ac:dyDescent="0.3">
      <c r="A2788" s="45">
        <v>760199</v>
      </c>
      <c r="B2788" s="46">
        <v>40773</v>
      </c>
      <c r="C2788" s="47">
        <v>2060.0066630000001</v>
      </c>
      <c r="D2788" s="45">
        <v>0.28000000000000003</v>
      </c>
      <c r="E2788" s="45" t="s">
        <v>29</v>
      </c>
      <c r="F2788" s="46">
        <v>40771</v>
      </c>
    </row>
    <row r="2789" spans="1:6" x14ac:dyDescent="0.3">
      <c r="A2789" s="45">
        <v>760199</v>
      </c>
      <c r="B2789" s="46">
        <v>40774</v>
      </c>
      <c r="C2789" s="47">
        <v>2060.2684960000001</v>
      </c>
      <c r="D2789" s="45">
        <v>0.28000000000000003</v>
      </c>
      <c r="E2789" s="45" t="s">
        <v>29</v>
      </c>
      <c r="F2789" s="46">
        <v>40771</v>
      </c>
    </row>
    <row r="2790" spans="1:6" x14ac:dyDescent="0.3">
      <c r="A2790" s="45">
        <v>760199</v>
      </c>
      <c r="B2790" s="46">
        <v>40777</v>
      </c>
      <c r="C2790" s="47">
        <v>2060.8104939999998</v>
      </c>
      <c r="D2790" s="45">
        <v>0.34</v>
      </c>
      <c r="E2790" s="45" t="s">
        <v>29</v>
      </c>
      <c r="F2790" s="46">
        <v>40777</v>
      </c>
    </row>
    <row r="2791" spans="1:6" x14ac:dyDescent="0.3">
      <c r="A2791" s="45">
        <v>760199</v>
      </c>
      <c r="B2791" s="46">
        <v>40778</v>
      </c>
      <c r="C2791" s="47">
        <v>2061.128467</v>
      </c>
      <c r="D2791" s="45">
        <v>0.34</v>
      </c>
      <c r="E2791" s="45" t="s">
        <v>29</v>
      </c>
      <c r="F2791" s="46">
        <v>40777</v>
      </c>
    </row>
    <row r="2792" spans="1:6" x14ac:dyDescent="0.3">
      <c r="A2792" s="45">
        <v>760199</v>
      </c>
      <c r="B2792" s="46">
        <v>40779</v>
      </c>
      <c r="C2792" s="47">
        <v>2061.4464889999999</v>
      </c>
      <c r="D2792" s="45">
        <v>0.34</v>
      </c>
      <c r="E2792" s="45" t="s">
        <v>29</v>
      </c>
      <c r="F2792" s="46">
        <v>40777</v>
      </c>
    </row>
    <row r="2793" spans="1:6" x14ac:dyDescent="0.3">
      <c r="A2793" s="45">
        <v>760199</v>
      </c>
      <c r="B2793" s="46">
        <v>40780</v>
      </c>
      <c r="C2793" s="47">
        <v>2061.764561</v>
      </c>
      <c r="D2793" s="45">
        <v>0.34</v>
      </c>
      <c r="E2793" s="45" t="s">
        <v>29</v>
      </c>
      <c r="F2793" s="46">
        <v>40777</v>
      </c>
    </row>
    <row r="2794" spans="1:6" x14ac:dyDescent="0.3">
      <c r="A2794" s="45">
        <v>760199</v>
      </c>
      <c r="B2794" s="46">
        <v>40781</v>
      </c>
      <c r="C2794" s="47">
        <v>2062.0826809999999</v>
      </c>
      <c r="D2794" s="45">
        <v>0.34</v>
      </c>
      <c r="E2794" s="45" t="s">
        <v>29</v>
      </c>
      <c r="F2794" s="46">
        <v>40777</v>
      </c>
    </row>
    <row r="2795" spans="1:6" x14ac:dyDescent="0.3">
      <c r="A2795" s="45">
        <v>760199</v>
      </c>
      <c r="B2795" s="46">
        <v>40784</v>
      </c>
      <c r="C2795" s="47">
        <v>2062.4008509999999</v>
      </c>
      <c r="D2795" s="45">
        <v>0.34</v>
      </c>
      <c r="E2795" s="45" t="s">
        <v>29</v>
      </c>
      <c r="F2795" s="46">
        <v>40777</v>
      </c>
    </row>
    <row r="2796" spans="1:6" x14ac:dyDescent="0.3">
      <c r="A2796" s="45">
        <v>760199</v>
      </c>
      <c r="B2796" s="46">
        <v>40785</v>
      </c>
      <c r="C2796" s="47">
        <v>2062.7190690000002</v>
      </c>
      <c r="D2796" s="45">
        <v>0.34</v>
      </c>
      <c r="E2796" s="45" t="s">
        <v>29</v>
      </c>
      <c r="F2796" s="46">
        <v>40777</v>
      </c>
    </row>
    <row r="2797" spans="1:6" x14ac:dyDescent="0.3">
      <c r="A2797" s="45">
        <v>760199</v>
      </c>
      <c r="B2797" s="46">
        <v>40786</v>
      </c>
      <c r="C2797" s="47">
        <v>2063.0373370000002</v>
      </c>
      <c r="D2797" s="45">
        <v>0.34</v>
      </c>
      <c r="E2797" s="45" t="s">
        <v>29</v>
      </c>
      <c r="F2797" s="46">
        <v>40777</v>
      </c>
    </row>
    <row r="2798" spans="1:6" x14ac:dyDescent="0.3">
      <c r="A2798" s="45">
        <v>760199</v>
      </c>
      <c r="B2798" s="46">
        <v>40787</v>
      </c>
      <c r="C2798" s="47">
        <v>2063.355654</v>
      </c>
      <c r="D2798" s="45">
        <v>0.34</v>
      </c>
      <c r="E2798" s="45" t="s">
        <v>29</v>
      </c>
      <c r="F2798" s="46">
        <v>40777</v>
      </c>
    </row>
    <row r="2799" spans="1:6" x14ac:dyDescent="0.3">
      <c r="A2799" s="45">
        <v>760199</v>
      </c>
      <c r="B2799" s="46">
        <v>40788</v>
      </c>
      <c r="C2799" s="47">
        <v>2063.6740199999999</v>
      </c>
      <c r="D2799" s="45">
        <v>0.34</v>
      </c>
      <c r="E2799" s="45" t="s">
        <v>29</v>
      </c>
      <c r="F2799" s="46">
        <v>40777</v>
      </c>
    </row>
    <row r="2800" spans="1:6" x14ac:dyDescent="0.3">
      <c r="A2800" s="45">
        <v>760199</v>
      </c>
      <c r="B2800" s="46">
        <v>40791</v>
      </c>
      <c r="C2800" s="47">
        <v>2063.9924350000001</v>
      </c>
      <c r="D2800" s="45">
        <v>0.34</v>
      </c>
      <c r="E2800" s="45" t="s">
        <v>29</v>
      </c>
      <c r="F2800" s="46">
        <v>40777</v>
      </c>
    </row>
    <row r="2801" spans="1:6" x14ac:dyDescent="0.3">
      <c r="A2801" s="45">
        <v>760199</v>
      </c>
      <c r="B2801" s="46">
        <v>40792</v>
      </c>
      <c r="C2801" s="47">
        <v>2064.7588580000001</v>
      </c>
      <c r="D2801" s="45">
        <v>0.37</v>
      </c>
      <c r="E2801" s="45" t="s">
        <v>28</v>
      </c>
      <c r="F2801" s="46">
        <v>40792</v>
      </c>
    </row>
    <row r="2802" spans="1:6" x14ac:dyDescent="0.3">
      <c r="A2802" s="45">
        <v>760199</v>
      </c>
      <c r="B2802" s="46">
        <v>40794</v>
      </c>
      <c r="C2802" s="47">
        <v>2065.1054450000001</v>
      </c>
      <c r="D2802" s="45">
        <v>0.37</v>
      </c>
      <c r="E2802" s="45" t="s">
        <v>28</v>
      </c>
      <c r="F2802" s="46">
        <v>40792</v>
      </c>
    </row>
    <row r="2803" spans="1:6" x14ac:dyDescent="0.3">
      <c r="A2803" s="45">
        <v>760199</v>
      </c>
      <c r="B2803" s="46">
        <v>40795</v>
      </c>
      <c r="C2803" s="47">
        <v>2065.4520910000001</v>
      </c>
      <c r="D2803" s="45">
        <v>0.37</v>
      </c>
      <c r="E2803" s="45" t="s">
        <v>28</v>
      </c>
      <c r="F2803" s="46">
        <v>40792</v>
      </c>
    </row>
    <row r="2804" spans="1:6" x14ac:dyDescent="0.3">
      <c r="A2804" s="45">
        <v>760199</v>
      </c>
      <c r="B2804" s="46">
        <v>40798</v>
      </c>
      <c r="C2804" s="47">
        <v>2065.7987939999998</v>
      </c>
      <c r="D2804" s="45">
        <v>0.37</v>
      </c>
      <c r="E2804" s="45" t="s">
        <v>28</v>
      </c>
      <c r="F2804" s="46">
        <v>40792</v>
      </c>
    </row>
    <row r="2805" spans="1:6" x14ac:dyDescent="0.3">
      <c r="A2805" s="45">
        <v>760199</v>
      </c>
      <c r="B2805" s="46">
        <v>40799</v>
      </c>
      <c r="C2805" s="47">
        <v>2066.1455559999999</v>
      </c>
      <c r="D2805" s="45">
        <v>0.37</v>
      </c>
      <c r="E2805" s="45" t="s">
        <v>28</v>
      </c>
      <c r="F2805" s="46">
        <v>40792</v>
      </c>
    </row>
    <row r="2806" spans="1:6" x14ac:dyDescent="0.3">
      <c r="A2806" s="45">
        <v>760199</v>
      </c>
      <c r="B2806" s="46">
        <v>40800</v>
      </c>
      <c r="C2806" s="47">
        <v>2066.492377</v>
      </c>
      <c r="D2806" s="45">
        <v>0.37</v>
      </c>
      <c r="E2806" s="45" t="s">
        <v>28</v>
      </c>
      <c r="F2806" s="46">
        <v>40792</v>
      </c>
    </row>
    <row r="2807" spans="1:6" x14ac:dyDescent="0.3">
      <c r="A2807" s="45">
        <v>760199</v>
      </c>
      <c r="B2807" s="46">
        <v>40801</v>
      </c>
      <c r="C2807" s="47">
        <v>2066.8392560000002</v>
      </c>
      <c r="D2807" s="45">
        <v>0.37</v>
      </c>
      <c r="E2807" s="45" t="s">
        <v>28</v>
      </c>
      <c r="F2807" s="46">
        <v>40792</v>
      </c>
    </row>
    <row r="2808" spans="1:6" x14ac:dyDescent="0.3">
      <c r="A2808" s="45">
        <v>760199</v>
      </c>
      <c r="B2808" s="46">
        <v>40802</v>
      </c>
      <c r="C2808" s="47">
        <v>2067.3008020000002</v>
      </c>
      <c r="D2808" s="45">
        <v>0.47</v>
      </c>
      <c r="E2808" s="45" t="s">
        <v>29</v>
      </c>
      <c r="F2808" s="46">
        <v>40802</v>
      </c>
    </row>
    <row r="2809" spans="1:6" x14ac:dyDescent="0.3">
      <c r="A2809" s="45">
        <v>760199</v>
      </c>
      <c r="B2809" s="46">
        <v>40805</v>
      </c>
      <c r="C2809" s="47">
        <v>2067.7624510000001</v>
      </c>
      <c r="D2809" s="45">
        <v>0.47</v>
      </c>
      <c r="E2809" s="45" t="s">
        <v>29</v>
      </c>
      <c r="F2809" s="46">
        <v>40802</v>
      </c>
    </row>
    <row r="2810" spans="1:6" x14ac:dyDescent="0.3">
      <c r="A2810" s="45">
        <v>760199</v>
      </c>
      <c r="B2810" s="46">
        <v>40806</v>
      </c>
      <c r="C2810" s="47">
        <v>2068.2242030000002</v>
      </c>
      <c r="D2810" s="45">
        <v>0.47</v>
      </c>
      <c r="E2810" s="45" t="s">
        <v>29</v>
      </c>
      <c r="F2810" s="46">
        <v>40802</v>
      </c>
    </row>
    <row r="2811" spans="1:6" x14ac:dyDescent="0.3">
      <c r="A2811" s="45">
        <v>760199</v>
      </c>
      <c r="B2811" s="46">
        <v>40807</v>
      </c>
      <c r="C2811" s="47">
        <v>2068.9605160000001</v>
      </c>
      <c r="D2811" s="45">
        <v>0.54</v>
      </c>
      <c r="E2811" s="45" t="s">
        <v>29</v>
      </c>
      <c r="F2811" s="46">
        <v>40807</v>
      </c>
    </row>
    <row r="2812" spans="1:6" x14ac:dyDescent="0.3">
      <c r="A2812" s="45">
        <v>760199</v>
      </c>
      <c r="B2812" s="46">
        <v>40808</v>
      </c>
      <c r="C2812" s="47">
        <v>2069.4911710000001</v>
      </c>
      <c r="D2812" s="45">
        <v>0.54</v>
      </c>
      <c r="E2812" s="45" t="s">
        <v>29</v>
      </c>
      <c r="F2812" s="46">
        <v>40807</v>
      </c>
    </row>
    <row r="2813" spans="1:6" x14ac:dyDescent="0.3">
      <c r="A2813" s="45">
        <v>760199</v>
      </c>
      <c r="B2813" s="46">
        <v>40809</v>
      </c>
      <c r="C2813" s="47">
        <v>2070.0219619999998</v>
      </c>
      <c r="D2813" s="45">
        <v>0.54</v>
      </c>
      <c r="E2813" s="45" t="s">
        <v>29</v>
      </c>
      <c r="F2813" s="46">
        <v>40807</v>
      </c>
    </row>
    <row r="2814" spans="1:6" x14ac:dyDescent="0.3">
      <c r="A2814" s="45">
        <v>760199</v>
      </c>
      <c r="B2814" s="46">
        <v>40812</v>
      </c>
      <c r="C2814" s="47">
        <v>2070.5528899999999</v>
      </c>
      <c r="D2814" s="45">
        <v>0.54</v>
      </c>
      <c r="E2814" s="45" t="s">
        <v>29</v>
      </c>
      <c r="F2814" s="46">
        <v>40807</v>
      </c>
    </row>
    <row r="2815" spans="1:6" x14ac:dyDescent="0.3">
      <c r="A2815" s="45">
        <v>760199</v>
      </c>
      <c r="B2815" s="46">
        <v>40813</v>
      </c>
      <c r="C2815" s="47">
        <v>2071.0839529999998</v>
      </c>
      <c r="D2815" s="45">
        <v>0.54</v>
      </c>
      <c r="E2815" s="45" t="s">
        <v>29</v>
      </c>
      <c r="F2815" s="46">
        <v>40807</v>
      </c>
    </row>
    <row r="2816" spans="1:6" x14ac:dyDescent="0.3">
      <c r="A2816" s="45">
        <v>760199</v>
      </c>
      <c r="B2816" s="46">
        <v>40814</v>
      </c>
      <c r="C2816" s="47">
        <v>2071.6151530000002</v>
      </c>
      <c r="D2816" s="45">
        <v>0.54</v>
      </c>
      <c r="E2816" s="45" t="s">
        <v>29</v>
      </c>
      <c r="F2816" s="46">
        <v>40807</v>
      </c>
    </row>
    <row r="2817" spans="1:6" x14ac:dyDescent="0.3">
      <c r="A2817" s="45">
        <v>760199</v>
      </c>
      <c r="B2817" s="46">
        <v>40815</v>
      </c>
      <c r="C2817" s="47">
        <v>2072.1464890000002</v>
      </c>
      <c r="D2817" s="45">
        <v>0.54</v>
      </c>
      <c r="E2817" s="45" t="s">
        <v>29</v>
      </c>
      <c r="F2817" s="46">
        <v>40807</v>
      </c>
    </row>
    <row r="2818" spans="1:6" x14ac:dyDescent="0.3">
      <c r="A2818" s="45">
        <v>760199</v>
      </c>
      <c r="B2818" s="46">
        <v>40816</v>
      </c>
      <c r="C2818" s="47">
        <v>2072.6779609999999</v>
      </c>
      <c r="D2818" s="45">
        <v>0.54</v>
      </c>
      <c r="E2818" s="45" t="s">
        <v>29</v>
      </c>
      <c r="F2818" s="46">
        <v>40807</v>
      </c>
    </row>
    <row r="2819" spans="1:6" x14ac:dyDescent="0.3">
      <c r="A2819" s="45">
        <v>760199</v>
      </c>
      <c r="B2819" s="46">
        <v>40819</v>
      </c>
      <c r="C2819" s="47">
        <v>2073.20957</v>
      </c>
      <c r="D2819" s="45">
        <v>0.54</v>
      </c>
      <c r="E2819" s="45" t="s">
        <v>29</v>
      </c>
      <c r="F2819" s="46">
        <v>40807</v>
      </c>
    </row>
    <row r="2820" spans="1:6" x14ac:dyDescent="0.3">
      <c r="A2820" s="45">
        <v>760199</v>
      </c>
      <c r="B2820" s="46">
        <v>40820</v>
      </c>
      <c r="C2820" s="47">
        <v>2073.7413150000002</v>
      </c>
      <c r="D2820" s="45">
        <v>0.54</v>
      </c>
      <c r="E2820" s="45" t="s">
        <v>29</v>
      </c>
      <c r="F2820" s="46">
        <v>40807</v>
      </c>
    </row>
    <row r="2821" spans="1:6" x14ac:dyDescent="0.3">
      <c r="A2821" s="45">
        <v>760199</v>
      </c>
      <c r="B2821" s="46">
        <v>40821</v>
      </c>
      <c r="C2821" s="47">
        <v>2074.2731960000001</v>
      </c>
      <c r="D2821" s="45">
        <v>0.54</v>
      </c>
      <c r="E2821" s="45" t="s">
        <v>29</v>
      </c>
      <c r="F2821" s="46">
        <v>40807</v>
      </c>
    </row>
    <row r="2822" spans="1:6" x14ac:dyDescent="0.3">
      <c r="A2822" s="45">
        <v>760199</v>
      </c>
      <c r="B2822" s="46">
        <v>40822</v>
      </c>
      <c r="C2822" s="47">
        <v>2074.805214</v>
      </c>
      <c r="D2822" s="45">
        <v>0.54</v>
      </c>
      <c r="E2822" s="45" t="s">
        <v>29</v>
      </c>
      <c r="F2822" s="46">
        <v>40807</v>
      </c>
    </row>
    <row r="2823" spans="1:6" x14ac:dyDescent="0.3">
      <c r="A2823" s="45">
        <v>760199</v>
      </c>
      <c r="B2823" s="46">
        <v>40823</v>
      </c>
      <c r="C2823" s="47">
        <v>2075.1815329999999</v>
      </c>
      <c r="D2823" s="45">
        <v>0.53</v>
      </c>
      <c r="E2823" s="45" t="s">
        <v>28</v>
      </c>
      <c r="F2823" s="46">
        <v>40823</v>
      </c>
    </row>
    <row r="2824" spans="1:6" x14ac:dyDescent="0.3">
      <c r="A2824" s="45">
        <v>760199</v>
      </c>
      <c r="B2824" s="46">
        <v>40826</v>
      </c>
      <c r="C2824" s="47">
        <v>2075.7040419999998</v>
      </c>
      <c r="D2824" s="45">
        <v>0.53</v>
      </c>
      <c r="E2824" s="45" t="s">
        <v>28</v>
      </c>
      <c r="F2824" s="46">
        <v>40823</v>
      </c>
    </row>
    <row r="2825" spans="1:6" x14ac:dyDescent="0.3">
      <c r="A2825" s="45">
        <v>760199</v>
      </c>
      <c r="B2825" s="46">
        <v>40827</v>
      </c>
      <c r="C2825" s="47">
        <v>2076.2266829999999</v>
      </c>
      <c r="D2825" s="45">
        <v>0.53</v>
      </c>
      <c r="E2825" s="45" t="s">
        <v>28</v>
      </c>
      <c r="F2825" s="46">
        <v>40823</v>
      </c>
    </row>
    <row r="2826" spans="1:6" x14ac:dyDescent="0.3">
      <c r="A2826" s="45">
        <v>760199</v>
      </c>
      <c r="B2826" s="46">
        <v>40829</v>
      </c>
      <c r="C2826" s="47">
        <v>2076.7494550000001</v>
      </c>
      <c r="D2826" s="45">
        <v>0.53</v>
      </c>
      <c r="E2826" s="45" t="s">
        <v>28</v>
      </c>
      <c r="F2826" s="46">
        <v>40823</v>
      </c>
    </row>
    <row r="2827" spans="1:6" x14ac:dyDescent="0.3">
      <c r="A2827" s="45">
        <v>760199</v>
      </c>
      <c r="B2827" s="46">
        <v>40830</v>
      </c>
      <c r="C2827" s="47">
        <v>2077.2723580000002</v>
      </c>
      <c r="D2827" s="45">
        <v>0.53</v>
      </c>
      <c r="E2827" s="45" t="s">
        <v>28</v>
      </c>
      <c r="F2827" s="46">
        <v>40823</v>
      </c>
    </row>
    <row r="2828" spans="1:6" x14ac:dyDescent="0.3">
      <c r="A2828" s="45">
        <v>760199</v>
      </c>
      <c r="B2828" s="46">
        <v>40833</v>
      </c>
      <c r="C2828" s="47">
        <v>2077.7953940000002</v>
      </c>
      <c r="D2828" s="45">
        <v>0.53</v>
      </c>
      <c r="E2828" s="45" t="s">
        <v>28</v>
      </c>
      <c r="F2828" s="46">
        <v>40823</v>
      </c>
    </row>
    <row r="2829" spans="1:6" x14ac:dyDescent="0.3">
      <c r="A2829" s="45">
        <v>760199</v>
      </c>
      <c r="B2829" s="46">
        <v>40834</v>
      </c>
      <c r="C2829" s="47">
        <v>2078.2722450000001</v>
      </c>
      <c r="D2829" s="45">
        <v>0.46</v>
      </c>
      <c r="E2829" s="45" t="s">
        <v>29</v>
      </c>
      <c r="F2829" s="46">
        <v>40834</v>
      </c>
    </row>
    <row r="2830" spans="1:6" x14ac:dyDescent="0.3">
      <c r="A2830" s="45">
        <v>760199</v>
      </c>
      <c r="B2830" s="46">
        <v>40835</v>
      </c>
      <c r="C2830" s="47">
        <v>2078.7492069999998</v>
      </c>
      <c r="D2830" s="45">
        <v>0.46</v>
      </c>
      <c r="E2830" s="45" t="s">
        <v>29</v>
      </c>
      <c r="F2830" s="46">
        <v>40834</v>
      </c>
    </row>
    <row r="2831" spans="1:6" x14ac:dyDescent="0.3">
      <c r="A2831" s="45">
        <v>760199</v>
      </c>
      <c r="B2831" s="46">
        <v>40836</v>
      </c>
      <c r="C2831" s="47">
        <v>2079.2262770000002</v>
      </c>
      <c r="D2831" s="45">
        <v>0.46</v>
      </c>
      <c r="E2831" s="45" t="s">
        <v>29</v>
      </c>
      <c r="F2831" s="46">
        <v>40834</v>
      </c>
    </row>
    <row r="2832" spans="1:6" x14ac:dyDescent="0.3">
      <c r="A2832" s="45">
        <v>760199</v>
      </c>
      <c r="B2832" s="46">
        <v>40837</v>
      </c>
      <c r="C2832" s="47">
        <v>2079.6206440000001</v>
      </c>
      <c r="D2832" s="45">
        <v>0.44</v>
      </c>
      <c r="E2832" s="45" t="s">
        <v>29</v>
      </c>
      <c r="F2832" s="46">
        <v>40837</v>
      </c>
    </row>
    <row r="2833" spans="1:6" x14ac:dyDescent="0.3">
      <c r="A2833" s="45">
        <v>760199</v>
      </c>
      <c r="B2833" s="46">
        <v>40840</v>
      </c>
      <c r="C2833" s="47">
        <v>2080.0772069999998</v>
      </c>
      <c r="D2833" s="45">
        <v>0.44</v>
      </c>
      <c r="E2833" s="45" t="s">
        <v>29</v>
      </c>
      <c r="F2833" s="46">
        <v>40837</v>
      </c>
    </row>
    <row r="2834" spans="1:6" x14ac:dyDescent="0.3">
      <c r="A2834" s="45">
        <v>760199</v>
      </c>
      <c r="B2834" s="46">
        <v>40841</v>
      </c>
      <c r="C2834" s="47">
        <v>2080.5338700000002</v>
      </c>
      <c r="D2834" s="45">
        <v>0.44</v>
      </c>
      <c r="E2834" s="45" t="s">
        <v>29</v>
      </c>
      <c r="F2834" s="46">
        <v>40837</v>
      </c>
    </row>
    <row r="2835" spans="1:6" x14ac:dyDescent="0.3">
      <c r="A2835" s="45">
        <v>760199</v>
      </c>
      <c r="B2835" s="46">
        <v>40842</v>
      </c>
      <c r="C2835" s="47">
        <v>2080.9906339999998</v>
      </c>
      <c r="D2835" s="45">
        <v>0.44</v>
      </c>
      <c r="E2835" s="45" t="s">
        <v>29</v>
      </c>
      <c r="F2835" s="46">
        <v>40837</v>
      </c>
    </row>
    <row r="2836" spans="1:6" x14ac:dyDescent="0.3">
      <c r="A2836" s="45">
        <v>760199</v>
      </c>
      <c r="B2836" s="46">
        <v>40843</v>
      </c>
      <c r="C2836" s="47">
        <v>2081.447498</v>
      </c>
      <c r="D2836" s="45">
        <v>0.44</v>
      </c>
      <c r="E2836" s="45" t="s">
        <v>29</v>
      </c>
      <c r="F2836" s="46">
        <v>40837</v>
      </c>
    </row>
    <row r="2837" spans="1:6" x14ac:dyDescent="0.3">
      <c r="A2837" s="45">
        <v>760199</v>
      </c>
      <c r="B2837" s="46">
        <v>40844</v>
      </c>
      <c r="C2837" s="47">
        <v>2081.904462</v>
      </c>
      <c r="D2837" s="45">
        <v>0.44</v>
      </c>
      <c r="E2837" s="45" t="s">
        <v>29</v>
      </c>
      <c r="F2837" s="46">
        <v>40837</v>
      </c>
    </row>
    <row r="2838" spans="1:6" x14ac:dyDescent="0.3">
      <c r="A2838" s="45">
        <v>760199</v>
      </c>
      <c r="B2838" s="46">
        <v>40847</v>
      </c>
      <c r="C2838" s="47">
        <v>2082.3615260000001</v>
      </c>
      <c r="D2838" s="45">
        <v>0.44</v>
      </c>
      <c r="E2838" s="45" t="s">
        <v>29</v>
      </c>
      <c r="F2838" s="46">
        <v>40837</v>
      </c>
    </row>
    <row r="2839" spans="1:6" x14ac:dyDescent="0.3">
      <c r="A2839" s="45">
        <v>760199</v>
      </c>
      <c r="B2839" s="46">
        <v>40848</v>
      </c>
      <c r="C2839" s="47">
        <v>2082.8186909999999</v>
      </c>
      <c r="D2839" s="45">
        <v>0.44</v>
      </c>
      <c r="E2839" s="45" t="s">
        <v>29</v>
      </c>
      <c r="F2839" s="46">
        <v>40837</v>
      </c>
    </row>
    <row r="2840" spans="1:6" x14ac:dyDescent="0.3">
      <c r="A2840" s="45">
        <v>760199</v>
      </c>
      <c r="B2840" s="46">
        <v>40850</v>
      </c>
      <c r="C2840" s="47">
        <v>2083.275956</v>
      </c>
      <c r="D2840" s="45">
        <v>0.44</v>
      </c>
      <c r="E2840" s="45" t="s">
        <v>29</v>
      </c>
      <c r="F2840" s="46">
        <v>40837</v>
      </c>
    </row>
    <row r="2841" spans="1:6" x14ac:dyDescent="0.3">
      <c r="A2841" s="45">
        <v>760199</v>
      </c>
      <c r="B2841" s="46">
        <v>40851</v>
      </c>
      <c r="C2841" s="47">
        <v>2083.733322</v>
      </c>
      <c r="D2841" s="45">
        <v>0.44</v>
      </c>
      <c r="E2841" s="45" t="s">
        <v>29</v>
      </c>
      <c r="F2841" s="46">
        <v>40837</v>
      </c>
    </row>
    <row r="2842" spans="1:6" x14ac:dyDescent="0.3">
      <c r="A2842" s="45">
        <v>760199</v>
      </c>
      <c r="B2842" s="46">
        <v>40854</v>
      </c>
      <c r="C2842" s="47">
        <v>2084.1907879999999</v>
      </c>
      <c r="D2842" s="45">
        <v>0.44</v>
      </c>
      <c r="E2842" s="45" t="s">
        <v>29</v>
      </c>
      <c r="F2842" s="46">
        <v>40837</v>
      </c>
    </row>
    <row r="2843" spans="1:6" x14ac:dyDescent="0.3">
      <c r="A2843" s="45">
        <v>760199</v>
      </c>
      <c r="B2843" s="46">
        <v>40855</v>
      </c>
      <c r="C2843" s="47">
        <v>2084.6483539999999</v>
      </c>
      <c r="D2843" s="45">
        <v>0.44</v>
      </c>
      <c r="E2843" s="45" t="s">
        <v>29</v>
      </c>
      <c r="F2843" s="46">
        <v>40837</v>
      </c>
    </row>
    <row r="2844" spans="1:6" x14ac:dyDescent="0.3">
      <c r="A2844" s="45">
        <v>760199</v>
      </c>
      <c r="B2844" s="46">
        <v>40856</v>
      </c>
      <c r="C2844" s="47">
        <v>2085.1060210000001</v>
      </c>
      <c r="D2844" s="45">
        <v>0.44</v>
      </c>
      <c r="E2844" s="45" t="s">
        <v>29</v>
      </c>
      <c r="F2844" s="46">
        <v>40837</v>
      </c>
    </row>
    <row r="2845" spans="1:6" x14ac:dyDescent="0.3">
      <c r="A2845" s="45">
        <v>760199</v>
      </c>
      <c r="B2845" s="46">
        <v>40857</v>
      </c>
      <c r="C2845" s="47">
        <v>2085.5637879999999</v>
      </c>
      <c r="D2845" s="45">
        <v>0.44</v>
      </c>
      <c r="E2845" s="45" t="s">
        <v>29</v>
      </c>
      <c r="F2845" s="46">
        <v>40837</v>
      </c>
    </row>
    <row r="2846" spans="1:6" x14ac:dyDescent="0.3">
      <c r="A2846" s="45">
        <v>760199</v>
      </c>
      <c r="B2846" s="46">
        <v>40858</v>
      </c>
      <c r="C2846" s="47">
        <v>2085.8370450000002</v>
      </c>
      <c r="D2846" s="45">
        <v>0.43</v>
      </c>
      <c r="E2846" s="45" t="s">
        <v>28</v>
      </c>
      <c r="F2846" s="46">
        <v>40858</v>
      </c>
    </row>
    <row r="2847" spans="1:6" x14ac:dyDescent="0.3">
      <c r="A2847" s="45">
        <v>760199</v>
      </c>
      <c r="B2847" s="46">
        <v>40861</v>
      </c>
      <c r="C2847" s="47">
        <v>2086.2847149999998</v>
      </c>
      <c r="D2847" s="45">
        <v>0.43</v>
      </c>
      <c r="E2847" s="45" t="s">
        <v>28</v>
      </c>
      <c r="F2847" s="46">
        <v>40858</v>
      </c>
    </row>
    <row r="2848" spans="1:6" x14ac:dyDescent="0.3">
      <c r="A2848" s="45">
        <v>760199</v>
      </c>
      <c r="B2848" s="46">
        <v>40863</v>
      </c>
      <c r="C2848" s="47">
        <v>2086.732481</v>
      </c>
      <c r="D2848" s="45">
        <v>0.43</v>
      </c>
      <c r="E2848" s="45" t="s">
        <v>28</v>
      </c>
      <c r="F2848" s="46">
        <v>40858</v>
      </c>
    </row>
    <row r="2849" spans="1:6" x14ac:dyDescent="0.3">
      <c r="A2849" s="45">
        <v>760199</v>
      </c>
      <c r="B2849" s="46">
        <v>40864</v>
      </c>
      <c r="C2849" s="47">
        <v>2087.2281419999999</v>
      </c>
      <c r="D2849" s="45">
        <v>0.5</v>
      </c>
      <c r="E2849" s="45" t="s">
        <v>29</v>
      </c>
      <c r="F2849" s="46">
        <v>40864</v>
      </c>
    </row>
    <row r="2850" spans="1:6" x14ac:dyDescent="0.3">
      <c r="A2850" s="45">
        <v>760199</v>
      </c>
      <c r="B2850" s="46">
        <v>40865</v>
      </c>
      <c r="C2850" s="47">
        <v>2087.7239220000001</v>
      </c>
      <c r="D2850" s="45">
        <v>0.5</v>
      </c>
      <c r="E2850" s="45" t="s">
        <v>29</v>
      </c>
      <c r="F2850" s="46">
        <v>40864</v>
      </c>
    </row>
    <row r="2851" spans="1:6" x14ac:dyDescent="0.3">
      <c r="A2851" s="45">
        <v>760199</v>
      </c>
      <c r="B2851" s="46">
        <v>40868</v>
      </c>
      <c r="C2851" s="47">
        <v>2088.2198199999998</v>
      </c>
      <c r="D2851" s="45">
        <v>0.5</v>
      </c>
      <c r="E2851" s="45" t="s">
        <v>29</v>
      </c>
      <c r="F2851" s="46">
        <v>40864</v>
      </c>
    </row>
    <row r="2852" spans="1:6" x14ac:dyDescent="0.3">
      <c r="A2852" s="45">
        <v>760199</v>
      </c>
      <c r="B2852" s="46">
        <v>40869</v>
      </c>
      <c r="C2852" s="47">
        <v>2088.715835</v>
      </c>
      <c r="D2852" s="45">
        <v>0.5</v>
      </c>
      <c r="E2852" s="45" t="s">
        <v>29</v>
      </c>
      <c r="F2852" s="46">
        <v>40864</v>
      </c>
    </row>
    <row r="2853" spans="1:6" x14ac:dyDescent="0.3">
      <c r="A2853" s="45">
        <v>760199</v>
      </c>
      <c r="B2853" s="46">
        <v>40870</v>
      </c>
      <c r="C2853" s="47">
        <v>2089.2119680000001</v>
      </c>
      <c r="D2853" s="45">
        <v>0.5</v>
      </c>
      <c r="E2853" s="45" t="s">
        <v>29</v>
      </c>
      <c r="F2853" s="46">
        <v>40864</v>
      </c>
    </row>
    <row r="2854" spans="1:6" x14ac:dyDescent="0.3">
      <c r="A2854" s="45">
        <v>760199</v>
      </c>
      <c r="B2854" s="46">
        <v>40871</v>
      </c>
      <c r="C2854" s="47">
        <v>2089.6488079999999</v>
      </c>
      <c r="D2854" s="45">
        <v>0.49</v>
      </c>
      <c r="E2854" s="45" t="s">
        <v>29</v>
      </c>
      <c r="F2854" s="46">
        <v>40871</v>
      </c>
    </row>
    <row r="2855" spans="1:6" x14ac:dyDescent="0.3">
      <c r="A2855" s="45">
        <v>760199</v>
      </c>
      <c r="B2855" s="46">
        <v>40872</v>
      </c>
      <c r="C2855" s="47">
        <v>2090.1352579999998</v>
      </c>
      <c r="D2855" s="45">
        <v>0.49</v>
      </c>
      <c r="E2855" s="45" t="s">
        <v>29</v>
      </c>
      <c r="F2855" s="46">
        <v>40871</v>
      </c>
    </row>
    <row r="2856" spans="1:6" x14ac:dyDescent="0.3">
      <c r="A2856" s="45">
        <v>760199</v>
      </c>
      <c r="B2856" s="46">
        <v>40875</v>
      </c>
      <c r="C2856" s="47">
        <v>2090.6218220000001</v>
      </c>
      <c r="D2856" s="45">
        <v>0.49</v>
      </c>
      <c r="E2856" s="45" t="s">
        <v>29</v>
      </c>
      <c r="F2856" s="46">
        <v>40871</v>
      </c>
    </row>
    <row r="2857" spans="1:6" x14ac:dyDescent="0.3">
      <c r="A2857" s="45">
        <v>760199</v>
      </c>
      <c r="B2857" s="46">
        <v>40876</v>
      </c>
      <c r="C2857" s="47">
        <v>2091.1084989999999</v>
      </c>
      <c r="D2857" s="45">
        <v>0.49</v>
      </c>
      <c r="E2857" s="45" t="s">
        <v>29</v>
      </c>
      <c r="F2857" s="46">
        <v>40871</v>
      </c>
    </row>
    <row r="2858" spans="1:6" x14ac:dyDescent="0.3">
      <c r="A2858" s="45">
        <v>760199</v>
      </c>
      <c r="B2858" s="46">
        <v>40877</v>
      </c>
      <c r="C2858" s="47">
        <v>2091.5952900000002</v>
      </c>
      <c r="D2858" s="45">
        <v>0.49</v>
      </c>
      <c r="E2858" s="45" t="s">
        <v>29</v>
      </c>
      <c r="F2858" s="46">
        <v>40871</v>
      </c>
    </row>
    <row r="2859" spans="1:6" x14ac:dyDescent="0.3">
      <c r="A2859" s="45">
        <v>760199</v>
      </c>
      <c r="B2859" s="46">
        <v>40878</v>
      </c>
      <c r="C2859" s="47">
        <v>2092.0821940000001</v>
      </c>
      <c r="D2859" s="45">
        <v>0.49</v>
      </c>
      <c r="E2859" s="45" t="s">
        <v>29</v>
      </c>
      <c r="F2859" s="46">
        <v>40871</v>
      </c>
    </row>
    <row r="2860" spans="1:6" x14ac:dyDescent="0.3">
      <c r="A2860" s="45">
        <v>760199</v>
      </c>
      <c r="B2860" s="46">
        <v>40879</v>
      </c>
      <c r="C2860" s="47">
        <v>2092.569211</v>
      </c>
      <c r="D2860" s="45">
        <v>0.49</v>
      </c>
      <c r="E2860" s="45" t="s">
        <v>29</v>
      </c>
      <c r="F2860" s="46">
        <v>40871</v>
      </c>
    </row>
    <row r="2861" spans="1:6" x14ac:dyDescent="0.3">
      <c r="A2861" s="45">
        <v>760199</v>
      </c>
      <c r="B2861" s="46">
        <v>40882</v>
      </c>
      <c r="C2861" s="47">
        <v>2093.056341</v>
      </c>
      <c r="D2861" s="45">
        <v>0.49</v>
      </c>
      <c r="E2861" s="45" t="s">
        <v>29</v>
      </c>
      <c r="F2861" s="46">
        <v>40871</v>
      </c>
    </row>
    <row r="2862" spans="1:6" x14ac:dyDescent="0.3">
      <c r="A2862" s="45">
        <v>760199</v>
      </c>
      <c r="B2862" s="46">
        <v>40883</v>
      </c>
      <c r="C2862" s="47">
        <v>2093.5435849999999</v>
      </c>
      <c r="D2862" s="45">
        <v>0.49</v>
      </c>
      <c r="E2862" s="45" t="s">
        <v>29</v>
      </c>
      <c r="F2862" s="46">
        <v>40871</v>
      </c>
    </row>
    <row r="2863" spans="1:6" x14ac:dyDescent="0.3">
      <c r="A2863" s="45">
        <v>760199</v>
      </c>
      <c r="B2863" s="46">
        <v>40884</v>
      </c>
      <c r="C2863" s="47">
        <v>2094.0309419999999</v>
      </c>
      <c r="D2863" s="45">
        <v>0.49</v>
      </c>
      <c r="E2863" s="45" t="s">
        <v>29</v>
      </c>
      <c r="F2863" s="46">
        <v>40871</v>
      </c>
    </row>
    <row r="2864" spans="1:6" x14ac:dyDescent="0.3">
      <c r="A2864" s="45">
        <v>760199</v>
      </c>
      <c r="B2864" s="46">
        <v>40885</v>
      </c>
      <c r="C2864" s="47">
        <v>2094.9946880000002</v>
      </c>
      <c r="D2864" s="45">
        <v>0.52</v>
      </c>
      <c r="E2864" s="45" t="s">
        <v>28</v>
      </c>
      <c r="F2864" s="46">
        <v>40885</v>
      </c>
    </row>
    <row r="2865" spans="1:6" x14ac:dyDescent="0.3">
      <c r="A2865" s="45">
        <v>760199</v>
      </c>
      <c r="B2865" s="46">
        <v>40886</v>
      </c>
      <c r="C2865" s="47">
        <v>2095.5121610000001</v>
      </c>
      <c r="D2865" s="45">
        <v>0.52</v>
      </c>
      <c r="E2865" s="45" t="s">
        <v>28</v>
      </c>
      <c r="F2865" s="46">
        <v>40885</v>
      </c>
    </row>
    <row r="2866" spans="1:6" x14ac:dyDescent="0.3">
      <c r="A2866" s="45">
        <v>760199</v>
      </c>
      <c r="B2866" s="46">
        <v>40889</v>
      </c>
      <c r="C2866" s="47">
        <v>2096.0297620000001</v>
      </c>
      <c r="D2866" s="45">
        <v>0.52</v>
      </c>
      <c r="E2866" s="45" t="s">
        <v>28</v>
      </c>
      <c r="F2866" s="46">
        <v>40885</v>
      </c>
    </row>
    <row r="2867" spans="1:6" x14ac:dyDescent="0.3">
      <c r="A2867" s="45">
        <v>760199</v>
      </c>
      <c r="B2867" s="46">
        <v>40890</v>
      </c>
      <c r="C2867" s="47">
        <v>2096.5474899999999</v>
      </c>
      <c r="D2867" s="45">
        <v>0.52</v>
      </c>
      <c r="E2867" s="45" t="s">
        <v>28</v>
      </c>
      <c r="F2867" s="46">
        <v>40885</v>
      </c>
    </row>
    <row r="2868" spans="1:6" x14ac:dyDescent="0.3">
      <c r="A2868" s="45">
        <v>760199</v>
      </c>
      <c r="B2868" s="46">
        <v>40891</v>
      </c>
      <c r="C2868" s="47">
        <v>2097.0653470000002</v>
      </c>
      <c r="D2868" s="45">
        <v>0.52</v>
      </c>
      <c r="E2868" s="45" t="s">
        <v>28</v>
      </c>
      <c r="F2868" s="46">
        <v>40885</v>
      </c>
    </row>
    <row r="2869" spans="1:6" x14ac:dyDescent="0.3">
      <c r="A2869" s="45">
        <v>760199</v>
      </c>
      <c r="B2869" s="46">
        <v>40892</v>
      </c>
      <c r="C2869" s="47">
        <v>2097.5833320000002</v>
      </c>
      <c r="D2869" s="45">
        <v>0.52</v>
      </c>
      <c r="E2869" s="45" t="s">
        <v>28</v>
      </c>
      <c r="F2869" s="46">
        <v>40885</v>
      </c>
    </row>
    <row r="2870" spans="1:6" x14ac:dyDescent="0.3">
      <c r="A2870" s="45">
        <v>760199</v>
      </c>
      <c r="B2870" s="46">
        <v>40893</v>
      </c>
      <c r="C2870" s="47">
        <v>2098.0684099999999</v>
      </c>
      <c r="D2870" s="45">
        <v>0.51</v>
      </c>
      <c r="E2870" s="45" t="s">
        <v>29</v>
      </c>
      <c r="F2870" s="46">
        <v>40893</v>
      </c>
    </row>
    <row r="2871" spans="1:6" x14ac:dyDescent="0.3">
      <c r="A2871" s="45">
        <v>760199</v>
      </c>
      <c r="B2871" s="46">
        <v>40896</v>
      </c>
      <c r="C2871" s="47">
        <v>2098.5536000000002</v>
      </c>
      <c r="D2871" s="45">
        <v>0.51</v>
      </c>
      <c r="E2871" s="45" t="s">
        <v>29</v>
      </c>
      <c r="F2871" s="46">
        <v>40893</v>
      </c>
    </row>
    <row r="2872" spans="1:6" x14ac:dyDescent="0.3">
      <c r="A2872" s="45">
        <v>760199</v>
      </c>
      <c r="B2872" s="46">
        <v>40897</v>
      </c>
      <c r="C2872" s="47">
        <v>2099.0389030000001</v>
      </c>
      <c r="D2872" s="45">
        <v>0.51</v>
      </c>
      <c r="E2872" s="45" t="s">
        <v>29</v>
      </c>
      <c r="F2872" s="46">
        <v>40893</v>
      </c>
    </row>
    <row r="2873" spans="1:6" x14ac:dyDescent="0.3">
      <c r="A2873" s="45">
        <v>760199</v>
      </c>
      <c r="B2873" s="46">
        <v>40898</v>
      </c>
      <c r="C2873" s="47">
        <v>2099.5243180000002</v>
      </c>
      <c r="D2873" s="45">
        <v>0.51</v>
      </c>
      <c r="E2873" s="45" t="s">
        <v>29</v>
      </c>
      <c r="F2873" s="46">
        <v>40893</v>
      </c>
    </row>
    <row r="2874" spans="1:6" x14ac:dyDescent="0.3">
      <c r="A2874" s="45">
        <v>760199</v>
      </c>
      <c r="B2874" s="46">
        <v>40899</v>
      </c>
      <c r="C2874" s="47">
        <v>2100.104808</v>
      </c>
      <c r="D2874" s="45">
        <v>0.53</v>
      </c>
      <c r="E2874" s="45" t="s">
        <v>29</v>
      </c>
      <c r="F2874" s="46">
        <v>40899</v>
      </c>
    </row>
    <row r="2875" spans="1:6" x14ac:dyDescent="0.3">
      <c r="A2875" s="45">
        <v>760199</v>
      </c>
      <c r="B2875" s="46">
        <v>40900</v>
      </c>
      <c r="C2875" s="47">
        <v>2100.6094670000002</v>
      </c>
      <c r="D2875" s="45">
        <v>0.53</v>
      </c>
      <c r="E2875" s="45" t="s">
        <v>29</v>
      </c>
      <c r="F2875" s="46">
        <v>40899</v>
      </c>
    </row>
    <row r="2876" spans="1:6" x14ac:dyDescent="0.3">
      <c r="A2876" s="45">
        <v>760199</v>
      </c>
      <c r="B2876" s="46">
        <v>40903</v>
      </c>
      <c r="C2876" s="47">
        <v>2101.114247</v>
      </c>
      <c r="D2876" s="45">
        <v>0.53</v>
      </c>
      <c r="E2876" s="45" t="s">
        <v>29</v>
      </c>
      <c r="F2876" s="46">
        <v>40899</v>
      </c>
    </row>
    <row r="2877" spans="1:6" x14ac:dyDescent="0.3">
      <c r="A2877" s="45">
        <v>760199</v>
      </c>
      <c r="B2877" s="46">
        <v>40904</v>
      </c>
      <c r="C2877" s="47">
        <v>2101.6191490000001</v>
      </c>
      <c r="D2877" s="45">
        <v>0.53</v>
      </c>
      <c r="E2877" s="45" t="s">
        <v>29</v>
      </c>
      <c r="F2877" s="46">
        <v>40899</v>
      </c>
    </row>
    <row r="2878" spans="1:6" x14ac:dyDescent="0.3">
      <c r="A2878" s="45">
        <v>760199</v>
      </c>
      <c r="B2878" s="46">
        <v>40905</v>
      </c>
      <c r="C2878" s="47">
        <v>2102.1241719999998</v>
      </c>
      <c r="D2878" s="45">
        <v>0.53</v>
      </c>
      <c r="E2878" s="45" t="s">
        <v>29</v>
      </c>
      <c r="F2878" s="46">
        <v>40899</v>
      </c>
    </row>
    <row r="2879" spans="1:6" x14ac:dyDescent="0.3">
      <c r="A2879" s="45">
        <v>760199</v>
      </c>
      <c r="B2879" s="46">
        <v>40906</v>
      </c>
      <c r="C2879" s="47">
        <v>2102.629316</v>
      </c>
      <c r="D2879" s="45">
        <v>0.53</v>
      </c>
      <c r="E2879" s="45" t="s">
        <v>29</v>
      </c>
      <c r="F2879" s="46">
        <v>40899</v>
      </c>
    </row>
    <row r="2880" spans="1:6" x14ac:dyDescent="0.3">
      <c r="A2880" s="45">
        <v>760199</v>
      </c>
      <c r="B2880" s="46">
        <v>40907</v>
      </c>
      <c r="C2880" s="47">
        <v>2103.1345820000001</v>
      </c>
      <c r="D2880" s="45">
        <v>0.53</v>
      </c>
      <c r="E2880" s="45" t="s">
        <v>29</v>
      </c>
      <c r="F2880" s="46">
        <v>40899</v>
      </c>
    </row>
    <row r="2881" spans="1:6" x14ac:dyDescent="0.3">
      <c r="A2881" s="45">
        <v>760199</v>
      </c>
      <c r="B2881" s="46">
        <v>40910</v>
      </c>
      <c r="C2881" s="47">
        <v>2103.6399689999998</v>
      </c>
      <c r="D2881" s="45">
        <v>0.53</v>
      </c>
      <c r="E2881" s="45" t="s">
        <v>29</v>
      </c>
      <c r="F2881" s="46">
        <v>40899</v>
      </c>
    </row>
    <row r="2882" spans="1:6" x14ac:dyDescent="0.3">
      <c r="A2882" s="45">
        <v>760199</v>
      </c>
      <c r="B2882" s="46">
        <v>40911</v>
      </c>
      <c r="C2882" s="47">
        <v>2104.145477</v>
      </c>
      <c r="D2882" s="45">
        <v>0.53</v>
      </c>
      <c r="E2882" s="45" t="s">
        <v>29</v>
      </c>
      <c r="F2882" s="46">
        <v>40899</v>
      </c>
    </row>
    <row r="2883" spans="1:6" x14ac:dyDescent="0.3">
      <c r="A2883" s="45">
        <v>760199</v>
      </c>
      <c r="B2883" s="46">
        <v>40912</v>
      </c>
      <c r="C2883" s="47">
        <v>2104.6511070000001</v>
      </c>
      <c r="D2883" s="45">
        <v>0.53</v>
      </c>
      <c r="E2883" s="45" t="s">
        <v>29</v>
      </c>
      <c r="F2883" s="46">
        <v>40899</v>
      </c>
    </row>
    <row r="2884" spans="1:6" x14ac:dyDescent="0.3">
      <c r="A2884" s="45">
        <v>760199</v>
      </c>
      <c r="B2884" s="46">
        <v>40913</v>
      </c>
      <c r="C2884" s="47">
        <v>2105.1568590000002</v>
      </c>
      <c r="D2884" s="45">
        <v>0.53</v>
      </c>
      <c r="E2884" s="45" t="s">
        <v>29</v>
      </c>
      <c r="F2884" s="46">
        <v>40899</v>
      </c>
    </row>
    <row r="2885" spans="1:6" x14ac:dyDescent="0.3">
      <c r="A2885" s="45">
        <v>760199</v>
      </c>
      <c r="B2885" s="46">
        <v>40914</v>
      </c>
      <c r="C2885" s="47">
        <v>2105.2039180000002</v>
      </c>
      <c r="D2885" s="45">
        <v>0.5</v>
      </c>
      <c r="E2885" s="45" t="s">
        <v>28</v>
      </c>
      <c r="F2885" s="46">
        <v>40914</v>
      </c>
    </row>
    <row r="2886" spans="1:6" x14ac:dyDescent="0.3">
      <c r="A2886" s="45">
        <v>760199</v>
      </c>
      <c r="B2886" s="46">
        <v>40917</v>
      </c>
      <c r="C2886" s="47">
        <v>2105.6811229999998</v>
      </c>
      <c r="D2886" s="45">
        <v>0.5</v>
      </c>
      <c r="E2886" s="45" t="s">
        <v>28</v>
      </c>
      <c r="F2886" s="46">
        <v>40914</v>
      </c>
    </row>
    <row r="2887" spans="1:6" x14ac:dyDescent="0.3">
      <c r="A2887" s="45">
        <v>760199</v>
      </c>
      <c r="B2887" s="46">
        <v>40918</v>
      </c>
      <c r="C2887" s="47">
        <v>2106.1584360000002</v>
      </c>
      <c r="D2887" s="45">
        <v>0.5</v>
      </c>
      <c r="E2887" s="45" t="s">
        <v>28</v>
      </c>
      <c r="F2887" s="46">
        <v>40914</v>
      </c>
    </row>
    <row r="2888" spans="1:6" x14ac:dyDescent="0.3">
      <c r="A2888" s="45">
        <v>760199</v>
      </c>
      <c r="B2888" s="46">
        <v>40919</v>
      </c>
      <c r="C2888" s="47">
        <v>2106.6358580000001</v>
      </c>
      <c r="D2888" s="45">
        <v>0.5</v>
      </c>
      <c r="E2888" s="45" t="s">
        <v>28</v>
      </c>
      <c r="F2888" s="46">
        <v>40914</v>
      </c>
    </row>
    <row r="2889" spans="1:6" x14ac:dyDescent="0.3">
      <c r="A2889" s="45">
        <v>760199</v>
      </c>
      <c r="B2889" s="46">
        <v>40920</v>
      </c>
      <c r="C2889" s="47">
        <v>2107.1133869999999</v>
      </c>
      <c r="D2889" s="45">
        <v>0.5</v>
      </c>
      <c r="E2889" s="45" t="s">
        <v>28</v>
      </c>
      <c r="F2889" s="46">
        <v>40914</v>
      </c>
    </row>
    <row r="2890" spans="1:6" x14ac:dyDescent="0.3">
      <c r="A2890" s="45">
        <v>760199</v>
      </c>
      <c r="B2890" s="46">
        <v>40921</v>
      </c>
      <c r="C2890" s="47">
        <v>2107.5910250000002</v>
      </c>
      <c r="D2890" s="45">
        <v>0.5</v>
      </c>
      <c r="E2890" s="45" t="s">
        <v>28</v>
      </c>
      <c r="F2890" s="46">
        <v>40914</v>
      </c>
    </row>
    <row r="2891" spans="1:6" x14ac:dyDescent="0.3">
      <c r="A2891" s="45">
        <v>760199</v>
      </c>
      <c r="B2891" s="46">
        <v>40924</v>
      </c>
      <c r="C2891" s="47">
        <v>2108.0687710000002</v>
      </c>
      <c r="D2891" s="45">
        <v>0.5</v>
      </c>
      <c r="E2891" s="45" t="s">
        <v>28</v>
      </c>
      <c r="F2891" s="46">
        <v>40914</v>
      </c>
    </row>
    <row r="2892" spans="1:6" x14ac:dyDescent="0.3">
      <c r="A2892" s="45">
        <v>760199</v>
      </c>
      <c r="B2892" s="46">
        <v>40925</v>
      </c>
      <c r="C2892" s="47">
        <v>2108.6325299999999</v>
      </c>
      <c r="D2892" s="45">
        <v>0.59</v>
      </c>
      <c r="E2892" s="45" t="s">
        <v>29</v>
      </c>
      <c r="F2892" s="46">
        <v>40925</v>
      </c>
    </row>
    <row r="2893" spans="1:6" x14ac:dyDescent="0.3">
      <c r="A2893" s="45">
        <v>760199</v>
      </c>
      <c r="B2893" s="46">
        <v>40926</v>
      </c>
      <c r="C2893" s="47">
        <v>2109.196441</v>
      </c>
      <c r="D2893" s="45">
        <v>0.59</v>
      </c>
      <c r="E2893" s="45" t="s">
        <v>29</v>
      </c>
      <c r="F2893" s="46">
        <v>40925</v>
      </c>
    </row>
    <row r="2894" spans="1:6" x14ac:dyDescent="0.3">
      <c r="A2894" s="45">
        <v>760199</v>
      </c>
      <c r="B2894" s="46">
        <v>40927</v>
      </c>
      <c r="C2894" s="47">
        <v>2109.7605020000001</v>
      </c>
      <c r="D2894" s="45">
        <v>0.59</v>
      </c>
      <c r="E2894" s="45" t="s">
        <v>29</v>
      </c>
      <c r="F2894" s="46">
        <v>40925</v>
      </c>
    </row>
    <row r="2895" spans="1:6" x14ac:dyDescent="0.3">
      <c r="A2895" s="45">
        <v>760199</v>
      </c>
      <c r="B2895" s="46">
        <v>40928</v>
      </c>
      <c r="C2895" s="47">
        <v>2110.3247150000002</v>
      </c>
      <c r="D2895" s="45">
        <v>0.59</v>
      </c>
      <c r="E2895" s="45" t="s">
        <v>29</v>
      </c>
      <c r="F2895" s="46">
        <v>40925</v>
      </c>
    </row>
    <row r="2896" spans="1:6" x14ac:dyDescent="0.3">
      <c r="A2896" s="45">
        <v>760199</v>
      </c>
      <c r="B2896" s="46">
        <v>40931</v>
      </c>
      <c r="C2896" s="47">
        <v>2110.8890780000002</v>
      </c>
      <c r="D2896" s="45">
        <v>0.59</v>
      </c>
      <c r="E2896" s="45" t="s">
        <v>29</v>
      </c>
      <c r="F2896" s="46">
        <v>40925</v>
      </c>
    </row>
    <row r="2897" spans="1:6" x14ac:dyDescent="0.3">
      <c r="A2897" s="45">
        <v>760199</v>
      </c>
      <c r="B2897" s="46">
        <v>40932</v>
      </c>
      <c r="C2897" s="47">
        <v>2111.4535919999998</v>
      </c>
      <c r="D2897" s="45">
        <v>0.59</v>
      </c>
      <c r="E2897" s="45" t="s">
        <v>29</v>
      </c>
      <c r="F2897" s="46">
        <v>40925</v>
      </c>
    </row>
    <row r="2898" spans="1:6" x14ac:dyDescent="0.3">
      <c r="A2898" s="45">
        <v>760199</v>
      </c>
      <c r="B2898" s="46">
        <v>40933</v>
      </c>
      <c r="C2898" s="47">
        <v>2111.8846349999999</v>
      </c>
      <c r="D2898" s="45">
        <v>0.56999999999999995</v>
      </c>
      <c r="E2898" s="45" t="s">
        <v>29</v>
      </c>
      <c r="F2898" s="46">
        <v>40933</v>
      </c>
    </row>
    <row r="2899" spans="1:6" x14ac:dyDescent="0.3">
      <c r="A2899" s="45">
        <v>760199</v>
      </c>
      <c r="B2899" s="46">
        <v>40934</v>
      </c>
      <c r="C2899" s="47">
        <v>2112.4303220000002</v>
      </c>
      <c r="D2899" s="45">
        <v>0.56999999999999995</v>
      </c>
      <c r="E2899" s="45" t="s">
        <v>29</v>
      </c>
      <c r="F2899" s="46">
        <v>40933</v>
      </c>
    </row>
    <row r="2900" spans="1:6" x14ac:dyDescent="0.3">
      <c r="A2900" s="45">
        <v>760199</v>
      </c>
      <c r="B2900" s="46">
        <v>40935</v>
      </c>
      <c r="C2900" s="47">
        <v>2112.97615</v>
      </c>
      <c r="D2900" s="45">
        <v>0.56999999999999995</v>
      </c>
      <c r="E2900" s="45" t="s">
        <v>29</v>
      </c>
      <c r="F2900" s="46">
        <v>40933</v>
      </c>
    </row>
    <row r="2901" spans="1:6" x14ac:dyDescent="0.3">
      <c r="A2901" s="45">
        <v>760199</v>
      </c>
      <c r="B2901" s="46">
        <v>40938</v>
      </c>
      <c r="C2901" s="47">
        <v>2113.5221190000002</v>
      </c>
      <c r="D2901" s="45">
        <v>0.56999999999999995</v>
      </c>
      <c r="E2901" s="45" t="s">
        <v>29</v>
      </c>
      <c r="F2901" s="46">
        <v>40933</v>
      </c>
    </row>
    <row r="2902" spans="1:6" x14ac:dyDescent="0.3">
      <c r="A2902" s="45">
        <v>760199</v>
      </c>
      <c r="B2902" s="46">
        <v>40939</v>
      </c>
      <c r="C2902" s="47">
        <v>2114.068229</v>
      </c>
      <c r="D2902" s="45">
        <v>0.56999999999999995</v>
      </c>
      <c r="E2902" s="45" t="s">
        <v>29</v>
      </c>
      <c r="F2902" s="46">
        <v>40933</v>
      </c>
    </row>
    <row r="2903" spans="1:6" x14ac:dyDescent="0.3">
      <c r="A2903" s="45">
        <v>760199</v>
      </c>
      <c r="B2903" s="46">
        <v>40940</v>
      </c>
      <c r="C2903" s="47">
        <v>2114.6144810000001</v>
      </c>
      <c r="D2903" s="45">
        <v>0.56999999999999995</v>
      </c>
      <c r="E2903" s="45" t="s">
        <v>29</v>
      </c>
      <c r="F2903" s="46">
        <v>40933</v>
      </c>
    </row>
    <row r="2904" spans="1:6" x14ac:dyDescent="0.3">
      <c r="A2904" s="45">
        <v>760199</v>
      </c>
      <c r="B2904" s="46">
        <v>40941</v>
      </c>
      <c r="C2904" s="47">
        <v>2115.1608729999998</v>
      </c>
      <c r="D2904" s="45">
        <v>0.56999999999999995</v>
      </c>
      <c r="E2904" s="45" t="s">
        <v>29</v>
      </c>
      <c r="F2904" s="46">
        <v>40933</v>
      </c>
    </row>
    <row r="2905" spans="1:6" x14ac:dyDescent="0.3">
      <c r="A2905" s="45">
        <v>760199</v>
      </c>
      <c r="B2905" s="46">
        <v>40942</v>
      </c>
      <c r="C2905" s="47">
        <v>2115.7074069999999</v>
      </c>
      <c r="D2905" s="45">
        <v>0.56999999999999995</v>
      </c>
      <c r="E2905" s="45" t="s">
        <v>29</v>
      </c>
      <c r="F2905" s="46">
        <v>40933</v>
      </c>
    </row>
    <row r="2906" spans="1:6" x14ac:dyDescent="0.3">
      <c r="A2906" s="45">
        <v>760199</v>
      </c>
      <c r="B2906" s="46">
        <v>40945</v>
      </c>
      <c r="C2906" s="47">
        <v>2116.2540819999999</v>
      </c>
      <c r="D2906" s="45">
        <v>0.56999999999999995</v>
      </c>
      <c r="E2906" s="45" t="s">
        <v>29</v>
      </c>
      <c r="F2906" s="46">
        <v>40933</v>
      </c>
    </row>
    <row r="2907" spans="1:6" x14ac:dyDescent="0.3">
      <c r="A2907" s="45">
        <v>760199</v>
      </c>
      <c r="B2907" s="46">
        <v>40946</v>
      </c>
      <c r="C2907" s="47">
        <v>2116.800898</v>
      </c>
      <c r="D2907" s="45">
        <v>0.56999999999999995</v>
      </c>
      <c r="E2907" s="45" t="s">
        <v>29</v>
      </c>
      <c r="F2907" s="46">
        <v>40933</v>
      </c>
    </row>
    <row r="2908" spans="1:6" x14ac:dyDescent="0.3">
      <c r="A2908" s="45">
        <v>760199</v>
      </c>
      <c r="B2908" s="46">
        <v>40947</v>
      </c>
      <c r="C2908" s="47">
        <v>2117.347855</v>
      </c>
      <c r="D2908" s="45">
        <v>0.56999999999999995</v>
      </c>
      <c r="E2908" s="45" t="s">
        <v>29</v>
      </c>
      <c r="F2908" s="46">
        <v>40933</v>
      </c>
    </row>
    <row r="2909" spans="1:6" x14ac:dyDescent="0.3">
      <c r="A2909" s="45">
        <v>760199</v>
      </c>
      <c r="B2909" s="46">
        <v>40948</v>
      </c>
      <c r="C2909" s="47">
        <v>2117.8949539999999</v>
      </c>
      <c r="D2909" s="45">
        <v>0.56999999999999995</v>
      </c>
      <c r="E2909" s="45" t="s">
        <v>29</v>
      </c>
      <c r="F2909" s="46">
        <v>40933</v>
      </c>
    </row>
    <row r="2910" spans="1:6" x14ac:dyDescent="0.3">
      <c r="A2910" s="45">
        <v>760199</v>
      </c>
      <c r="B2910" s="46">
        <v>40949</v>
      </c>
      <c r="C2910" s="47">
        <v>2118.259798</v>
      </c>
      <c r="D2910" s="45">
        <v>0.56000000000000005</v>
      </c>
      <c r="E2910" s="45" t="s">
        <v>28</v>
      </c>
      <c r="F2910" s="46">
        <v>40949</v>
      </c>
    </row>
    <row r="2911" spans="1:6" x14ac:dyDescent="0.3">
      <c r="A2911" s="45">
        <v>760199</v>
      </c>
      <c r="B2911" s="46">
        <v>40952</v>
      </c>
      <c r="C2911" s="47">
        <v>2118.7975310000002</v>
      </c>
      <c r="D2911" s="45">
        <v>0.56000000000000005</v>
      </c>
      <c r="E2911" s="45" t="s">
        <v>28</v>
      </c>
      <c r="F2911" s="46">
        <v>40949</v>
      </c>
    </row>
    <row r="2912" spans="1:6" x14ac:dyDescent="0.3">
      <c r="A2912" s="45">
        <v>760199</v>
      </c>
      <c r="B2912" s="46">
        <v>40953</v>
      </c>
      <c r="C2912" s="47">
        <v>2119.3353999999999</v>
      </c>
      <c r="D2912" s="45">
        <v>0.56000000000000005</v>
      </c>
      <c r="E2912" s="45" t="s">
        <v>28</v>
      </c>
      <c r="F2912" s="46">
        <v>40949</v>
      </c>
    </row>
    <row r="2913" spans="1:6" x14ac:dyDescent="0.3">
      <c r="A2913" s="45">
        <v>760199</v>
      </c>
      <c r="B2913" s="46">
        <v>40954</v>
      </c>
      <c r="C2913" s="47">
        <v>2119.8734060000002</v>
      </c>
      <c r="D2913" s="45">
        <v>0.56000000000000005</v>
      </c>
      <c r="E2913" s="45" t="s">
        <v>28</v>
      </c>
      <c r="F2913" s="46">
        <v>40949</v>
      </c>
    </row>
    <row r="2914" spans="1:6" x14ac:dyDescent="0.3">
      <c r="A2914" s="45">
        <v>760199</v>
      </c>
      <c r="B2914" s="46">
        <v>40955</v>
      </c>
      <c r="C2914" s="47">
        <v>2120.4188450000001</v>
      </c>
      <c r="D2914" s="45">
        <v>0.49</v>
      </c>
      <c r="E2914" s="45" t="s">
        <v>29</v>
      </c>
      <c r="F2914" s="46">
        <v>40955</v>
      </c>
    </row>
    <row r="2915" spans="1:6" x14ac:dyDescent="0.3">
      <c r="A2915" s="45">
        <v>760199</v>
      </c>
      <c r="B2915" s="46">
        <v>40956</v>
      </c>
      <c r="C2915" s="47">
        <v>2120.9644239999998</v>
      </c>
      <c r="D2915" s="45">
        <v>0.49</v>
      </c>
      <c r="E2915" s="45" t="s">
        <v>29</v>
      </c>
      <c r="F2915" s="46">
        <v>40955</v>
      </c>
    </row>
    <row r="2916" spans="1:6" x14ac:dyDescent="0.3">
      <c r="A2916" s="45">
        <v>760199</v>
      </c>
      <c r="B2916" s="46">
        <v>40961</v>
      </c>
      <c r="C2916" s="47">
        <v>2121.3767849999999</v>
      </c>
      <c r="D2916" s="45">
        <v>0.45</v>
      </c>
      <c r="E2916" s="45" t="s">
        <v>29</v>
      </c>
      <c r="F2916" s="46">
        <v>40961</v>
      </c>
    </row>
    <row r="2917" spans="1:6" x14ac:dyDescent="0.3">
      <c r="A2917" s="45">
        <v>760199</v>
      </c>
      <c r="B2917" s="46">
        <v>40962</v>
      </c>
      <c r="C2917" s="47">
        <v>2121.8781490000001</v>
      </c>
      <c r="D2917" s="45">
        <v>0.45</v>
      </c>
      <c r="E2917" s="45" t="s">
        <v>29</v>
      </c>
      <c r="F2917" s="46">
        <v>40961</v>
      </c>
    </row>
    <row r="2918" spans="1:6" x14ac:dyDescent="0.3">
      <c r="A2918" s="45">
        <v>760199</v>
      </c>
      <c r="B2918" s="46">
        <v>40963</v>
      </c>
      <c r="C2918" s="47">
        <v>2122.3796309999998</v>
      </c>
      <c r="D2918" s="45">
        <v>0.45</v>
      </c>
      <c r="E2918" s="45" t="s">
        <v>29</v>
      </c>
      <c r="F2918" s="46">
        <v>40961</v>
      </c>
    </row>
    <row r="2919" spans="1:6" x14ac:dyDescent="0.3">
      <c r="A2919" s="45">
        <v>760199</v>
      </c>
      <c r="B2919" s="46">
        <v>40966</v>
      </c>
      <c r="C2919" s="47">
        <v>2122.8812309999998</v>
      </c>
      <c r="D2919" s="45">
        <v>0.45</v>
      </c>
      <c r="E2919" s="45" t="s">
        <v>29</v>
      </c>
      <c r="F2919" s="46">
        <v>40961</v>
      </c>
    </row>
    <row r="2920" spans="1:6" x14ac:dyDescent="0.3">
      <c r="A2920" s="45">
        <v>760199</v>
      </c>
      <c r="B2920" s="46">
        <v>40967</v>
      </c>
      <c r="C2920" s="47">
        <v>2123.3829500000002</v>
      </c>
      <c r="D2920" s="45">
        <v>0.45</v>
      </c>
      <c r="E2920" s="45" t="s">
        <v>29</v>
      </c>
      <c r="F2920" s="46">
        <v>40961</v>
      </c>
    </row>
    <row r="2921" spans="1:6" x14ac:dyDescent="0.3">
      <c r="A2921" s="45">
        <v>760199</v>
      </c>
      <c r="B2921" s="46">
        <v>40968</v>
      </c>
      <c r="C2921" s="47">
        <v>2123.8847879999998</v>
      </c>
      <c r="D2921" s="45">
        <v>0.45</v>
      </c>
      <c r="E2921" s="45" t="s">
        <v>29</v>
      </c>
      <c r="F2921" s="46">
        <v>40961</v>
      </c>
    </row>
    <row r="2922" spans="1:6" x14ac:dyDescent="0.3">
      <c r="A2922" s="45">
        <v>760199</v>
      </c>
      <c r="B2922" s="46">
        <v>40969</v>
      </c>
      <c r="C2922" s="47">
        <v>2124.3867439999999</v>
      </c>
      <c r="D2922" s="45">
        <v>0.45</v>
      </c>
      <c r="E2922" s="45" t="s">
        <v>29</v>
      </c>
      <c r="F2922" s="46">
        <v>40961</v>
      </c>
    </row>
    <row r="2923" spans="1:6" x14ac:dyDescent="0.3">
      <c r="A2923" s="45">
        <v>760199</v>
      </c>
      <c r="B2923" s="46">
        <v>40970</v>
      </c>
      <c r="C2923" s="47">
        <v>2124.8888189999998</v>
      </c>
      <c r="D2923" s="45">
        <v>0.45</v>
      </c>
      <c r="E2923" s="45" t="s">
        <v>29</v>
      </c>
      <c r="F2923" s="46">
        <v>40961</v>
      </c>
    </row>
    <row r="2924" spans="1:6" x14ac:dyDescent="0.3">
      <c r="A2924" s="45">
        <v>760199</v>
      </c>
      <c r="B2924" s="46">
        <v>40973</v>
      </c>
      <c r="C2924" s="47">
        <v>2125.3910129999999</v>
      </c>
      <c r="D2924" s="45">
        <v>0.45</v>
      </c>
      <c r="E2924" s="45" t="s">
        <v>29</v>
      </c>
      <c r="F2924" s="46">
        <v>40961</v>
      </c>
    </row>
    <row r="2925" spans="1:6" x14ac:dyDescent="0.3">
      <c r="A2925" s="45">
        <v>760199</v>
      </c>
      <c r="B2925" s="46">
        <v>40974</v>
      </c>
      <c r="C2925" s="47">
        <v>2125.893325</v>
      </c>
      <c r="D2925" s="45">
        <v>0.45</v>
      </c>
      <c r="E2925" s="45" t="s">
        <v>29</v>
      </c>
      <c r="F2925" s="46">
        <v>40961</v>
      </c>
    </row>
    <row r="2926" spans="1:6" x14ac:dyDescent="0.3">
      <c r="A2926" s="45">
        <v>760199</v>
      </c>
      <c r="B2926" s="46">
        <v>40975</v>
      </c>
      <c r="C2926" s="47">
        <v>2126.3957559999999</v>
      </c>
      <c r="D2926" s="45">
        <v>0.45</v>
      </c>
      <c r="E2926" s="45" t="s">
        <v>29</v>
      </c>
      <c r="F2926" s="46">
        <v>40961</v>
      </c>
    </row>
    <row r="2927" spans="1:6" x14ac:dyDescent="0.3">
      <c r="A2927" s="45">
        <v>760199</v>
      </c>
      <c r="B2927" s="46">
        <v>40976</v>
      </c>
      <c r="C2927" s="47">
        <v>2126.8983050000002</v>
      </c>
      <c r="D2927" s="45">
        <v>0.45</v>
      </c>
      <c r="E2927" s="45" t="s">
        <v>29</v>
      </c>
      <c r="F2927" s="46">
        <v>40961</v>
      </c>
    </row>
    <row r="2928" spans="1:6" x14ac:dyDescent="0.3">
      <c r="A2928" s="45">
        <v>760199</v>
      </c>
      <c r="B2928" s="46">
        <v>40977</v>
      </c>
      <c r="C2928" s="47">
        <v>2127.3997260000001</v>
      </c>
      <c r="D2928" s="45">
        <v>0.45</v>
      </c>
      <c r="E2928" s="45" t="s">
        <v>28</v>
      </c>
      <c r="F2928" s="46">
        <v>40977</v>
      </c>
    </row>
    <row r="2929" spans="1:6" x14ac:dyDescent="0.3">
      <c r="A2929" s="45">
        <v>760199</v>
      </c>
      <c r="B2929" s="46">
        <v>40980</v>
      </c>
      <c r="C2929" s="47">
        <v>2127.9024290000002</v>
      </c>
      <c r="D2929" s="45">
        <v>0.45</v>
      </c>
      <c r="E2929" s="45" t="s">
        <v>28</v>
      </c>
      <c r="F2929" s="46">
        <v>40977</v>
      </c>
    </row>
    <row r="2930" spans="1:6" x14ac:dyDescent="0.3">
      <c r="A2930" s="45">
        <v>760199</v>
      </c>
      <c r="B2930" s="46">
        <v>40981</v>
      </c>
      <c r="C2930" s="47">
        <v>2128.405252</v>
      </c>
      <c r="D2930" s="45">
        <v>0.45</v>
      </c>
      <c r="E2930" s="45" t="s">
        <v>28</v>
      </c>
      <c r="F2930" s="46">
        <v>40977</v>
      </c>
    </row>
    <row r="2931" spans="1:6" x14ac:dyDescent="0.3">
      <c r="A2931" s="45">
        <v>760199</v>
      </c>
      <c r="B2931" s="46">
        <v>40982</v>
      </c>
      <c r="C2931" s="47">
        <v>2128.9081930000002</v>
      </c>
      <c r="D2931" s="45">
        <v>0.45</v>
      </c>
      <c r="E2931" s="45" t="s">
        <v>28</v>
      </c>
      <c r="F2931" s="46">
        <v>40977</v>
      </c>
    </row>
    <row r="2932" spans="1:6" x14ac:dyDescent="0.3">
      <c r="A2932" s="45">
        <v>760199</v>
      </c>
      <c r="B2932" s="46">
        <v>40983</v>
      </c>
      <c r="C2932" s="47">
        <v>2129.4112540000001</v>
      </c>
      <c r="D2932" s="45">
        <v>0.45</v>
      </c>
      <c r="E2932" s="45" t="s">
        <v>28</v>
      </c>
      <c r="F2932" s="46">
        <v>40977</v>
      </c>
    </row>
    <row r="2933" spans="1:6" x14ac:dyDescent="0.3">
      <c r="A2933" s="45">
        <v>760199</v>
      </c>
      <c r="B2933" s="46">
        <v>40984</v>
      </c>
      <c r="C2933" s="47">
        <v>2129.8665810000002</v>
      </c>
      <c r="D2933" s="45">
        <v>0.45</v>
      </c>
      <c r="E2933" s="45" t="s">
        <v>29</v>
      </c>
      <c r="F2933" s="46">
        <v>40984</v>
      </c>
    </row>
    <row r="2934" spans="1:6" x14ac:dyDescent="0.3">
      <c r="A2934" s="45">
        <v>760199</v>
      </c>
      <c r="B2934" s="46">
        <v>40987</v>
      </c>
      <c r="C2934" s="47">
        <v>2130.3220059999999</v>
      </c>
      <c r="D2934" s="45">
        <v>0.45</v>
      </c>
      <c r="E2934" s="45" t="s">
        <v>29</v>
      </c>
      <c r="F2934" s="46">
        <v>40984</v>
      </c>
    </row>
    <row r="2935" spans="1:6" x14ac:dyDescent="0.3">
      <c r="A2935" s="45">
        <v>760199</v>
      </c>
      <c r="B2935" s="46">
        <v>40988</v>
      </c>
      <c r="C2935" s="47">
        <v>2130.7775280000001</v>
      </c>
      <c r="D2935" s="45">
        <v>0.45</v>
      </c>
      <c r="E2935" s="45" t="s">
        <v>29</v>
      </c>
      <c r="F2935" s="46">
        <v>40984</v>
      </c>
    </row>
    <row r="2936" spans="1:6" x14ac:dyDescent="0.3">
      <c r="A2936" s="45">
        <v>760199</v>
      </c>
      <c r="B2936" s="46">
        <v>40989</v>
      </c>
      <c r="C2936" s="47">
        <v>2131.2331479999998</v>
      </c>
      <c r="D2936" s="45">
        <v>0.45</v>
      </c>
      <c r="E2936" s="45" t="s">
        <v>29</v>
      </c>
      <c r="F2936" s="46">
        <v>40984</v>
      </c>
    </row>
    <row r="2937" spans="1:6" x14ac:dyDescent="0.3">
      <c r="A2937" s="45">
        <v>760199</v>
      </c>
      <c r="B2937" s="46">
        <v>40990</v>
      </c>
      <c r="C2937" s="47">
        <v>2131.6888650000001</v>
      </c>
      <c r="D2937" s="45">
        <v>0.45</v>
      </c>
      <c r="E2937" s="45" t="s">
        <v>29</v>
      </c>
      <c r="F2937" s="46">
        <v>40984</v>
      </c>
    </row>
    <row r="2938" spans="1:6" x14ac:dyDescent="0.3">
      <c r="A2938" s="45">
        <v>760199</v>
      </c>
      <c r="B2938" s="46">
        <v>40991</v>
      </c>
      <c r="C2938" s="47">
        <v>2131.6593769999999</v>
      </c>
      <c r="D2938" s="45">
        <v>0.37</v>
      </c>
      <c r="E2938" s="45" t="s">
        <v>29</v>
      </c>
      <c r="F2938" s="46">
        <v>40991</v>
      </c>
    </row>
    <row r="2939" spans="1:6" x14ac:dyDescent="0.3">
      <c r="A2939" s="45">
        <v>760199</v>
      </c>
      <c r="B2939" s="46">
        <v>40994</v>
      </c>
      <c r="C2939" s="47">
        <v>2132.0342949999999</v>
      </c>
      <c r="D2939" s="45">
        <v>0.37</v>
      </c>
      <c r="E2939" s="45" t="s">
        <v>29</v>
      </c>
      <c r="F2939" s="46">
        <v>40991</v>
      </c>
    </row>
    <row r="2940" spans="1:6" x14ac:dyDescent="0.3">
      <c r="A2940" s="45">
        <v>760199</v>
      </c>
      <c r="B2940" s="46">
        <v>40995</v>
      </c>
      <c r="C2940" s="47">
        <v>2132.409279</v>
      </c>
      <c r="D2940" s="45">
        <v>0.37</v>
      </c>
      <c r="E2940" s="45" t="s">
        <v>29</v>
      </c>
      <c r="F2940" s="46">
        <v>40991</v>
      </c>
    </row>
    <row r="2941" spans="1:6" x14ac:dyDescent="0.3">
      <c r="A2941" s="45">
        <v>760199</v>
      </c>
      <c r="B2941" s="46">
        <v>40996</v>
      </c>
      <c r="C2941" s="47">
        <v>2132.7843290000001</v>
      </c>
      <c r="D2941" s="45">
        <v>0.37</v>
      </c>
      <c r="E2941" s="45" t="s">
        <v>29</v>
      </c>
      <c r="F2941" s="46">
        <v>40991</v>
      </c>
    </row>
    <row r="2942" spans="1:6" x14ac:dyDescent="0.3">
      <c r="A2942" s="45">
        <v>760199</v>
      </c>
      <c r="B2942" s="46">
        <v>40997</v>
      </c>
      <c r="C2942" s="47">
        <v>2133.1594439999999</v>
      </c>
      <c r="D2942" s="45">
        <v>0.37</v>
      </c>
      <c r="E2942" s="45" t="s">
        <v>29</v>
      </c>
      <c r="F2942" s="46">
        <v>40991</v>
      </c>
    </row>
    <row r="2943" spans="1:6" x14ac:dyDescent="0.3">
      <c r="A2943" s="45">
        <v>760199</v>
      </c>
      <c r="B2943" s="46">
        <v>40998</v>
      </c>
      <c r="C2943" s="47">
        <v>2133.5346260000001</v>
      </c>
      <c r="D2943" s="45">
        <v>0.37</v>
      </c>
      <c r="E2943" s="45" t="s">
        <v>29</v>
      </c>
      <c r="F2943" s="46">
        <v>40991</v>
      </c>
    </row>
    <row r="2944" spans="1:6" x14ac:dyDescent="0.3">
      <c r="A2944" s="45">
        <v>760199</v>
      </c>
      <c r="B2944" s="46">
        <v>41001</v>
      </c>
      <c r="C2944" s="47">
        <v>2133.9098739999999</v>
      </c>
      <c r="D2944" s="45">
        <v>0.37</v>
      </c>
      <c r="E2944" s="45" t="s">
        <v>29</v>
      </c>
      <c r="F2944" s="46">
        <v>40991</v>
      </c>
    </row>
    <row r="2945" spans="1:6" x14ac:dyDescent="0.3">
      <c r="A2945" s="45">
        <v>760199</v>
      </c>
      <c r="B2945" s="46">
        <v>41002</v>
      </c>
      <c r="C2945" s="47">
        <v>2134.2851879999998</v>
      </c>
      <c r="D2945" s="45">
        <v>0.37</v>
      </c>
      <c r="E2945" s="45" t="s">
        <v>29</v>
      </c>
      <c r="F2945" s="46">
        <v>40991</v>
      </c>
    </row>
    <row r="2946" spans="1:6" x14ac:dyDescent="0.3">
      <c r="A2946" s="45">
        <v>760199</v>
      </c>
      <c r="B2946" s="46">
        <v>41003</v>
      </c>
      <c r="C2946" s="47">
        <v>2134.6605679999998</v>
      </c>
      <c r="D2946" s="45">
        <v>0.37</v>
      </c>
      <c r="E2946" s="45" t="s">
        <v>29</v>
      </c>
      <c r="F2946" s="46">
        <v>40991</v>
      </c>
    </row>
    <row r="2947" spans="1:6" x14ac:dyDescent="0.3">
      <c r="A2947" s="45">
        <v>760199</v>
      </c>
      <c r="B2947" s="46">
        <v>41004</v>
      </c>
      <c r="C2947" s="47">
        <v>2132.6043249999998</v>
      </c>
      <c r="D2947" s="45">
        <v>0.21</v>
      </c>
      <c r="E2947" s="45" t="s">
        <v>28</v>
      </c>
      <c r="F2947" s="46">
        <v>41004</v>
      </c>
    </row>
    <row r="2948" spans="1:6" x14ac:dyDescent="0.3">
      <c r="A2948" s="45">
        <v>760199</v>
      </c>
      <c r="B2948" s="46">
        <v>41008</v>
      </c>
      <c r="C2948" s="47">
        <v>2132.8173670000001</v>
      </c>
      <c r="D2948" s="45">
        <v>0.21</v>
      </c>
      <c r="E2948" s="45" t="s">
        <v>28</v>
      </c>
      <c r="F2948" s="46">
        <v>41004</v>
      </c>
    </row>
    <row r="2949" spans="1:6" x14ac:dyDescent="0.3">
      <c r="A2949" s="45">
        <v>760199</v>
      </c>
      <c r="B2949" s="46">
        <v>41009</v>
      </c>
      <c r="C2949" s="47">
        <v>2133.0304299999998</v>
      </c>
      <c r="D2949" s="45">
        <v>0.21</v>
      </c>
      <c r="E2949" s="45" t="s">
        <v>28</v>
      </c>
      <c r="F2949" s="46">
        <v>41004</v>
      </c>
    </row>
    <row r="2950" spans="1:6" x14ac:dyDescent="0.3">
      <c r="A2950" s="45">
        <v>760199</v>
      </c>
      <c r="B2950" s="46">
        <v>41010</v>
      </c>
      <c r="C2950" s="47">
        <v>2133.2435139999998</v>
      </c>
      <c r="D2950" s="45">
        <v>0.21</v>
      </c>
      <c r="E2950" s="45" t="s">
        <v>28</v>
      </c>
      <c r="F2950" s="46">
        <v>41004</v>
      </c>
    </row>
    <row r="2951" spans="1:6" x14ac:dyDescent="0.3">
      <c r="A2951" s="45">
        <v>760199</v>
      </c>
      <c r="B2951" s="46">
        <v>41011</v>
      </c>
      <c r="C2951" s="47">
        <v>2133.456619</v>
      </c>
      <c r="D2951" s="45">
        <v>0.21</v>
      </c>
      <c r="E2951" s="45" t="s">
        <v>28</v>
      </c>
      <c r="F2951" s="46">
        <v>41004</v>
      </c>
    </row>
    <row r="2952" spans="1:6" x14ac:dyDescent="0.3">
      <c r="A2952" s="45">
        <v>760199</v>
      </c>
      <c r="B2952" s="46">
        <v>41012</v>
      </c>
      <c r="C2952" s="47">
        <v>2133.669746</v>
      </c>
      <c r="D2952" s="45">
        <v>0.21</v>
      </c>
      <c r="E2952" s="45" t="s">
        <v>28</v>
      </c>
      <c r="F2952" s="46">
        <v>41004</v>
      </c>
    </row>
    <row r="2953" spans="1:6" x14ac:dyDescent="0.3">
      <c r="A2953" s="45">
        <v>760199</v>
      </c>
      <c r="B2953" s="46">
        <v>41015</v>
      </c>
      <c r="C2953" s="47">
        <v>2133.8828950000002</v>
      </c>
      <c r="D2953" s="45">
        <v>0.21</v>
      </c>
      <c r="E2953" s="45" t="s">
        <v>28</v>
      </c>
      <c r="F2953" s="46">
        <v>41004</v>
      </c>
    </row>
    <row r="2954" spans="1:6" x14ac:dyDescent="0.3">
      <c r="A2954" s="45">
        <v>760199</v>
      </c>
      <c r="B2954" s="46">
        <v>41016</v>
      </c>
      <c r="C2954" s="47">
        <v>2134.4681850000002</v>
      </c>
      <c r="D2954" s="45">
        <v>0.55000000000000004</v>
      </c>
      <c r="E2954" s="45" t="s">
        <v>29</v>
      </c>
      <c r="F2954" s="46">
        <v>41016</v>
      </c>
    </row>
    <row r="2955" spans="1:6" x14ac:dyDescent="0.3">
      <c r="A2955" s="45">
        <v>760199</v>
      </c>
      <c r="B2955" s="46">
        <v>41017</v>
      </c>
      <c r="C2955" s="47">
        <v>2135.0536350000002</v>
      </c>
      <c r="D2955" s="45">
        <v>0.55000000000000004</v>
      </c>
      <c r="E2955" s="45" t="s">
        <v>29</v>
      </c>
      <c r="F2955" s="46">
        <v>41016</v>
      </c>
    </row>
    <row r="2956" spans="1:6" x14ac:dyDescent="0.3">
      <c r="A2956" s="45">
        <v>760199</v>
      </c>
      <c r="B2956" s="46">
        <v>41018</v>
      </c>
      <c r="C2956" s="47">
        <v>2135.6392470000001</v>
      </c>
      <c r="D2956" s="45">
        <v>0.55000000000000004</v>
      </c>
      <c r="E2956" s="45" t="s">
        <v>29</v>
      </c>
      <c r="F2956" s="46">
        <v>41016</v>
      </c>
    </row>
    <row r="2957" spans="1:6" x14ac:dyDescent="0.3">
      <c r="A2957" s="45">
        <v>760199</v>
      </c>
      <c r="B2957" s="46">
        <v>41019</v>
      </c>
      <c r="C2957" s="47">
        <v>2136.225019</v>
      </c>
      <c r="D2957" s="45">
        <v>0.55000000000000004</v>
      </c>
      <c r="E2957" s="45" t="s">
        <v>29</v>
      </c>
      <c r="F2957" s="46">
        <v>41016</v>
      </c>
    </row>
    <row r="2958" spans="1:6" x14ac:dyDescent="0.3">
      <c r="A2958" s="45">
        <v>760199</v>
      </c>
      <c r="B2958" s="46">
        <v>41022</v>
      </c>
      <c r="C2958" s="47">
        <v>2136.8109509999999</v>
      </c>
      <c r="D2958" s="45">
        <v>0.55000000000000004</v>
      </c>
      <c r="E2958" s="45" t="s">
        <v>29</v>
      </c>
      <c r="F2958" s="46">
        <v>41016</v>
      </c>
    </row>
    <row r="2959" spans="1:6" x14ac:dyDescent="0.3">
      <c r="A2959" s="45">
        <v>760199</v>
      </c>
      <c r="B2959" s="46">
        <v>41023</v>
      </c>
      <c r="C2959" s="47">
        <v>2137.3970450000002</v>
      </c>
      <c r="D2959" s="45">
        <v>0.55000000000000004</v>
      </c>
      <c r="E2959" s="45" t="s">
        <v>29</v>
      </c>
      <c r="F2959" s="46">
        <v>41016</v>
      </c>
    </row>
    <row r="2960" spans="1:6" x14ac:dyDescent="0.3">
      <c r="A2960" s="45">
        <v>760199</v>
      </c>
      <c r="B2960" s="46">
        <v>41024</v>
      </c>
      <c r="C2960" s="47">
        <v>2138.3553390000002</v>
      </c>
      <c r="D2960" s="45">
        <v>0.6</v>
      </c>
      <c r="E2960" s="45" t="s">
        <v>29</v>
      </c>
      <c r="F2960" s="46">
        <v>41024</v>
      </c>
    </row>
    <row r="2961" spans="1:6" x14ac:dyDescent="0.3">
      <c r="A2961" s="45">
        <v>760199</v>
      </c>
      <c r="B2961" s="46">
        <v>41025</v>
      </c>
      <c r="C2961" s="47">
        <v>2138.9950239999998</v>
      </c>
      <c r="D2961" s="45">
        <v>0.6</v>
      </c>
      <c r="E2961" s="45" t="s">
        <v>29</v>
      </c>
      <c r="F2961" s="46">
        <v>41024</v>
      </c>
    </row>
    <row r="2962" spans="1:6" x14ac:dyDescent="0.3">
      <c r="A2962" s="45">
        <v>760199</v>
      </c>
      <c r="B2962" s="46">
        <v>41026</v>
      </c>
      <c r="C2962" s="47">
        <v>2139.6349009999999</v>
      </c>
      <c r="D2962" s="45">
        <v>0.6</v>
      </c>
      <c r="E2962" s="45" t="s">
        <v>29</v>
      </c>
      <c r="F2962" s="46">
        <v>41024</v>
      </c>
    </row>
    <row r="2963" spans="1:6" x14ac:dyDescent="0.3">
      <c r="A2963" s="45">
        <v>760199</v>
      </c>
      <c r="B2963" s="46">
        <v>41029</v>
      </c>
      <c r="C2963" s="47">
        <v>2140.2749690000001</v>
      </c>
      <c r="D2963" s="45">
        <v>0.6</v>
      </c>
      <c r="E2963" s="45" t="s">
        <v>29</v>
      </c>
      <c r="F2963" s="46">
        <v>41024</v>
      </c>
    </row>
    <row r="2964" spans="1:6" x14ac:dyDescent="0.3">
      <c r="A2964" s="45">
        <v>760199</v>
      </c>
      <c r="B2964" s="46">
        <v>41031</v>
      </c>
      <c r="C2964" s="47">
        <v>2140.9152290000002</v>
      </c>
      <c r="D2964" s="45">
        <v>0.6</v>
      </c>
      <c r="E2964" s="45" t="s">
        <v>29</v>
      </c>
      <c r="F2964" s="46">
        <v>41024</v>
      </c>
    </row>
    <row r="2965" spans="1:6" x14ac:dyDescent="0.3">
      <c r="A2965" s="45">
        <v>760199</v>
      </c>
      <c r="B2965" s="46">
        <v>41032</v>
      </c>
      <c r="C2965" s="47">
        <v>2141.5556799999999</v>
      </c>
      <c r="D2965" s="45">
        <v>0.6</v>
      </c>
      <c r="E2965" s="45" t="s">
        <v>29</v>
      </c>
      <c r="F2965" s="46">
        <v>41024</v>
      </c>
    </row>
    <row r="2966" spans="1:6" x14ac:dyDescent="0.3">
      <c r="A2966" s="45">
        <v>760199</v>
      </c>
      <c r="B2966" s="46">
        <v>41033</v>
      </c>
      <c r="C2966" s="47">
        <v>2142.1963230000001</v>
      </c>
      <c r="D2966" s="45">
        <v>0.6</v>
      </c>
      <c r="E2966" s="45" t="s">
        <v>29</v>
      </c>
      <c r="F2966" s="46">
        <v>41024</v>
      </c>
    </row>
    <row r="2967" spans="1:6" x14ac:dyDescent="0.3">
      <c r="A2967" s="45">
        <v>760199</v>
      </c>
      <c r="B2967" s="46">
        <v>41036</v>
      </c>
      <c r="C2967" s="47">
        <v>2142.8371569999999</v>
      </c>
      <c r="D2967" s="45">
        <v>0.6</v>
      </c>
      <c r="E2967" s="45" t="s">
        <v>29</v>
      </c>
      <c r="F2967" s="46">
        <v>41024</v>
      </c>
    </row>
    <row r="2968" spans="1:6" x14ac:dyDescent="0.3">
      <c r="A2968" s="45">
        <v>760199</v>
      </c>
      <c r="B2968" s="46">
        <v>41037</v>
      </c>
      <c r="C2968" s="47">
        <v>2143.4781840000001</v>
      </c>
      <c r="D2968" s="45">
        <v>0.6</v>
      </c>
      <c r="E2968" s="45" t="s">
        <v>29</v>
      </c>
      <c r="F2968" s="46">
        <v>41024</v>
      </c>
    </row>
    <row r="2969" spans="1:6" x14ac:dyDescent="0.3">
      <c r="A2969" s="45">
        <v>760199</v>
      </c>
      <c r="B2969" s="46">
        <v>41038</v>
      </c>
      <c r="C2969" s="47">
        <v>2144.8010920000002</v>
      </c>
      <c r="D2969" s="45">
        <v>0.64</v>
      </c>
      <c r="E2969" s="45" t="s">
        <v>28</v>
      </c>
      <c r="F2969" s="46">
        <v>41038</v>
      </c>
    </row>
    <row r="2970" spans="1:6" x14ac:dyDescent="0.3">
      <c r="A2970" s="45">
        <v>760199</v>
      </c>
      <c r="B2970" s="46">
        <v>41039</v>
      </c>
      <c r="C2970" s="47">
        <v>2145.4853309999999</v>
      </c>
      <c r="D2970" s="45">
        <v>0.64</v>
      </c>
      <c r="E2970" s="45" t="s">
        <v>28</v>
      </c>
      <c r="F2970" s="46">
        <v>41038</v>
      </c>
    </row>
    <row r="2971" spans="1:6" x14ac:dyDescent="0.3">
      <c r="A2971" s="45">
        <v>760199</v>
      </c>
      <c r="B2971" s="46">
        <v>41040</v>
      </c>
      <c r="C2971" s="47">
        <v>2146.1697880000002</v>
      </c>
      <c r="D2971" s="45">
        <v>0.64</v>
      </c>
      <c r="E2971" s="45" t="s">
        <v>28</v>
      </c>
      <c r="F2971" s="46">
        <v>41038</v>
      </c>
    </row>
    <row r="2972" spans="1:6" x14ac:dyDescent="0.3">
      <c r="A2972" s="45">
        <v>760199</v>
      </c>
      <c r="B2972" s="46">
        <v>41043</v>
      </c>
      <c r="C2972" s="47">
        <v>2146.854464</v>
      </c>
      <c r="D2972" s="45">
        <v>0.64</v>
      </c>
      <c r="E2972" s="45" t="s">
        <v>28</v>
      </c>
      <c r="F2972" s="46">
        <v>41038</v>
      </c>
    </row>
    <row r="2973" spans="1:6" x14ac:dyDescent="0.3">
      <c r="A2973" s="45">
        <v>760199</v>
      </c>
      <c r="B2973" s="46">
        <v>41044</v>
      </c>
      <c r="C2973" s="47">
        <v>2147.5393589999999</v>
      </c>
      <c r="D2973" s="45">
        <v>0.64</v>
      </c>
      <c r="E2973" s="45" t="s">
        <v>28</v>
      </c>
      <c r="F2973" s="46">
        <v>41038</v>
      </c>
    </row>
    <row r="2974" spans="1:6" x14ac:dyDescent="0.3">
      <c r="A2974" s="45">
        <v>760199</v>
      </c>
      <c r="B2974" s="46">
        <v>41045</v>
      </c>
      <c r="C2974" s="47">
        <v>2147.9874070000001</v>
      </c>
      <c r="D2974" s="45">
        <v>0.46</v>
      </c>
      <c r="E2974" s="45" t="s">
        <v>29</v>
      </c>
      <c r="F2974" s="46">
        <v>41045</v>
      </c>
    </row>
    <row r="2975" spans="1:6" x14ac:dyDescent="0.3">
      <c r="A2975" s="45">
        <v>760199</v>
      </c>
      <c r="B2975" s="46">
        <v>41046</v>
      </c>
      <c r="C2975" s="47">
        <v>2148.4355479999999</v>
      </c>
      <c r="D2975" s="45">
        <v>0.46</v>
      </c>
      <c r="E2975" s="45" t="s">
        <v>29</v>
      </c>
      <c r="F2975" s="46">
        <v>41045</v>
      </c>
    </row>
    <row r="2976" spans="1:6" x14ac:dyDescent="0.3">
      <c r="A2976" s="45">
        <v>760199</v>
      </c>
      <c r="B2976" s="46">
        <v>41047</v>
      </c>
      <c r="C2976" s="47">
        <v>2148.8837830000002</v>
      </c>
      <c r="D2976" s="45">
        <v>0.46</v>
      </c>
      <c r="E2976" s="45" t="s">
        <v>29</v>
      </c>
      <c r="F2976" s="46">
        <v>41045</v>
      </c>
    </row>
    <row r="2977" spans="1:6" x14ac:dyDescent="0.3">
      <c r="A2977" s="45">
        <v>760199</v>
      </c>
      <c r="B2977" s="46">
        <v>41050</v>
      </c>
      <c r="C2977" s="47">
        <v>2149.3321120000001</v>
      </c>
      <c r="D2977" s="45">
        <v>0.46</v>
      </c>
      <c r="E2977" s="45" t="s">
        <v>29</v>
      </c>
      <c r="F2977" s="46">
        <v>41045</v>
      </c>
    </row>
    <row r="2978" spans="1:6" x14ac:dyDescent="0.3">
      <c r="A2978" s="45">
        <v>760199</v>
      </c>
      <c r="B2978" s="46">
        <v>41051</v>
      </c>
      <c r="C2978" s="47">
        <v>2149.780534</v>
      </c>
      <c r="D2978" s="45">
        <v>0.46</v>
      </c>
      <c r="E2978" s="45" t="s">
        <v>29</v>
      </c>
      <c r="F2978" s="46">
        <v>41045</v>
      </c>
    </row>
    <row r="2979" spans="1:6" x14ac:dyDescent="0.3">
      <c r="A2979" s="45">
        <v>760199</v>
      </c>
      <c r="B2979" s="46">
        <v>41052</v>
      </c>
      <c r="C2979" s="47">
        <v>2149.9955190000001</v>
      </c>
      <c r="D2979" s="45">
        <v>0.42</v>
      </c>
      <c r="E2979" s="45" t="s">
        <v>29</v>
      </c>
      <c r="F2979" s="46">
        <v>41052</v>
      </c>
    </row>
    <row r="2980" spans="1:6" x14ac:dyDescent="0.3">
      <c r="A2980" s="45">
        <v>760199</v>
      </c>
      <c r="B2980" s="46">
        <v>41053</v>
      </c>
      <c r="C2980" s="47">
        <v>2150.4051519999998</v>
      </c>
      <c r="D2980" s="45">
        <v>0.42</v>
      </c>
      <c r="E2980" s="45" t="s">
        <v>29</v>
      </c>
      <c r="F2980" s="46">
        <v>41052</v>
      </c>
    </row>
    <row r="2981" spans="1:6" x14ac:dyDescent="0.3">
      <c r="A2981" s="45">
        <v>760199</v>
      </c>
      <c r="B2981" s="46">
        <v>41054</v>
      </c>
      <c r="C2981" s="47">
        <v>2150.8148639999999</v>
      </c>
      <c r="D2981" s="45">
        <v>0.42</v>
      </c>
      <c r="E2981" s="45" t="s">
        <v>29</v>
      </c>
      <c r="F2981" s="46">
        <v>41052</v>
      </c>
    </row>
    <row r="2982" spans="1:6" x14ac:dyDescent="0.3">
      <c r="A2982" s="45">
        <v>760199</v>
      </c>
      <c r="B2982" s="46">
        <v>41057</v>
      </c>
      <c r="C2982" s="47">
        <v>2151.2246530000002</v>
      </c>
      <c r="D2982" s="45">
        <v>0.42</v>
      </c>
      <c r="E2982" s="45" t="s">
        <v>29</v>
      </c>
      <c r="F2982" s="46">
        <v>41052</v>
      </c>
    </row>
    <row r="2983" spans="1:6" x14ac:dyDescent="0.3">
      <c r="A2983" s="45">
        <v>760199</v>
      </c>
      <c r="B2983" s="46">
        <v>41058</v>
      </c>
      <c r="C2983" s="47">
        <v>2151.6345200000001</v>
      </c>
      <c r="D2983" s="45">
        <v>0.42</v>
      </c>
      <c r="E2983" s="45" t="s">
        <v>29</v>
      </c>
      <c r="F2983" s="46">
        <v>41052</v>
      </c>
    </row>
    <row r="2984" spans="1:6" x14ac:dyDescent="0.3">
      <c r="A2984" s="45">
        <v>760199</v>
      </c>
      <c r="B2984" s="46">
        <v>41059</v>
      </c>
      <c r="C2984" s="47">
        <v>2152.0444659999998</v>
      </c>
      <c r="D2984" s="45">
        <v>0.42</v>
      </c>
      <c r="E2984" s="45" t="s">
        <v>29</v>
      </c>
      <c r="F2984" s="46">
        <v>41052</v>
      </c>
    </row>
    <row r="2985" spans="1:6" x14ac:dyDescent="0.3">
      <c r="A2985" s="45">
        <v>760199</v>
      </c>
      <c r="B2985" s="46">
        <v>41060</v>
      </c>
      <c r="C2985" s="47">
        <v>2152.4544890000002</v>
      </c>
      <c r="D2985" s="45">
        <v>0.42</v>
      </c>
      <c r="E2985" s="45" t="s">
        <v>29</v>
      </c>
      <c r="F2985" s="46">
        <v>41052</v>
      </c>
    </row>
    <row r="2986" spans="1:6" x14ac:dyDescent="0.3">
      <c r="A2986" s="45">
        <v>760199</v>
      </c>
      <c r="B2986" s="46">
        <v>41061</v>
      </c>
      <c r="C2986" s="47">
        <v>2152.864591</v>
      </c>
      <c r="D2986" s="45">
        <v>0.42</v>
      </c>
      <c r="E2986" s="45" t="s">
        <v>29</v>
      </c>
      <c r="F2986" s="46">
        <v>41052</v>
      </c>
    </row>
    <row r="2987" spans="1:6" x14ac:dyDescent="0.3">
      <c r="A2987" s="45">
        <v>760199</v>
      </c>
      <c r="B2987" s="46">
        <v>41064</v>
      </c>
      <c r="C2987" s="47">
        <v>2153.2747709999999</v>
      </c>
      <c r="D2987" s="45">
        <v>0.42</v>
      </c>
      <c r="E2987" s="45" t="s">
        <v>29</v>
      </c>
      <c r="F2987" s="46">
        <v>41052</v>
      </c>
    </row>
    <row r="2988" spans="1:6" x14ac:dyDescent="0.3">
      <c r="A2988" s="45">
        <v>760199</v>
      </c>
      <c r="B2988" s="46">
        <v>41065</v>
      </c>
      <c r="C2988" s="47">
        <v>2153.6850290000002</v>
      </c>
      <c r="D2988" s="45">
        <v>0.42</v>
      </c>
      <c r="E2988" s="45" t="s">
        <v>29</v>
      </c>
      <c r="F2988" s="46">
        <v>41052</v>
      </c>
    </row>
    <row r="2989" spans="1:6" x14ac:dyDescent="0.3">
      <c r="A2989" s="45">
        <v>760199</v>
      </c>
      <c r="B2989" s="46">
        <v>41066</v>
      </c>
      <c r="C2989" s="47">
        <v>2153.1579660000002</v>
      </c>
      <c r="D2989" s="45">
        <v>0.36</v>
      </c>
      <c r="E2989" s="45" t="s">
        <v>28</v>
      </c>
      <c r="F2989" s="46">
        <v>41066</v>
      </c>
    </row>
    <row r="2990" spans="1:6" x14ac:dyDescent="0.3">
      <c r="A2990" s="45">
        <v>760199</v>
      </c>
      <c r="B2990" s="46">
        <v>41068</v>
      </c>
      <c r="C2990" s="47">
        <v>2153.5096159999998</v>
      </c>
      <c r="D2990" s="45">
        <v>0.36</v>
      </c>
      <c r="E2990" s="45" t="s">
        <v>28</v>
      </c>
      <c r="F2990" s="46">
        <v>41066</v>
      </c>
    </row>
    <row r="2991" spans="1:6" x14ac:dyDescent="0.3">
      <c r="A2991" s="45">
        <v>760199</v>
      </c>
      <c r="B2991" s="46">
        <v>41071</v>
      </c>
      <c r="C2991" s="47">
        <v>2153.8613249999999</v>
      </c>
      <c r="D2991" s="45">
        <v>0.36</v>
      </c>
      <c r="E2991" s="45" t="s">
        <v>28</v>
      </c>
      <c r="F2991" s="46">
        <v>41066</v>
      </c>
    </row>
    <row r="2992" spans="1:6" x14ac:dyDescent="0.3">
      <c r="A2992" s="45">
        <v>760199</v>
      </c>
      <c r="B2992" s="46">
        <v>41072</v>
      </c>
      <c r="C2992" s="47">
        <v>2154.2130900000002</v>
      </c>
      <c r="D2992" s="45">
        <v>0.36</v>
      </c>
      <c r="E2992" s="45" t="s">
        <v>28</v>
      </c>
      <c r="F2992" s="46">
        <v>41066</v>
      </c>
    </row>
    <row r="2993" spans="1:6" x14ac:dyDescent="0.3">
      <c r="A2993" s="45">
        <v>760199</v>
      </c>
      <c r="B2993" s="46">
        <v>41073</v>
      </c>
      <c r="C2993" s="47">
        <v>2154.5649130000002</v>
      </c>
      <c r="D2993" s="45">
        <v>0.36</v>
      </c>
      <c r="E2993" s="45" t="s">
        <v>28</v>
      </c>
      <c r="F2993" s="46">
        <v>41066</v>
      </c>
    </row>
    <row r="2994" spans="1:6" x14ac:dyDescent="0.3">
      <c r="A2994" s="45">
        <v>760199</v>
      </c>
      <c r="B2994" s="46">
        <v>41074</v>
      </c>
      <c r="C2994" s="47">
        <v>2154.9167929999999</v>
      </c>
      <c r="D2994" s="45">
        <v>0.36</v>
      </c>
      <c r="E2994" s="45" t="s">
        <v>28</v>
      </c>
      <c r="F2994" s="46">
        <v>41066</v>
      </c>
    </row>
    <row r="2995" spans="1:6" x14ac:dyDescent="0.3">
      <c r="A2995" s="45">
        <v>760199</v>
      </c>
      <c r="B2995" s="46">
        <v>41075</v>
      </c>
      <c r="C2995" s="47">
        <v>2155.2687310000001</v>
      </c>
      <c r="D2995" s="45">
        <v>0.36</v>
      </c>
      <c r="E2995" s="45" t="s">
        <v>28</v>
      </c>
      <c r="F2995" s="46">
        <v>41066</v>
      </c>
    </row>
    <row r="2996" spans="1:6" x14ac:dyDescent="0.3">
      <c r="A2996" s="45">
        <v>760199</v>
      </c>
      <c r="B2996" s="46">
        <v>41078</v>
      </c>
      <c r="C2996" s="47">
        <v>2155.4737989999999</v>
      </c>
      <c r="D2996" s="45">
        <v>0.2</v>
      </c>
      <c r="E2996" s="45" t="s">
        <v>29</v>
      </c>
      <c r="F2996" s="46">
        <v>41078</v>
      </c>
    </row>
    <row r="2997" spans="1:6" x14ac:dyDescent="0.3">
      <c r="A2997" s="45">
        <v>760199</v>
      </c>
      <c r="B2997" s="46">
        <v>41079</v>
      </c>
      <c r="C2997" s="47">
        <v>2155.678887</v>
      </c>
      <c r="D2997" s="45">
        <v>0.2</v>
      </c>
      <c r="E2997" s="45" t="s">
        <v>29</v>
      </c>
      <c r="F2997" s="46">
        <v>41078</v>
      </c>
    </row>
    <row r="2998" spans="1:6" x14ac:dyDescent="0.3">
      <c r="A2998" s="45">
        <v>760199</v>
      </c>
      <c r="B2998" s="46">
        <v>41080</v>
      </c>
      <c r="C2998" s="47">
        <v>2155.8839939999998</v>
      </c>
      <c r="D2998" s="45">
        <v>0.2</v>
      </c>
      <c r="E2998" s="45" t="s">
        <v>29</v>
      </c>
      <c r="F2998" s="46">
        <v>41078</v>
      </c>
    </row>
    <row r="2999" spans="1:6" x14ac:dyDescent="0.3">
      <c r="A2999" s="45">
        <v>760199</v>
      </c>
      <c r="B2999" s="46">
        <v>41081</v>
      </c>
      <c r="C2999" s="47">
        <v>2156.089121</v>
      </c>
      <c r="D2999" s="45">
        <v>0.2</v>
      </c>
      <c r="E2999" s="45" t="s">
        <v>29</v>
      </c>
      <c r="F2999" s="46">
        <v>41078</v>
      </c>
    </row>
    <row r="3000" spans="1:6" x14ac:dyDescent="0.3">
      <c r="A3000" s="45">
        <v>760199</v>
      </c>
      <c r="B3000" s="46">
        <v>41082</v>
      </c>
      <c r="C3000" s="47">
        <v>2155.8842399999999</v>
      </c>
      <c r="D3000" s="45">
        <v>0.12</v>
      </c>
      <c r="E3000" s="45" t="s">
        <v>29</v>
      </c>
      <c r="F3000" s="46">
        <v>41082</v>
      </c>
    </row>
    <row r="3001" spans="1:6" x14ac:dyDescent="0.3">
      <c r="A3001" s="45">
        <v>760199</v>
      </c>
      <c r="B3001" s="46">
        <v>41085</v>
      </c>
      <c r="C3001" s="47">
        <v>2156.0073630000002</v>
      </c>
      <c r="D3001" s="45">
        <v>0.12</v>
      </c>
      <c r="E3001" s="45" t="s">
        <v>29</v>
      </c>
      <c r="F3001" s="46">
        <v>41082</v>
      </c>
    </row>
    <row r="3002" spans="1:6" x14ac:dyDescent="0.3">
      <c r="A3002" s="45">
        <v>760199</v>
      </c>
      <c r="B3002" s="46">
        <v>41086</v>
      </c>
      <c r="C3002" s="47">
        <v>2156.1304930000001</v>
      </c>
      <c r="D3002" s="45">
        <v>0.12</v>
      </c>
      <c r="E3002" s="45" t="s">
        <v>29</v>
      </c>
      <c r="F3002" s="46">
        <v>41082</v>
      </c>
    </row>
    <row r="3003" spans="1:6" x14ac:dyDescent="0.3">
      <c r="A3003" s="45">
        <v>760199</v>
      </c>
      <c r="B3003" s="46">
        <v>41087</v>
      </c>
      <c r="C3003" s="47">
        <v>2156.2536300000002</v>
      </c>
      <c r="D3003" s="45">
        <v>0.12</v>
      </c>
      <c r="E3003" s="45" t="s">
        <v>29</v>
      </c>
      <c r="F3003" s="46">
        <v>41082</v>
      </c>
    </row>
    <row r="3004" spans="1:6" x14ac:dyDescent="0.3">
      <c r="A3004" s="45">
        <v>760199</v>
      </c>
      <c r="B3004" s="46">
        <v>41088</v>
      </c>
      <c r="C3004" s="47">
        <v>2156.3767750000002</v>
      </c>
      <c r="D3004" s="45">
        <v>0.12</v>
      </c>
      <c r="E3004" s="45" t="s">
        <v>29</v>
      </c>
      <c r="F3004" s="46">
        <v>41082</v>
      </c>
    </row>
    <row r="3005" spans="1:6" x14ac:dyDescent="0.3">
      <c r="A3005" s="45">
        <v>760199</v>
      </c>
      <c r="B3005" s="46">
        <v>41089</v>
      </c>
      <c r="C3005" s="47">
        <v>2156.499926</v>
      </c>
      <c r="D3005" s="45">
        <v>0.12</v>
      </c>
      <c r="E3005" s="45" t="s">
        <v>29</v>
      </c>
      <c r="F3005" s="46">
        <v>41082</v>
      </c>
    </row>
    <row r="3006" spans="1:6" x14ac:dyDescent="0.3">
      <c r="A3006" s="45">
        <v>760199</v>
      </c>
      <c r="B3006" s="46">
        <v>41092</v>
      </c>
      <c r="C3006" s="47">
        <v>2156.6230839999998</v>
      </c>
      <c r="D3006" s="45">
        <v>0.12</v>
      </c>
      <c r="E3006" s="45" t="s">
        <v>29</v>
      </c>
      <c r="F3006" s="46">
        <v>41082</v>
      </c>
    </row>
    <row r="3007" spans="1:6" x14ac:dyDescent="0.3">
      <c r="A3007" s="45">
        <v>760199</v>
      </c>
      <c r="B3007" s="46">
        <v>41093</v>
      </c>
      <c r="C3007" s="47">
        <v>2156.7462489999998</v>
      </c>
      <c r="D3007" s="45">
        <v>0.12</v>
      </c>
      <c r="E3007" s="45" t="s">
        <v>29</v>
      </c>
      <c r="F3007" s="46">
        <v>41082</v>
      </c>
    </row>
    <row r="3008" spans="1:6" x14ac:dyDescent="0.3">
      <c r="A3008" s="45">
        <v>760199</v>
      </c>
      <c r="B3008" s="46">
        <v>41094</v>
      </c>
      <c r="C3008" s="47">
        <v>2156.8694220000002</v>
      </c>
      <c r="D3008" s="45">
        <v>0.12</v>
      </c>
      <c r="E3008" s="45" t="s">
        <v>29</v>
      </c>
      <c r="F3008" s="46">
        <v>41082</v>
      </c>
    </row>
    <row r="3009" spans="1:6" x14ac:dyDescent="0.3">
      <c r="A3009" s="45">
        <v>760199</v>
      </c>
      <c r="B3009" s="46">
        <v>41095</v>
      </c>
      <c r="C3009" s="47">
        <v>2156.9926009999999</v>
      </c>
      <c r="D3009" s="45">
        <v>0.12</v>
      </c>
      <c r="E3009" s="45" t="s">
        <v>29</v>
      </c>
      <c r="F3009" s="46">
        <v>41082</v>
      </c>
    </row>
    <row r="3010" spans="1:6" x14ac:dyDescent="0.3">
      <c r="A3010" s="45">
        <v>760199</v>
      </c>
      <c r="B3010" s="46">
        <v>41096</v>
      </c>
      <c r="C3010" s="47">
        <v>2156.4984239999999</v>
      </c>
      <c r="D3010" s="45">
        <v>0.08</v>
      </c>
      <c r="E3010" s="45" t="s">
        <v>28</v>
      </c>
      <c r="F3010" s="46">
        <v>41096</v>
      </c>
    </row>
    <row r="3011" spans="1:6" x14ac:dyDescent="0.3">
      <c r="A3011" s="45">
        <v>760199</v>
      </c>
      <c r="B3011" s="46">
        <v>41099</v>
      </c>
      <c r="C3011" s="47">
        <v>2156.5804290000001</v>
      </c>
      <c r="D3011" s="45">
        <v>0.08</v>
      </c>
      <c r="E3011" s="45" t="s">
        <v>28</v>
      </c>
      <c r="F3011" s="46">
        <v>41096</v>
      </c>
    </row>
    <row r="3012" spans="1:6" x14ac:dyDescent="0.3">
      <c r="A3012" s="45">
        <v>760199</v>
      </c>
      <c r="B3012" s="46">
        <v>41100</v>
      </c>
      <c r="C3012" s="47">
        <v>2156.6624360000001</v>
      </c>
      <c r="D3012" s="45">
        <v>0.08</v>
      </c>
      <c r="E3012" s="45" t="s">
        <v>28</v>
      </c>
      <c r="F3012" s="46">
        <v>41096</v>
      </c>
    </row>
    <row r="3013" spans="1:6" x14ac:dyDescent="0.3">
      <c r="A3013" s="45">
        <v>760199</v>
      </c>
      <c r="B3013" s="46">
        <v>41101</v>
      </c>
      <c r="C3013" s="47">
        <v>2156.744447</v>
      </c>
      <c r="D3013" s="45">
        <v>0.08</v>
      </c>
      <c r="E3013" s="45" t="s">
        <v>28</v>
      </c>
      <c r="F3013" s="46">
        <v>41096</v>
      </c>
    </row>
    <row r="3014" spans="1:6" x14ac:dyDescent="0.3">
      <c r="A3014" s="45">
        <v>760199</v>
      </c>
      <c r="B3014" s="46">
        <v>41102</v>
      </c>
      <c r="C3014" s="47">
        <v>2156.8264610000001</v>
      </c>
      <c r="D3014" s="45">
        <v>0.08</v>
      </c>
      <c r="E3014" s="45" t="s">
        <v>28</v>
      </c>
      <c r="F3014" s="46">
        <v>41096</v>
      </c>
    </row>
    <row r="3015" spans="1:6" x14ac:dyDescent="0.3">
      <c r="A3015" s="45">
        <v>760199</v>
      </c>
      <c r="B3015" s="46">
        <v>41103</v>
      </c>
      <c r="C3015" s="47">
        <v>2156.9084779999998</v>
      </c>
      <c r="D3015" s="45">
        <v>0.08</v>
      </c>
      <c r="E3015" s="45" t="s">
        <v>28</v>
      </c>
      <c r="F3015" s="46">
        <v>41096</v>
      </c>
    </row>
    <row r="3016" spans="1:6" x14ac:dyDescent="0.3">
      <c r="A3016" s="45">
        <v>760199</v>
      </c>
      <c r="B3016" s="46">
        <v>41106</v>
      </c>
      <c r="C3016" s="47">
        <v>2156.990499</v>
      </c>
      <c r="D3016" s="45">
        <v>0.08</v>
      </c>
      <c r="E3016" s="45" t="s">
        <v>28</v>
      </c>
      <c r="F3016" s="46">
        <v>41096</v>
      </c>
    </row>
    <row r="3017" spans="1:6" x14ac:dyDescent="0.3">
      <c r="A3017" s="45">
        <v>760199</v>
      </c>
      <c r="B3017" s="46">
        <v>41107</v>
      </c>
      <c r="C3017" s="47">
        <v>2157.2157550000002</v>
      </c>
      <c r="D3017" s="45">
        <v>0.23</v>
      </c>
      <c r="E3017" s="45" t="s">
        <v>29</v>
      </c>
      <c r="F3017" s="46">
        <v>41107</v>
      </c>
    </row>
    <row r="3018" spans="1:6" x14ac:dyDescent="0.3">
      <c r="A3018" s="45">
        <v>760199</v>
      </c>
      <c r="B3018" s="46">
        <v>41108</v>
      </c>
      <c r="C3018" s="47">
        <v>2157.4410349999998</v>
      </c>
      <c r="D3018" s="45">
        <v>0.23</v>
      </c>
      <c r="E3018" s="45" t="s">
        <v>29</v>
      </c>
      <c r="F3018" s="46">
        <v>41107</v>
      </c>
    </row>
    <row r="3019" spans="1:6" x14ac:dyDescent="0.3">
      <c r="A3019" s="45">
        <v>760199</v>
      </c>
      <c r="B3019" s="46">
        <v>41109</v>
      </c>
      <c r="C3019" s="47">
        <v>2157.666338</v>
      </c>
      <c r="D3019" s="45">
        <v>0.23</v>
      </c>
      <c r="E3019" s="45" t="s">
        <v>29</v>
      </c>
      <c r="F3019" s="46">
        <v>41107</v>
      </c>
    </row>
    <row r="3020" spans="1:6" x14ac:dyDescent="0.3">
      <c r="A3020" s="45">
        <v>760199</v>
      </c>
      <c r="B3020" s="46">
        <v>41110</v>
      </c>
      <c r="C3020" s="47">
        <v>2157.8916650000001</v>
      </c>
      <c r="D3020" s="45">
        <v>0.23</v>
      </c>
      <c r="E3020" s="45" t="s">
        <v>29</v>
      </c>
      <c r="F3020" s="46">
        <v>41107</v>
      </c>
    </row>
    <row r="3021" spans="1:6" x14ac:dyDescent="0.3">
      <c r="A3021" s="45">
        <v>760199</v>
      </c>
      <c r="B3021" s="46">
        <v>41113</v>
      </c>
      <c r="C3021" s="47">
        <v>2158.850625</v>
      </c>
      <c r="D3021" s="45">
        <v>0.38</v>
      </c>
      <c r="E3021" s="45" t="s">
        <v>29</v>
      </c>
      <c r="F3021" s="46">
        <v>41113</v>
      </c>
    </row>
    <row r="3022" spans="1:6" x14ac:dyDescent="0.3">
      <c r="A3022" s="45">
        <v>760199</v>
      </c>
      <c r="B3022" s="46">
        <v>41114</v>
      </c>
      <c r="C3022" s="47">
        <v>2159.222843</v>
      </c>
      <c r="D3022" s="45">
        <v>0.38</v>
      </c>
      <c r="E3022" s="45" t="s">
        <v>29</v>
      </c>
      <c r="F3022" s="46">
        <v>41113</v>
      </c>
    </row>
    <row r="3023" spans="1:6" x14ac:dyDescent="0.3">
      <c r="A3023" s="45">
        <v>760199</v>
      </c>
      <c r="B3023" s="46">
        <v>41115</v>
      </c>
      <c r="C3023" s="47">
        <v>2159.5951249999998</v>
      </c>
      <c r="D3023" s="45">
        <v>0.38</v>
      </c>
      <c r="E3023" s="45" t="s">
        <v>29</v>
      </c>
      <c r="F3023" s="46">
        <v>41113</v>
      </c>
    </row>
    <row r="3024" spans="1:6" x14ac:dyDescent="0.3">
      <c r="A3024" s="45">
        <v>760199</v>
      </c>
      <c r="B3024" s="46">
        <v>41116</v>
      </c>
      <c r="C3024" s="47">
        <v>2159.9674709999999</v>
      </c>
      <c r="D3024" s="45">
        <v>0.38</v>
      </c>
      <c r="E3024" s="45" t="s">
        <v>29</v>
      </c>
      <c r="F3024" s="46">
        <v>41113</v>
      </c>
    </row>
    <row r="3025" spans="1:6" x14ac:dyDescent="0.3">
      <c r="A3025" s="45">
        <v>760199</v>
      </c>
      <c r="B3025" s="46">
        <v>41117</v>
      </c>
      <c r="C3025" s="47">
        <v>2160.3398809999999</v>
      </c>
      <c r="D3025" s="45">
        <v>0.38</v>
      </c>
      <c r="E3025" s="45" t="s">
        <v>29</v>
      </c>
      <c r="F3025" s="46">
        <v>41113</v>
      </c>
    </row>
    <row r="3026" spans="1:6" x14ac:dyDescent="0.3">
      <c r="A3026" s="45">
        <v>760199</v>
      </c>
      <c r="B3026" s="46">
        <v>41120</v>
      </c>
      <c r="C3026" s="47">
        <v>2160.712356</v>
      </c>
      <c r="D3026" s="45">
        <v>0.38</v>
      </c>
      <c r="E3026" s="45" t="s">
        <v>29</v>
      </c>
      <c r="F3026" s="46">
        <v>41113</v>
      </c>
    </row>
    <row r="3027" spans="1:6" x14ac:dyDescent="0.3">
      <c r="A3027" s="45">
        <v>760199</v>
      </c>
      <c r="B3027" s="46">
        <v>41121</v>
      </c>
      <c r="C3027" s="47">
        <v>2161.0848940000001</v>
      </c>
      <c r="D3027" s="45">
        <v>0.38</v>
      </c>
      <c r="E3027" s="45" t="s">
        <v>29</v>
      </c>
      <c r="F3027" s="46">
        <v>41113</v>
      </c>
    </row>
    <row r="3028" spans="1:6" x14ac:dyDescent="0.3">
      <c r="A3028" s="45">
        <v>760199</v>
      </c>
      <c r="B3028" s="46">
        <v>41122</v>
      </c>
      <c r="C3028" s="47">
        <v>2161.4574969999999</v>
      </c>
      <c r="D3028" s="45">
        <v>0.38</v>
      </c>
      <c r="E3028" s="45" t="s">
        <v>29</v>
      </c>
      <c r="F3028" s="46">
        <v>41113</v>
      </c>
    </row>
    <row r="3029" spans="1:6" x14ac:dyDescent="0.3">
      <c r="A3029" s="45">
        <v>760199</v>
      </c>
      <c r="B3029" s="46">
        <v>41123</v>
      </c>
      <c r="C3029" s="47">
        <v>2161.8301649999999</v>
      </c>
      <c r="D3029" s="45">
        <v>0.38</v>
      </c>
      <c r="E3029" s="45" t="s">
        <v>29</v>
      </c>
      <c r="F3029" s="46">
        <v>41113</v>
      </c>
    </row>
    <row r="3030" spans="1:6" x14ac:dyDescent="0.3">
      <c r="A3030" s="45">
        <v>760199</v>
      </c>
      <c r="B3030" s="46">
        <v>41124</v>
      </c>
      <c r="C3030" s="47">
        <v>2162.2028959999998</v>
      </c>
      <c r="D3030" s="45">
        <v>0.38</v>
      </c>
      <c r="E3030" s="45" t="s">
        <v>29</v>
      </c>
      <c r="F3030" s="46">
        <v>41113</v>
      </c>
    </row>
    <row r="3031" spans="1:6" x14ac:dyDescent="0.3">
      <c r="A3031" s="45">
        <v>760199</v>
      </c>
      <c r="B3031" s="46">
        <v>41127</v>
      </c>
      <c r="C3031" s="47">
        <v>2162.5756919999999</v>
      </c>
      <c r="D3031" s="45">
        <v>0.38</v>
      </c>
      <c r="E3031" s="45" t="s">
        <v>29</v>
      </c>
      <c r="F3031" s="46">
        <v>41113</v>
      </c>
    </row>
    <row r="3032" spans="1:6" x14ac:dyDescent="0.3">
      <c r="A3032" s="45">
        <v>760199</v>
      </c>
      <c r="B3032" s="46">
        <v>41128</v>
      </c>
      <c r="C3032" s="47">
        <v>2162.9485519999998</v>
      </c>
      <c r="D3032" s="45">
        <v>0.38</v>
      </c>
      <c r="E3032" s="45" t="s">
        <v>29</v>
      </c>
      <c r="F3032" s="46">
        <v>41113</v>
      </c>
    </row>
    <row r="3033" spans="1:6" x14ac:dyDescent="0.3">
      <c r="A3033" s="45">
        <v>760199</v>
      </c>
      <c r="B3033" s="46">
        <v>41129</v>
      </c>
      <c r="C3033" s="47">
        <v>2164.156152</v>
      </c>
      <c r="D3033" s="45">
        <v>0.43</v>
      </c>
      <c r="E3033" s="45" t="s">
        <v>28</v>
      </c>
      <c r="F3033" s="46">
        <v>41129</v>
      </c>
    </row>
    <row r="3034" spans="1:6" x14ac:dyDescent="0.3">
      <c r="A3034" s="45">
        <v>760199</v>
      </c>
      <c r="B3034" s="46">
        <v>41130</v>
      </c>
      <c r="C3034" s="47">
        <v>2164.5784010000002</v>
      </c>
      <c r="D3034" s="45">
        <v>0.43</v>
      </c>
      <c r="E3034" s="45" t="s">
        <v>28</v>
      </c>
      <c r="F3034" s="46">
        <v>41129</v>
      </c>
    </row>
    <row r="3035" spans="1:6" x14ac:dyDescent="0.3">
      <c r="A3035" s="45">
        <v>760199</v>
      </c>
      <c r="B3035" s="46">
        <v>41131</v>
      </c>
      <c r="C3035" s="47">
        <v>2165.0007329999999</v>
      </c>
      <c r="D3035" s="45">
        <v>0.43</v>
      </c>
      <c r="E3035" s="45" t="s">
        <v>28</v>
      </c>
      <c r="F3035" s="46">
        <v>41129</v>
      </c>
    </row>
    <row r="3036" spans="1:6" x14ac:dyDescent="0.3">
      <c r="A3036" s="45">
        <v>760199</v>
      </c>
      <c r="B3036" s="46">
        <v>41134</v>
      </c>
      <c r="C3036" s="47">
        <v>2165.423147</v>
      </c>
      <c r="D3036" s="45">
        <v>0.43</v>
      </c>
      <c r="E3036" s="45" t="s">
        <v>28</v>
      </c>
      <c r="F3036" s="46">
        <v>41129</v>
      </c>
    </row>
    <row r="3037" spans="1:6" x14ac:dyDescent="0.3">
      <c r="A3037" s="45">
        <v>760199</v>
      </c>
      <c r="B3037" s="46">
        <v>41135</v>
      </c>
      <c r="C3037" s="47">
        <v>2165.845644</v>
      </c>
      <c r="D3037" s="45">
        <v>0.43</v>
      </c>
      <c r="E3037" s="45" t="s">
        <v>28</v>
      </c>
      <c r="F3037" s="46">
        <v>41129</v>
      </c>
    </row>
    <row r="3038" spans="1:6" x14ac:dyDescent="0.3">
      <c r="A3038" s="45">
        <v>760199</v>
      </c>
      <c r="B3038" s="46">
        <v>41136</v>
      </c>
      <c r="C3038" s="47">
        <v>2166.2682239999999</v>
      </c>
      <c r="D3038" s="45">
        <v>0.43</v>
      </c>
      <c r="E3038" s="45" t="s">
        <v>28</v>
      </c>
      <c r="F3038" s="46">
        <v>41129</v>
      </c>
    </row>
    <row r="3039" spans="1:6" x14ac:dyDescent="0.3">
      <c r="A3039" s="45">
        <v>760199</v>
      </c>
      <c r="B3039" s="46">
        <v>41137</v>
      </c>
      <c r="C3039" s="47">
        <v>2166.6319090000002</v>
      </c>
      <c r="D3039" s="45">
        <v>0.37</v>
      </c>
      <c r="E3039" s="45" t="s">
        <v>29</v>
      </c>
      <c r="F3039" s="46">
        <v>41137</v>
      </c>
    </row>
    <row r="3040" spans="1:6" x14ac:dyDescent="0.3">
      <c r="A3040" s="45">
        <v>760199</v>
      </c>
      <c r="B3040" s="46">
        <v>41138</v>
      </c>
      <c r="C3040" s="47">
        <v>2166.9956550000002</v>
      </c>
      <c r="D3040" s="45">
        <v>0.37</v>
      </c>
      <c r="E3040" s="45" t="s">
        <v>29</v>
      </c>
      <c r="F3040" s="46">
        <v>41137</v>
      </c>
    </row>
    <row r="3041" spans="1:6" x14ac:dyDescent="0.3">
      <c r="A3041" s="45">
        <v>760199</v>
      </c>
      <c r="B3041" s="46">
        <v>41141</v>
      </c>
      <c r="C3041" s="47">
        <v>2167.3594619999999</v>
      </c>
      <c r="D3041" s="45">
        <v>0.37</v>
      </c>
      <c r="E3041" s="45" t="s">
        <v>29</v>
      </c>
      <c r="F3041" s="46">
        <v>41137</v>
      </c>
    </row>
    <row r="3042" spans="1:6" x14ac:dyDescent="0.3">
      <c r="A3042" s="45">
        <v>760199</v>
      </c>
      <c r="B3042" s="46">
        <v>41142</v>
      </c>
      <c r="C3042" s="47">
        <v>2167.7233299999998</v>
      </c>
      <c r="D3042" s="45">
        <v>0.37</v>
      </c>
      <c r="E3042" s="45" t="s">
        <v>29</v>
      </c>
      <c r="F3042" s="46">
        <v>41137</v>
      </c>
    </row>
    <row r="3043" spans="1:6" x14ac:dyDescent="0.3">
      <c r="A3043" s="45">
        <v>760199</v>
      </c>
      <c r="B3043" s="46">
        <v>41143</v>
      </c>
      <c r="C3043" s="47">
        <v>2168.0872599999998</v>
      </c>
      <c r="D3043" s="45">
        <v>0.37</v>
      </c>
      <c r="E3043" s="45" t="s">
        <v>29</v>
      </c>
      <c r="F3043" s="46">
        <v>41137</v>
      </c>
    </row>
    <row r="3044" spans="1:6" x14ac:dyDescent="0.3">
      <c r="A3044" s="45">
        <v>760199</v>
      </c>
      <c r="B3044" s="46">
        <v>41144</v>
      </c>
      <c r="C3044" s="47">
        <v>2168.51017</v>
      </c>
      <c r="D3044" s="45">
        <v>0.38</v>
      </c>
      <c r="E3044" s="45" t="s">
        <v>29</v>
      </c>
      <c r="F3044" s="46">
        <v>41144</v>
      </c>
    </row>
    <row r="3045" spans="1:6" x14ac:dyDescent="0.3">
      <c r="A3045" s="45">
        <v>760199</v>
      </c>
      <c r="B3045" s="46">
        <v>41145</v>
      </c>
      <c r="C3045" s="47">
        <v>2168.8840530000002</v>
      </c>
      <c r="D3045" s="45">
        <v>0.38</v>
      </c>
      <c r="E3045" s="45" t="s">
        <v>29</v>
      </c>
      <c r="F3045" s="46">
        <v>41144</v>
      </c>
    </row>
    <row r="3046" spans="1:6" x14ac:dyDescent="0.3">
      <c r="A3046" s="45">
        <v>760199</v>
      </c>
      <c r="B3046" s="46">
        <v>41148</v>
      </c>
      <c r="C3046" s="47">
        <v>2169.2580010000001</v>
      </c>
      <c r="D3046" s="45">
        <v>0.38</v>
      </c>
      <c r="E3046" s="45" t="s">
        <v>29</v>
      </c>
      <c r="F3046" s="46">
        <v>41144</v>
      </c>
    </row>
    <row r="3047" spans="1:6" x14ac:dyDescent="0.3">
      <c r="A3047" s="45">
        <v>760199</v>
      </c>
      <c r="B3047" s="46">
        <v>41149</v>
      </c>
      <c r="C3047" s="47">
        <v>2169.6320129999999</v>
      </c>
      <c r="D3047" s="45">
        <v>0.38</v>
      </c>
      <c r="E3047" s="45" t="s">
        <v>29</v>
      </c>
      <c r="F3047" s="46">
        <v>41144</v>
      </c>
    </row>
    <row r="3048" spans="1:6" x14ac:dyDescent="0.3">
      <c r="A3048" s="45">
        <v>760199</v>
      </c>
      <c r="B3048" s="46">
        <v>41150</v>
      </c>
      <c r="C3048" s="47">
        <v>2170.006089</v>
      </c>
      <c r="D3048" s="45">
        <v>0.38</v>
      </c>
      <c r="E3048" s="45" t="s">
        <v>29</v>
      </c>
      <c r="F3048" s="46">
        <v>41144</v>
      </c>
    </row>
    <row r="3049" spans="1:6" x14ac:dyDescent="0.3">
      <c r="A3049" s="45">
        <v>760199</v>
      </c>
      <c r="B3049" s="46">
        <v>41151</v>
      </c>
      <c r="C3049" s="47">
        <v>2170.3802300000002</v>
      </c>
      <c r="D3049" s="45">
        <v>0.38</v>
      </c>
      <c r="E3049" s="45" t="s">
        <v>29</v>
      </c>
      <c r="F3049" s="46">
        <v>41144</v>
      </c>
    </row>
    <row r="3050" spans="1:6" x14ac:dyDescent="0.3">
      <c r="A3050" s="45">
        <v>760199</v>
      </c>
      <c r="B3050" s="46">
        <v>41152</v>
      </c>
      <c r="C3050" s="47">
        <v>2170.7544360000002</v>
      </c>
      <c r="D3050" s="45">
        <v>0.38</v>
      </c>
      <c r="E3050" s="45" t="s">
        <v>29</v>
      </c>
      <c r="F3050" s="46">
        <v>41144</v>
      </c>
    </row>
    <row r="3051" spans="1:6" x14ac:dyDescent="0.3">
      <c r="A3051" s="45">
        <v>760199</v>
      </c>
      <c r="B3051" s="46">
        <v>41155</v>
      </c>
      <c r="C3051" s="47">
        <v>2171.128706</v>
      </c>
      <c r="D3051" s="45">
        <v>0.38</v>
      </c>
      <c r="E3051" s="45" t="s">
        <v>29</v>
      </c>
      <c r="F3051" s="46">
        <v>41144</v>
      </c>
    </row>
    <row r="3052" spans="1:6" x14ac:dyDescent="0.3">
      <c r="A3052" s="45">
        <v>760199</v>
      </c>
      <c r="B3052" s="46">
        <v>41156</v>
      </c>
      <c r="C3052" s="47">
        <v>2171.5030409999999</v>
      </c>
      <c r="D3052" s="45">
        <v>0.38</v>
      </c>
      <c r="E3052" s="45" t="s">
        <v>29</v>
      </c>
      <c r="F3052" s="46">
        <v>41144</v>
      </c>
    </row>
    <row r="3053" spans="1:6" x14ac:dyDescent="0.3">
      <c r="A3053" s="45">
        <v>760199</v>
      </c>
      <c r="B3053" s="46">
        <v>41157</v>
      </c>
      <c r="C3053" s="47">
        <v>2172.3197449999998</v>
      </c>
      <c r="D3053" s="45">
        <v>0.41</v>
      </c>
      <c r="E3053" s="45" t="s">
        <v>28</v>
      </c>
      <c r="F3053" s="46">
        <v>41157</v>
      </c>
    </row>
    <row r="3054" spans="1:6" x14ac:dyDescent="0.3">
      <c r="A3054" s="45">
        <v>760199</v>
      </c>
      <c r="B3054" s="46">
        <v>41158</v>
      </c>
      <c r="C3054" s="47">
        <v>2172.7237799999998</v>
      </c>
      <c r="D3054" s="45">
        <v>0.41</v>
      </c>
      <c r="E3054" s="45" t="s">
        <v>28</v>
      </c>
      <c r="F3054" s="46">
        <v>41157</v>
      </c>
    </row>
    <row r="3055" spans="1:6" x14ac:dyDescent="0.3">
      <c r="A3055" s="45">
        <v>760199</v>
      </c>
      <c r="B3055" s="46">
        <v>41162</v>
      </c>
      <c r="C3055" s="47">
        <v>2173.1278900000002</v>
      </c>
      <c r="D3055" s="45">
        <v>0.41</v>
      </c>
      <c r="E3055" s="45" t="s">
        <v>28</v>
      </c>
      <c r="F3055" s="46">
        <v>41157</v>
      </c>
    </row>
    <row r="3056" spans="1:6" x14ac:dyDescent="0.3">
      <c r="A3056" s="45">
        <v>760199</v>
      </c>
      <c r="B3056" s="46">
        <v>41163</v>
      </c>
      <c r="C3056" s="47">
        <v>2173.532076</v>
      </c>
      <c r="D3056" s="45">
        <v>0.41</v>
      </c>
      <c r="E3056" s="45" t="s">
        <v>28</v>
      </c>
      <c r="F3056" s="46">
        <v>41157</v>
      </c>
    </row>
    <row r="3057" spans="1:6" x14ac:dyDescent="0.3">
      <c r="A3057" s="45">
        <v>760199</v>
      </c>
      <c r="B3057" s="46">
        <v>41164</v>
      </c>
      <c r="C3057" s="47">
        <v>2173.9363370000001</v>
      </c>
      <c r="D3057" s="45">
        <v>0.41</v>
      </c>
      <c r="E3057" s="45" t="s">
        <v>28</v>
      </c>
      <c r="F3057" s="46">
        <v>41157</v>
      </c>
    </row>
    <row r="3058" spans="1:6" x14ac:dyDescent="0.3">
      <c r="A3058" s="45">
        <v>760199</v>
      </c>
      <c r="B3058" s="46">
        <v>41165</v>
      </c>
      <c r="C3058" s="47">
        <v>2174.3406730000002</v>
      </c>
      <c r="D3058" s="45">
        <v>0.41</v>
      </c>
      <c r="E3058" s="45" t="s">
        <v>28</v>
      </c>
      <c r="F3058" s="46">
        <v>41157</v>
      </c>
    </row>
    <row r="3059" spans="1:6" x14ac:dyDescent="0.3">
      <c r="A3059" s="45">
        <v>760199</v>
      </c>
      <c r="B3059" s="46">
        <v>41166</v>
      </c>
      <c r="C3059" s="47">
        <v>2174.7450840000001</v>
      </c>
      <c r="D3059" s="45">
        <v>0.41</v>
      </c>
      <c r="E3059" s="45" t="s">
        <v>28</v>
      </c>
      <c r="F3059" s="46">
        <v>41157</v>
      </c>
    </row>
    <row r="3060" spans="1:6" x14ac:dyDescent="0.3">
      <c r="A3060" s="45">
        <v>760199</v>
      </c>
      <c r="B3060" s="46">
        <v>41169</v>
      </c>
      <c r="C3060" s="47">
        <v>2175.14957</v>
      </c>
      <c r="D3060" s="45">
        <v>0.41</v>
      </c>
      <c r="E3060" s="45" t="s">
        <v>28</v>
      </c>
      <c r="F3060" s="46">
        <v>41157</v>
      </c>
    </row>
    <row r="3061" spans="1:6" x14ac:dyDescent="0.3">
      <c r="A3061" s="45">
        <v>760199</v>
      </c>
      <c r="B3061" s="46">
        <v>41170</v>
      </c>
      <c r="C3061" s="47">
        <v>2175.6978349999999</v>
      </c>
      <c r="D3061" s="45">
        <v>0.48</v>
      </c>
      <c r="E3061" s="45" t="s">
        <v>29</v>
      </c>
      <c r="F3061" s="46">
        <v>41170</v>
      </c>
    </row>
    <row r="3062" spans="1:6" x14ac:dyDescent="0.3">
      <c r="A3062" s="45">
        <v>760199</v>
      </c>
      <c r="B3062" s="46">
        <v>41171</v>
      </c>
      <c r="C3062" s="47">
        <v>2176.2462399999999</v>
      </c>
      <c r="D3062" s="45">
        <v>0.48</v>
      </c>
      <c r="E3062" s="45" t="s">
        <v>29</v>
      </c>
      <c r="F3062" s="46">
        <v>41170</v>
      </c>
    </row>
    <row r="3063" spans="1:6" x14ac:dyDescent="0.3">
      <c r="A3063" s="45">
        <v>760199</v>
      </c>
      <c r="B3063" s="46">
        <v>41172</v>
      </c>
      <c r="C3063" s="47">
        <v>2176.7947819999999</v>
      </c>
      <c r="D3063" s="45">
        <v>0.48</v>
      </c>
      <c r="E3063" s="45" t="s">
        <v>29</v>
      </c>
      <c r="F3063" s="46">
        <v>41170</v>
      </c>
    </row>
    <row r="3064" spans="1:6" x14ac:dyDescent="0.3">
      <c r="A3064" s="45">
        <v>760199</v>
      </c>
      <c r="B3064" s="46">
        <v>41173</v>
      </c>
      <c r="C3064" s="47">
        <v>2177.6171169999998</v>
      </c>
      <c r="D3064" s="45">
        <v>0.54</v>
      </c>
      <c r="E3064" s="45" t="s">
        <v>29</v>
      </c>
      <c r="F3064" s="46">
        <v>41173</v>
      </c>
    </row>
    <row r="3065" spans="1:6" x14ac:dyDescent="0.3">
      <c r="A3065" s="45">
        <v>760199</v>
      </c>
      <c r="B3065" s="46">
        <v>41176</v>
      </c>
      <c r="C3065" s="47">
        <v>2178.2344410000001</v>
      </c>
      <c r="D3065" s="45">
        <v>0.54</v>
      </c>
      <c r="E3065" s="45" t="s">
        <v>29</v>
      </c>
      <c r="F3065" s="46">
        <v>41173</v>
      </c>
    </row>
    <row r="3066" spans="1:6" x14ac:dyDescent="0.3">
      <c r="A3066" s="45">
        <v>760199</v>
      </c>
      <c r="B3066" s="46">
        <v>41177</v>
      </c>
      <c r="C3066" s="47">
        <v>2178.85194</v>
      </c>
      <c r="D3066" s="45">
        <v>0.54</v>
      </c>
      <c r="E3066" s="45" t="s">
        <v>29</v>
      </c>
      <c r="F3066" s="46">
        <v>41173</v>
      </c>
    </row>
    <row r="3067" spans="1:6" x14ac:dyDescent="0.3">
      <c r="A3067" s="45">
        <v>760199</v>
      </c>
      <c r="B3067" s="46">
        <v>41178</v>
      </c>
      <c r="C3067" s="47">
        <v>2179.469615</v>
      </c>
      <c r="D3067" s="45">
        <v>0.54</v>
      </c>
      <c r="E3067" s="45" t="s">
        <v>29</v>
      </c>
      <c r="F3067" s="46">
        <v>41173</v>
      </c>
    </row>
    <row r="3068" spans="1:6" x14ac:dyDescent="0.3">
      <c r="A3068" s="45">
        <v>760199</v>
      </c>
      <c r="B3068" s="46">
        <v>41179</v>
      </c>
      <c r="C3068" s="47">
        <v>2180.0874640000002</v>
      </c>
      <c r="D3068" s="45">
        <v>0.54</v>
      </c>
      <c r="E3068" s="45" t="s">
        <v>29</v>
      </c>
      <c r="F3068" s="46">
        <v>41173</v>
      </c>
    </row>
    <row r="3069" spans="1:6" x14ac:dyDescent="0.3">
      <c r="A3069" s="45">
        <v>760199</v>
      </c>
      <c r="B3069" s="46">
        <v>41180</v>
      </c>
      <c r="C3069" s="47">
        <v>2180.7054880000001</v>
      </c>
      <c r="D3069" s="45">
        <v>0.54</v>
      </c>
      <c r="E3069" s="45" t="s">
        <v>29</v>
      </c>
      <c r="F3069" s="46">
        <v>41173</v>
      </c>
    </row>
    <row r="3070" spans="1:6" x14ac:dyDescent="0.3">
      <c r="A3070" s="45">
        <v>760199</v>
      </c>
      <c r="B3070" s="46">
        <v>41183</v>
      </c>
      <c r="C3070" s="47">
        <v>2181.3236879999999</v>
      </c>
      <c r="D3070" s="45">
        <v>0.54</v>
      </c>
      <c r="E3070" s="45" t="s">
        <v>29</v>
      </c>
      <c r="F3070" s="46">
        <v>41173</v>
      </c>
    </row>
    <row r="3071" spans="1:6" x14ac:dyDescent="0.3">
      <c r="A3071" s="45">
        <v>760199</v>
      </c>
      <c r="B3071" s="46">
        <v>41184</v>
      </c>
      <c r="C3071" s="47">
        <v>2181.942063</v>
      </c>
      <c r="D3071" s="45">
        <v>0.54</v>
      </c>
      <c r="E3071" s="45" t="s">
        <v>29</v>
      </c>
      <c r="F3071" s="46">
        <v>41173</v>
      </c>
    </row>
    <row r="3072" spans="1:6" x14ac:dyDescent="0.3">
      <c r="A3072" s="45">
        <v>760199</v>
      </c>
      <c r="B3072" s="46">
        <v>41185</v>
      </c>
      <c r="C3072" s="47">
        <v>2182.5606130000001</v>
      </c>
      <c r="D3072" s="45">
        <v>0.54</v>
      </c>
      <c r="E3072" s="45" t="s">
        <v>29</v>
      </c>
      <c r="F3072" s="46">
        <v>41173</v>
      </c>
    </row>
    <row r="3073" spans="1:6" x14ac:dyDescent="0.3">
      <c r="A3073" s="45">
        <v>760199</v>
      </c>
      <c r="B3073" s="46">
        <v>41186</v>
      </c>
      <c r="C3073" s="47">
        <v>2183.1793389999998</v>
      </c>
      <c r="D3073" s="45">
        <v>0.54</v>
      </c>
      <c r="E3073" s="45" t="s">
        <v>29</v>
      </c>
      <c r="F3073" s="46">
        <v>41173</v>
      </c>
    </row>
    <row r="3074" spans="1:6" x14ac:dyDescent="0.3">
      <c r="A3074" s="45">
        <v>760199</v>
      </c>
      <c r="B3074" s="46">
        <v>41187</v>
      </c>
      <c r="C3074" s="47">
        <v>2184.278988</v>
      </c>
      <c r="D3074" s="45">
        <v>0.56999999999999995</v>
      </c>
      <c r="E3074" s="45" t="s">
        <v>28</v>
      </c>
      <c r="F3074" s="46">
        <v>41187</v>
      </c>
    </row>
    <row r="3075" spans="1:6" x14ac:dyDescent="0.3">
      <c r="A3075" s="45">
        <v>760199</v>
      </c>
      <c r="B3075" s="46">
        <v>41190</v>
      </c>
      <c r="C3075" s="47">
        <v>2184.9325530000001</v>
      </c>
      <c r="D3075" s="45">
        <v>0.56999999999999995</v>
      </c>
      <c r="E3075" s="45" t="s">
        <v>28</v>
      </c>
      <c r="F3075" s="46">
        <v>41187</v>
      </c>
    </row>
    <row r="3076" spans="1:6" x14ac:dyDescent="0.3">
      <c r="A3076" s="45">
        <v>760199</v>
      </c>
      <c r="B3076" s="46">
        <v>41191</v>
      </c>
      <c r="C3076" s="47">
        <v>2185.5863140000001</v>
      </c>
      <c r="D3076" s="45">
        <v>0.56999999999999995</v>
      </c>
      <c r="E3076" s="45" t="s">
        <v>28</v>
      </c>
      <c r="F3076" s="46">
        <v>41187</v>
      </c>
    </row>
    <row r="3077" spans="1:6" x14ac:dyDescent="0.3">
      <c r="A3077" s="45">
        <v>760199</v>
      </c>
      <c r="B3077" s="46">
        <v>41192</v>
      </c>
      <c r="C3077" s="47">
        <v>2186.2402710000001</v>
      </c>
      <c r="D3077" s="45">
        <v>0.56999999999999995</v>
      </c>
      <c r="E3077" s="45" t="s">
        <v>28</v>
      </c>
      <c r="F3077" s="46">
        <v>41187</v>
      </c>
    </row>
    <row r="3078" spans="1:6" x14ac:dyDescent="0.3">
      <c r="A3078" s="45">
        <v>760199</v>
      </c>
      <c r="B3078" s="46">
        <v>41193</v>
      </c>
      <c r="C3078" s="47">
        <v>2186.8944240000001</v>
      </c>
      <c r="D3078" s="45">
        <v>0.56999999999999995</v>
      </c>
      <c r="E3078" s="45" t="s">
        <v>28</v>
      </c>
      <c r="F3078" s="46">
        <v>41187</v>
      </c>
    </row>
    <row r="3079" spans="1:6" x14ac:dyDescent="0.3">
      <c r="A3079" s="45">
        <v>760199</v>
      </c>
      <c r="B3079" s="46">
        <v>41197</v>
      </c>
      <c r="C3079" s="47">
        <v>2187.548773</v>
      </c>
      <c r="D3079" s="45">
        <v>0.56999999999999995</v>
      </c>
      <c r="E3079" s="45" t="s">
        <v>28</v>
      </c>
      <c r="F3079" s="46">
        <v>41187</v>
      </c>
    </row>
    <row r="3080" spans="1:6" x14ac:dyDescent="0.3">
      <c r="A3080" s="45">
        <v>760199</v>
      </c>
      <c r="B3080" s="46">
        <v>41198</v>
      </c>
      <c r="C3080" s="47">
        <v>2188.0645509999999</v>
      </c>
      <c r="D3080" s="45">
        <v>0.52</v>
      </c>
      <c r="E3080" s="45" t="s">
        <v>29</v>
      </c>
      <c r="F3080" s="46">
        <v>41198</v>
      </c>
    </row>
    <row r="3081" spans="1:6" x14ac:dyDescent="0.3">
      <c r="A3081" s="45">
        <v>760199</v>
      </c>
      <c r="B3081" s="46">
        <v>41199</v>
      </c>
      <c r="C3081" s="47">
        <v>2188.5804499999999</v>
      </c>
      <c r="D3081" s="45">
        <v>0.52</v>
      </c>
      <c r="E3081" s="45" t="s">
        <v>29</v>
      </c>
      <c r="F3081" s="46">
        <v>41198</v>
      </c>
    </row>
    <row r="3082" spans="1:6" x14ac:dyDescent="0.3">
      <c r="A3082" s="45">
        <v>760199</v>
      </c>
      <c r="B3082" s="46">
        <v>41200</v>
      </c>
      <c r="C3082" s="47">
        <v>2189.0964720000002</v>
      </c>
      <c r="D3082" s="45">
        <v>0.52</v>
      </c>
      <c r="E3082" s="45" t="s">
        <v>29</v>
      </c>
      <c r="F3082" s="46">
        <v>41198</v>
      </c>
    </row>
    <row r="3083" spans="1:6" x14ac:dyDescent="0.3">
      <c r="A3083" s="45">
        <v>760199</v>
      </c>
      <c r="B3083" s="46">
        <v>41201</v>
      </c>
      <c r="C3083" s="47">
        <v>2189.612615</v>
      </c>
      <c r="D3083" s="45">
        <v>0.52</v>
      </c>
      <c r="E3083" s="45" t="s">
        <v>29</v>
      </c>
      <c r="F3083" s="46">
        <v>41198</v>
      </c>
    </row>
    <row r="3084" spans="1:6" x14ac:dyDescent="0.3">
      <c r="A3084" s="45">
        <v>760199</v>
      </c>
      <c r="B3084" s="46">
        <v>41204</v>
      </c>
      <c r="C3084" s="47">
        <v>2190.4259200000001</v>
      </c>
      <c r="D3084" s="45">
        <v>0.57999999999999996</v>
      </c>
      <c r="E3084" s="45" t="s">
        <v>29</v>
      </c>
      <c r="F3084" s="46">
        <v>41204</v>
      </c>
    </row>
    <row r="3085" spans="1:6" x14ac:dyDescent="0.3">
      <c r="A3085" s="45">
        <v>760199</v>
      </c>
      <c r="B3085" s="46">
        <v>41205</v>
      </c>
      <c r="C3085" s="47">
        <v>2191.0018030000001</v>
      </c>
      <c r="D3085" s="45">
        <v>0.57999999999999996</v>
      </c>
      <c r="E3085" s="45" t="s">
        <v>29</v>
      </c>
      <c r="F3085" s="46">
        <v>41204</v>
      </c>
    </row>
    <row r="3086" spans="1:6" x14ac:dyDescent="0.3">
      <c r="A3086" s="45">
        <v>760199</v>
      </c>
      <c r="B3086" s="46">
        <v>41206</v>
      </c>
      <c r="C3086" s="47">
        <v>2191.5778380000002</v>
      </c>
      <c r="D3086" s="45">
        <v>0.57999999999999996</v>
      </c>
      <c r="E3086" s="45" t="s">
        <v>29</v>
      </c>
      <c r="F3086" s="46">
        <v>41204</v>
      </c>
    </row>
    <row r="3087" spans="1:6" x14ac:dyDescent="0.3">
      <c r="A3087" s="45">
        <v>760199</v>
      </c>
      <c r="B3087" s="46">
        <v>41207</v>
      </c>
      <c r="C3087" s="47">
        <v>2192.1540239999999</v>
      </c>
      <c r="D3087" s="45">
        <v>0.57999999999999996</v>
      </c>
      <c r="E3087" s="45" t="s">
        <v>29</v>
      </c>
      <c r="F3087" s="46">
        <v>41204</v>
      </c>
    </row>
    <row r="3088" spans="1:6" x14ac:dyDescent="0.3">
      <c r="A3088" s="45">
        <v>760199</v>
      </c>
      <c r="B3088" s="46">
        <v>41208</v>
      </c>
      <c r="C3088" s="47">
        <v>2192.7303619999998</v>
      </c>
      <c r="D3088" s="45">
        <v>0.57999999999999996</v>
      </c>
      <c r="E3088" s="45" t="s">
        <v>29</v>
      </c>
      <c r="F3088" s="46">
        <v>41204</v>
      </c>
    </row>
    <row r="3089" spans="1:6" x14ac:dyDescent="0.3">
      <c r="A3089" s="45">
        <v>760199</v>
      </c>
      <c r="B3089" s="46">
        <v>41211</v>
      </c>
      <c r="C3089" s="47">
        <v>2193.3068509999998</v>
      </c>
      <c r="D3089" s="45">
        <v>0.57999999999999996</v>
      </c>
      <c r="E3089" s="45" t="s">
        <v>29</v>
      </c>
      <c r="F3089" s="46">
        <v>41204</v>
      </c>
    </row>
    <row r="3090" spans="1:6" x14ac:dyDescent="0.3">
      <c r="A3090" s="45">
        <v>760199</v>
      </c>
      <c r="B3090" s="46">
        <v>41212</v>
      </c>
      <c r="C3090" s="47">
        <v>2193.8834919999999</v>
      </c>
      <c r="D3090" s="45">
        <v>0.57999999999999996</v>
      </c>
      <c r="E3090" s="45" t="s">
        <v>29</v>
      </c>
      <c r="F3090" s="46">
        <v>41204</v>
      </c>
    </row>
    <row r="3091" spans="1:6" x14ac:dyDescent="0.3">
      <c r="A3091" s="45">
        <v>760199</v>
      </c>
      <c r="B3091" s="46">
        <v>41213</v>
      </c>
      <c r="C3091" s="47">
        <v>2194.4602839999998</v>
      </c>
      <c r="D3091" s="45">
        <v>0.57999999999999996</v>
      </c>
      <c r="E3091" s="45" t="s">
        <v>29</v>
      </c>
      <c r="F3091" s="46">
        <v>41204</v>
      </c>
    </row>
    <row r="3092" spans="1:6" x14ac:dyDescent="0.3">
      <c r="A3092" s="45">
        <v>760199</v>
      </c>
      <c r="B3092" s="46">
        <v>41214</v>
      </c>
      <c r="C3092" s="47">
        <v>2195.0372280000001</v>
      </c>
      <c r="D3092" s="45">
        <v>0.57999999999999996</v>
      </c>
      <c r="E3092" s="45" t="s">
        <v>29</v>
      </c>
      <c r="F3092" s="46">
        <v>41204</v>
      </c>
    </row>
    <row r="3093" spans="1:6" x14ac:dyDescent="0.3">
      <c r="A3093" s="45">
        <v>760199</v>
      </c>
      <c r="B3093" s="46">
        <v>41218</v>
      </c>
      <c r="C3093" s="47">
        <v>2195.6143240000001</v>
      </c>
      <c r="D3093" s="45">
        <v>0.57999999999999996</v>
      </c>
      <c r="E3093" s="45" t="s">
        <v>29</v>
      </c>
      <c r="F3093" s="46">
        <v>41204</v>
      </c>
    </row>
    <row r="3094" spans="1:6" x14ac:dyDescent="0.3">
      <c r="A3094" s="45">
        <v>760199</v>
      </c>
      <c r="B3094" s="46">
        <v>41219</v>
      </c>
      <c r="C3094" s="47">
        <v>2196.1915720000002</v>
      </c>
      <c r="D3094" s="45">
        <v>0.57999999999999996</v>
      </c>
      <c r="E3094" s="45" t="s">
        <v>29</v>
      </c>
      <c r="F3094" s="46">
        <v>41204</v>
      </c>
    </row>
    <row r="3095" spans="1:6" x14ac:dyDescent="0.3">
      <c r="A3095" s="45">
        <v>760199</v>
      </c>
      <c r="B3095" s="46">
        <v>41220</v>
      </c>
      <c r="C3095" s="47">
        <v>2196.9281930000002</v>
      </c>
      <c r="D3095" s="45">
        <v>0.59</v>
      </c>
      <c r="E3095" s="45" t="s">
        <v>28</v>
      </c>
      <c r="F3095" s="46">
        <v>41220</v>
      </c>
    </row>
    <row r="3096" spans="1:6" x14ac:dyDescent="0.3">
      <c r="A3096" s="45">
        <v>760199</v>
      </c>
      <c r="B3096" s="46">
        <v>41221</v>
      </c>
      <c r="C3096" s="47">
        <v>2197.5157399999998</v>
      </c>
      <c r="D3096" s="45">
        <v>0.59</v>
      </c>
      <c r="E3096" s="45" t="s">
        <v>28</v>
      </c>
      <c r="F3096" s="46">
        <v>41220</v>
      </c>
    </row>
    <row r="3097" spans="1:6" x14ac:dyDescent="0.3">
      <c r="A3097" s="45">
        <v>760199</v>
      </c>
      <c r="B3097" s="46">
        <v>41222</v>
      </c>
      <c r="C3097" s="47">
        <v>2198.1034439999999</v>
      </c>
      <c r="D3097" s="45">
        <v>0.59</v>
      </c>
      <c r="E3097" s="45" t="s">
        <v>28</v>
      </c>
      <c r="F3097" s="46">
        <v>41220</v>
      </c>
    </row>
    <row r="3098" spans="1:6" x14ac:dyDescent="0.3">
      <c r="A3098" s="45">
        <v>760199</v>
      </c>
      <c r="B3098" s="46">
        <v>41225</v>
      </c>
      <c r="C3098" s="47">
        <v>2198.6913060000002</v>
      </c>
      <c r="D3098" s="45">
        <v>0.59</v>
      </c>
      <c r="E3098" s="45" t="s">
        <v>28</v>
      </c>
      <c r="F3098" s="46">
        <v>41220</v>
      </c>
    </row>
    <row r="3099" spans="1:6" x14ac:dyDescent="0.3">
      <c r="A3099" s="45">
        <v>760199</v>
      </c>
      <c r="B3099" s="46">
        <v>41226</v>
      </c>
      <c r="C3099" s="47">
        <v>2199.279325</v>
      </c>
      <c r="D3099" s="45">
        <v>0.59</v>
      </c>
      <c r="E3099" s="45" t="s">
        <v>28</v>
      </c>
      <c r="F3099" s="46">
        <v>41220</v>
      </c>
    </row>
    <row r="3100" spans="1:6" x14ac:dyDescent="0.3">
      <c r="A3100" s="45">
        <v>760199</v>
      </c>
      <c r="B3100" s="46">
        <v>41227</v>
      </c>
      <c r="C3100" s="47">
        <v>2199.8675010000002</v>
      </c>
      <c r="D3100" s="45">
        <v>0.59</v>
      </c>
      <c r="E3100" s="45" t="s">
        <v>28</v>
      </c>
      <c r="F3100" s="46">
        <v>41220</v>
      </c>
    </row>
    <row r="3101" spans="1:6" x14ac:dyDescent="0.3">
      <c r="A3101" s="45">
        <v>760199</v>
      </c>
      <c r="B3101" s="46">
        <v>41229</v>
      </c>
      <c r="C3101" s="47">
        <v>2200.4558339999999</v>
      </c>
      <c r="D3101" s="45">
        <v>0.59</v>
      </c>
      <c r="E3101" s="45" t="s">
        <v>28</v>
      </c>
      <c r="F3101" s="46">
        <v>41220</v>
      </c>
    </row>
    <row r="3102" spans="1:6" x14ac:dyDescent="0.3">
      <c r="A3102" s="45">
        <v>760199</v>
      </c>
      <c r="B3102" s="46">
        <v>41232</v>
      </c>
      <c r="C3102" s="47">
        <v>2200.9576489999999</v>
      </c>
      <c r="D3102" s="45">
        <v>0.48</v>
      </c>
      <c r="E3102" s="45" t="s">
        <v>29</v>
      </c>
      <c r="F3102" s="46">
        <v>41232</v>
      </c>
    </row>
    <row r="3103" spans="1:6" x14ac:dyDescent="0.3">
      <c r="A3103" s="45">
        <v>760199</v>
      </c>
      <c r="B3103" s="46">
        <v>41233</v>
      </c>
      <c r="C3103" s="47">
        <v>2201.4595789999998</v>
      </c>
      <c r="D3103" s="45">
        <v>0.48</v>
      </c>
      <c r="E3103" s="45" t="s">
        <v>29</v>
      </c>
      <c r="F3103" s="46">
        <v>41232</v>
      </c>
    </row>
    <row r="3104" spans="1:6" x14ac:dyDescent="0.3">
      <c r="A3104" s="45">
        <v>760199</v>
      </c>
      <c r="B3104" s="46">
        <v>41234</v>
      </c>
      <c r="C3104" s="47">
        <v>2201.9616230000001</v>
      </c>
      <c r="D3104" s="45">
        <v>0.48</v>
      </c>
      <c r="E3104" s="45" t="s">
        <v>29</v>
      </c>
      <c r="F3104" s="46">
        <v>41232</v>
      </c>
    </row>
    <row r="3105" spans="1:6" x14ac:dyDescent="0.3">
      <c r="A3105" s="45">
        <v>760199</v>
      </c>
      <c r="B3105" s="46">
        <v>41235</v>
      </c>
      <c r="C3105" s="47">
        <v>2202.4637809999999</v>
      </c>
      <c r="D3105" s="45">
        <v>0.48</v>
      </c>
      <c r="E3105" s="45" t="s">
        <v>29</v>
      </c>
      <c r="F3105" s="46">
        <v>41232</v>
      </c>
    </row>
    <row r="3106" spans="1:6" x14ac:dyDescent="0.3">
      <c r="A3106" s="45">
        <v>760199</v>
      </c>
      <c r="B3106" s="46">
        <v>41236</v>
      </c>
      <c r="C3106" s="47">
        <v>2203.0182540000001</v>
      </c>
      <c r="D3106" s="45">
        <v>0.49</v>
      </c>
      <c r="E3106" s="45" t="s">
        <v>29</v>
      </c>
      <c r="F3106" s="46">
        <v>41236</v>
      </c>
    </row>
    <row r="3107" spans="1:6" x14ac:dyDescent="0.3">
      <c r="A3107" s="45">
        <v>760199</v>
      </c>
      <c r="B3107" s="46">
        <v>41239</v>
      </c>
      <c r="C3107" s="47">
        <v>2203.5310960000002</v>
      </c>
      <c r="D3107" s="45">
        <v>0.49</v>
      </c>
      <c r="E3107" s="45" t="s">
        <v>29</v>
      </c>
      <c r="F3107" s="46">
        <v>41236</v>
      </c>
    </row>
    <row r="3108" spans="1:6" x14ac:dyDescent="0.3">
      <c r="A3108" s="45">
        <v>760199</v>
      </c>
      <c r="B3108" s="46">
        <v>41240</v>
      </c>
      <c r="C3108" s="47">
        <v>2204.0440570000001</v>
      </c>
      <c r="D3108" s="45">
        <v>0.49</v>
      </c>
      <c r="E3108" s="45" t="s">
        <v>29</v>
      </c>
      <c r="F3108" s="46">
        <v>41236</v>
      </c>
    </row>
    <row r="3109" spans="1:6" x14ac:dyDescent="0.3">
      <c r="A3109" s="45">
        <v>760199</v>
      </c>
      <c r="B3109" s="46">
        <v>41241</v>
      </c>
      <c r="C3109" s="47">
        <v>2204.5571380000001</v>
      </c>
      <c r="D3109" s="45">
        <v>0.49</v>
      </c>
      <c r="E3109" s="45" t="s">
        <v>29</v>
      </c>
      <c r="F3109" s="46">
        <v>41236</v>
      </c>
    </row>
    <row r="3110" spans="1:6" x14ac:dyDescent="0.3">
      <c r="A3110" s="45">
        <v>760199</v>
      </c>
      <c r="B3110" s="46">
        <v>41242</v>
      </c>
      <c r="C3110" s="47">
        <v>2205.070338</v>
      </c>
      <c r="D3110" s="45">
        <v>0.49</v>
      </c>
      <c r="E3110" s="45" t="s">
        <v>29</v>
      </c>
      <c r="F3110" s="46">
        <v>41236</v>
      </c>
    </row>
    <row r="3111" spans="1:6" x14ac:dyDescent="0.3">
      <c r="A3111" s="45">
        <v>760199</v>
      </c>
      <c r="B3111" s="46">
        <v>41243</v>
      </c>
      <c r="C3111" s="47">
        <v>2205.583658</v>
      </c>
      <c r="D3111" s="45">
        <v>0.49</v>
      </c>
      <c r="E3111" s="45" t="s">
        <v>29</v>
      </c>
      <c r="F3111" s="46">
        <v>41236</v>
      </c>
    </row>
    <row r="3112" spans="1:6" x14ac:dyDescent="0.3">
      <c r="A3112" s="45">
        <v>760199</v>
      </c>
      <c r="B3112" s="46">
        <v>41246</v>
      </c>
      <c r="C3112" s="47">
        <v>2206.0970969999998</v>
      </c>
      <c r="D3112" s="45">
        <v>0.49</v>
      </c>
      <c r="E3112" s="45" t="s">
        <v>29</v>
      </c>
      <c r="F3112" s="46">
        <v>41236</v>
      </c>
    </row>
    <row r="3113" spans="1:6" x14ac:dyDescent="0.3">
      <c r="A3113" s="45">
        <v>760199</v>
      </c>
      <c r="B3113" s="46">
        <v>41247</v>
      </c>
      <c r="C3113" s="47">
        <v>2206.6106559999998</v>
      </c>
      <c r="D3113" s="45">
        <v>0.49</v>
      </c>
      <c r="E3113" s="45" t="s">
        <v>29</v>
      </c>
      <c r="F3113" s="46">
        <v>41236</v>
      </c>
    </row>
    <row r="3114" spans="1:6" x14ac:dyDescent="0.3">
      <c r="A3114" s="45">
        <v>760199</v>
      </c>
      <c r="B3114" s="46">
        <v>41248</v>
      </c>
      <c r="C3114" s="47">
        <v>2207.1243340000001</v>
      </c>
      <c r="D3114" s="45">
        <v>0.49</v>
      </c>
      <c r="E3114" s="45" t="s">
        <v>29</v>
      </c>
      <c r="F3114" s="46">
        <v>41236</v>
      </c>
    </row>
    <row r="3115" spans="1:6" x14ac:dyDescent="0.3">
      <c r="A3115" s="45">
        <v>760199</v>
      </c>
      <c r="B3115" s="46">
        <v>41249</v>
      </c>
      <c r="C3115" s="47">
        <v>2207.638132</v>
      </c>
      <c r="D3115" s="45">
        <v>0.49</v>
      </c>
      <c r="E3115" s="45" t="s">
        <v>29</v>
      </c>
      <c r="F3115" s="46">
        <v>41236</v>
      </c>
    </row>
    <row r="3116" spans="1:6" x14ac:dyDescent="0.3">
      <c r="A3116" s="45">
        <v>760199</v>
      </c>
      <c r="B3116" s="46">
        <v>41250</v>
      </c>
      <c r="C3116" s="47">
        <v>2209.8794440000001</v>
      </c>
      <c r="D3116" s="45">
        <v>0.6</v>
      </c>
      <c r="E3116" s="45" t="s">
        <v>28</v>
      </c>
      <c r="F3116" s="46">
        <v>41250</v>
      </c>
    </row>
    <row r="3117" spans="1:6" x14ac:dyDescent="0.3">
      <c r="A3117" s="45">
        <v>760199</v>
      </c>
      <c r="B3117" s="46">
        <v>41253</v>
      </c>
      <c r="C3117" s="47">
        <v>2210.5091179999999</v>
      </c>
      <c r="D3117" s="45">
        <v>0.6</v>
      </c>
      <c r="E3117" s="45" t="s">
        <v>28</v>
      </c>
      <c r="F3117" s="46">
        <v>41250</v>
      </c>
    </row>
    <row r="3118" spans="1:6" x14ac:dyDescent="0.3">
      <c r="A3118" s="45">
        <v>760199</v>
      </c>
      <c r="B3118" s="46">
        <v>41254</v>
      </c>
      <c r="C3118" s="47">
        <v>2211.1389709999999</v>
      </c>
      <c r="D3118" s="45">
        <v>0.6</v>
      </c>
      <c r="E3118" s="45" t="s">
        <v>28</v>
      </c>
      <c r="F3118" s="46">
        <v>41250</v>
      </c>
    </row>
    <row r="3119" spans="1:6" x14ac:dyDescent="0.3">
      <c r="A3119" s="45">
        <v>760199</v>
      </c>
      <c r="B3119" s="46">
        <v>41255</v>
      </c>
      <c r="C3119" s="47">
        <v>2211.7690040000002</v>
      </c>
      <c r="D3119" s="45">
        <v>0.6</v>
      </c>
      <c r="E3119" s="45" t="s">
        <v>28</v>
      </c>
      <c r="F3119" s="46">
        <v>41250</v>
      </c>
    </row>
    <row r="3120" spans="1:6" x14ac:dyDescent="0.3">
      <c r="A3120" s="45">
        <v>760199</v>
      </c>
      <c r="B3120" s="46">
        <v>41256</v>
      </c>
      <c r="C3120" s="47">
        <v>2212.3992159999998</v>
      </c>
      <c r="D3120" s="45">
        <v>0.6</v>
      </c>
      <c r="E3120" s="45" t="s">
        <v>28</v>
      </c>
      <c r="F3120" s="46">
        <v>41250</v>
      </c>
    </row>
    <row r="3121" spans="1:6" x14ac:dyDescent="0.3">
      <c r="A3121" s="45">
        <v>760199</v>
      </c>
      <c r="B3121" s="46">
        <v>41257</v>
      </c>
      <c r="C3121" s="47">
        <v>2213.0296069999999</v>
      </c>
      <c r="D3121" s="45">
        <v>0.6</v>
      </c>
      <c r="E3121" s="45" t="s">
        <v>28</v>
      </c>
      <c r="F3121" s="46">
        <v>41250</v>
      </c>
    </row>
    <row r="3122" spans="1:6" x14ac:dyDescent="0.3">
      <c r="A3122" s="45">
        <v>760199</v>
      </c>
      <c r="B3122" s="46">
        <v>41260</v>
      </c>
      <c r="C3122" s="47">
        <v>2213.6601799999999</v>
      </c>
      <c r="D3122" s="45">
        <v>0.6</v>
      </c>
      <c r="E3122" s="45" t="s">
        <v>28</v>
      </c>
      <c r="F3122" s="46">
        <v>41250</v>
      </c>
    </row>
    <row r="3123" spans="1:6" x14ac:dyDescent="0.3">
      <c r="A3123" s="45">
        <v>760199</v>
      </c>
      <c r="B3123" s="46">
        <v>41261</v>
      </c>
      <c r="C3123" s="47">
        <v>2214.3804190000001</v>
      </c>
      <c r="D3123" s="45">
        <v>0.62</v>
      </c>
      <c r="E3123" s="45" t="s">
        <v>29</v>
      </c>
      <c r="F3123" s="46">
        <v>41261</v>
      </c>
    </row>
    <row r="3124" spans="1:6" x14ac:dyDescent="0.3">
      <c r="A3124" s="45">
        <v>760199</v>
      </c>
      <c r="B3124" s="46">
        <v>41262</v>
      </c>
      <c r="C3124" s="47">
        <v>2215.1008929999998</v>
      </c>
      <c r="D3124" s="45">
        <v>0.62</v>
      </c>
      <c r="E3124" s="45" t="s">
        <v>29</v>
      </c>
      <c r="F3124" s="46">
        <v>41261</v>
      </c>
    </row>
    <row r="3125" spans="1:6" x14ac:dyDescent="0.3">
      <c r="A3125" s="45">
        <v>760199</v>
      </c>
      <c r="B3125" s="46">
        <v>41263</v>
      </c>
      <c r="C3125" s="47">
        <v>2216.238644</v>
      </c>
      <c r="D3125" s="45">
        <v>0.74</v>
      </c>
      <c r="E3125" s="45" t="s">
        <v>29</v>
      </c>
      <c r="F3125" s="46">
        <v>41263</v>
      </c>
    </row>
    <row r="3126" spans="1:6" x14ac:dyDescent="0.3">
      <c r="A3126" s="45">
        <v>760199</v>
      </c>
      <c r="B3126" s="46">
        <v>41264</v>
      </c>
      <c r="C3126" s="47">
        <v>2217.0988000000002</v>
      </c>
      <c r="D3126" s="45">
        <v>0.74</v>
      </c>
      <c r="E3126" s="45" t="s">
        <v>29</v>
      </c>
      <c r="F3126" s="46">
        <v>41263</v>
      </c>
    </row>
    <row r="3127" spans="1:6" x14ac:dyDescent="0.3">
      <c r="A3127" s="45">
        <v>760199</v>
      </c>
      <c r="B3127" s="46">
        <v>41267</v>
      </c>
      <c r="C3127" s="47">
        <v>2217.9592889999999</v>
      </c>
      <c r="D3127" s="45">
        <v>0.74</v>
      </c>
      <c r="E3127" s="45" t="s">
        <v>29</v>
      </c>
      <c r="F3127" s="46">
        <v>41263</v>
      </c>
    </row>
    <row r="3128" spans="1:6" x14ac:dyDescent="0.3">
      <c r="A3128" s="45">
        <v>760199</v>
      </c>
      <c r="B3128" s="46">
        <v>41269</v>
      </c>
      <c r="C3128" s="47">
        <v>2218.8201119999999</v>
      </c>
      <c r="D3128" s="45">
        <v>0.74</v>
      </c>
      <c r="E3128" s="45" t="s">
        <v>29</v>
      </c>
      <c r="F3128" s="46">
        <v>41263</v>
      </c>
    </row>
    <row r="3129" spans="1:6" x14ac:dyDescent="0.3">
      <c r="A3129" s="45">
        <v>760199</v>
      </c>
      <c r="B3129" s="46">
        <v>41270</v>
      </c>
      <c r="C3129" s="47">
        <v>2219.68127</v>
      </c>
      <c r="D3129" s="45">
        <v>0.74</v>
      </c>
      <c r="E3129" s="45" t="s">
        <v>29</v>
      </c>
      <c r="F3129" s="46">
        <v>41263</v>
      </c>
    </row>
    <row r="3130" spans="1:6" x14ac:dyDescent="0.3">
      <c r="A3130" s="45">
        <v>760199</v>
      </c>
      <c r="B3130" s="46">
        <v>41271</v>
      </c>
      <c r="C3130" s="47">
        <v>2220.5427610000002</v>
      </c>
      <c r="D3130" s="45">
        <v>0.74</v>
      </c>
      <c r="E3130" s="45" t="s">
        <v>29</v>
      </c>
      <c r="F3130" s="46">
        <v>41263</v>
      </c>
    </row>
    <row r="3131" spans="1:6" x14ac:dyDescent="0.3">
      <c r="A3131" s="45">
        <v>760199</v>
      </c>
      <c r="B3131" s="46">
        <v>41274</v>
      </c>
      <c r="C3131" s="47">
        <v>2221.404587</v>
      </c>
      <c r="D3131" s="45">
        <v>0.74</v>
      </c>
      <c r="E3131" s="45" t="s">
        <v>29</v>
      </c>
      <c r="F3131" s="46">
        <v>41263</v>
      </c>
    </row>
    <row r="3132" spans="1:6" x14ac:dyDescent="0.3">
      <c r="A3132" s="45">
        <v>760199</v>
      </c>
      <c r="B3132" s="46">
        <v>41276</v>
      </c>
      <c r="C3132" s="47">
        <v>2222.266748</v>
      </c>
      <c r="D3132" s="45">
        <v>0.74</v>
      </c>
      <c r="E3132" s="45" t="s">
        <v>29</v>
      </c>
      <c r="F3132" s="46">
        <v>41263</v>
      </c>
    </row>
    <row r="3133" spans="1:6" x14ac:dyDescent="0.3">
      <c r="A3133" s="45">
        <v>760199</v>
      </c>
      <c r="B3133" s="46">
        <v>41277</v>
      </c>
      <c r="C3133" s="47">
        <v>2223.1292429999999</v>
      </c>
      <c r="D3133" s="45">
        <v>0.74</v>
      </c>
      <c r="E3133" s="45" t="s">
        <v>29</v>
      </c>
      <c r="F3133" s="46">
        <v>41263</v>
      </c>
    </row>
    <row r="3134" spans="1:6" x14ac:dyDescent="0.3">
      <c r="A3134" s="45">
        <v>760199</v>
      </c>
      <c r="B3134" s="46">
        <v>41278</v>
      </c>
      <c r="C3134" s="47">
        <v>2223.992072</v>
      </c>
      <c r="D3134" s="45">
        <v>0.74</v>
      </c>
      <c r="E3134" s="45" t="s">
        <v>29</v>
      </c>
      <c r="F3134" s="46">
        <v>41263</v>
      </c>
    </row>
    <row r="3135" spans="1:6" x14ac:dyDescent="0.3">
      <c r="A3135" s="45">
        <v>760199</v>
      </c>
      <c r="B3135" s="46">
        <v>41281</v>
      </c>
      <c r="C3135" s="47">
        <v>2224.8552370000002</v>
      </c>
      <c r="D3135" s="45">
        <v>0.74</v>
      </c>
      <c r="E3135" s="45" t="s">
        <v>29</v>
      </c>
      <c r="F3135" s="46">
        <v>41263</v>
      </c>
    </row>
    <row r="3136" spans="1:6" x14ac:dyDescent="0.3">
      <c r="A3136" s="45">
        <v>760199</v>
      </c>
      <c r="B3136" s="46">
        <v>41282</v>
      </c>
      <c r="C3136" s="47">
        <v>2225.7187370000001</v>
      </c>
      <c r="D3136" s="45">
        <v>0.74</v>
      </c>
      <c r="E3136" s="45" t="s">
        <v>29</v>
      </c>
      <c r="F3136" s="46">
        <v>41263</v>
      </c>
    </row>
    <row r="3137" spans="1:6" x14ac:dyDescent="0.3">
      <c r="A3137" s="45">
        <v>760199</v>
      </c>
      <c r="B3137" s="46">
        <v>41283</v>
      </c>
      <c r="C3137" s="47">
        <v>2226.5825719999998</v>
      </c>
      <c r="D3137" s="45">
        <v>0.74</v>
      </c>
      <c r="E3137" s="45" t="s">
        <v>29</v>
      </c>
      <c r="F3137" s="46">
        <v>41263</v>
      </c>
    </row>
    <row r="3138" spans="1:6" x14ac:dyDescent="0.3">
      <c r="A3138" s="45">
        <v>760199</v>
      </c>
      <c r="B3138" s="46">
        <v>41284</v>
      </c>
      <c r="C3138" s="47">
        <v>2228.3795960000002</v>
      </c>
      <c r="D3138" s="45">
        <v>0.79</v>
      </c>
      <c r="E3138" s="45" t="s">
        <v>28</v>
      </c>
      <c r="F3138" s="46">
        <v>41284</v>
      </c>
    </row>
    <row r="3139" spans="1:6" x14ac:dyDescent="0.3">
      <c r="A3139" s="45">
        <v>760199</v>
      </c>
      <c r="B3139" s="46">
        <v>41285</v>
      </c>
      <c r="C3139" s="47">
        <v>2229.3028020000002</v>
      </c>
      <c r="D3139" s="45">
        <v>0.79</v>
      </c>
      <c r="E3139" s="45" t="s">
        <v>28</v>
      </c>
      <c r="F3139" s="46">
        <v>41284</v>
      </c>
    </row>
    <row r="3140" spans="1:6" x14ac:dyDescent="0.3">
      <c r="A3140" s="45">
        <v>760199</v>
      </c>
      <c r="B3140" s="46">
        <v>41288</v>
      </c>
      <c r="C3140" s="47">
        <v>2230.2263910000001</v>
      </c>
      <c r="D3140" s="45">
        <v>0.79</v>
      </c>
      <c r="E3140" s="45" t="s">
        <v>28</v>
      </c>
      <c r="F3140" s="46">
        <v>41284</v>
      </c>
    </row>
    <row r="3141" spans="1:6" x14ac:dyDescent="0.3">
      <c r="A3141" s="45">
        <v>760199</v>
      </c>
      <c r="B3141" s="46">
        <v>41289</v>
      </c>
      <c r="C3141" s="47">
        <v>2231.1503630000002</v>
      </c>
      <c r="D3141" s="45">
        <v>0.79</v>
      </c>
      <c r="E3141" s="45" t="s">
        <v>28</v>
      </c>
      <c r="F3141" s="46">
        <v>41284</v>
      </c>
    </row>
    <row r="3142" spans="1:6" x14ac:dyDescent="0.3">
      <c r="A3142" s="45">
        <v>760199</v>
      </c>
      <c r="B3142" s="46">
        <v>41290</v>
      </c>
      <c r="C3142" s="47">
        <v>2231.9865589999999</v>
      </c>
      <c r="D3142" s="45">
        <v>0.79</v>
      </c>
      <c r="E3142" s="45" t="s">
        <v>29</v>
      </c>
      <c r="F3142" s="46">
        <v>41290</v>
      </c>
    </row>
    <row r="3143" spans="1:6" x14ac:dyDescent="0.3">
      <c r="A3143" s="45">
        <v>760199</v>
      </c>
      <c r="B3143" s="46">
        <v>41291</v>
      </c>
      <c r="C3143" s="47">
        <v>2232.8230680000001</v>
      </c>
      <c r="D3143" s="45">
        <v>0.79</v>
      </c>
      <c r="E3143" s="45" t="s">
        <v>29</v>
      </c>
      <c r="F3143" s="46">
        <v>41290</v>
      </c>
    </row>
    <row r="3144" spans="1:6" x14ac:dyDescent="0.3">
      <c r="A3144" s="45">
        <v>760199</v>
      </c>
      <c r="B3144" s="46">
        <v>41292</v>
      </c>
      <c r="C3144" s="47">
        <v>2233.6598909999998</v>
      </c>
      <c r="D3144" s="45">
        <v>0.79</v>
      </c>
      <c r="E3144" s="45" t="s">
        <v>29</v>
      </c>
      <c r="F3144" s="46">
        <v>41290</v>
      </c>
    </row>
    <row r="3145" spans="1:6" x14ac:dyDescent="0.3">
      <c r="A3145" s="45">
        <v>760199</v>
      </c>
      <c r="B3145" s="46">
        <v>41295</v>
      </c>
      <c r="C3145" s="47">
        <v>2234.4970279999998</v>
      </c>
      <c r="D3145" s="45">
        <v>0.79</v>
      </c>
      <c r="E3145" s="45" t="s">
        <v>29</v>
      </c>
      <c r="F3145" s="46">
        <v>41290</v>
      </c>
    </row>
    <row r="3146" spans="1:6" x14ac:dyDescent="0.3">
      <c r="A3146" s="45">
        <v>760199</v>
      </c>
      <c r="B3146" s="46">
        <v>41296</v>
      </c>
      <c r="C3146" s="47">
        <v>2235.3344780000002</v>
      </c>
      <c r="D3146" s="45">
        <v>0.79</v>
      </c>
      <c r="E3146" s="45" t="s">
        <v>29</v>
      </c>
      <c r="F3146" s="46">
        <v>41290</v>
      </c>
    </row>
    <row r="3147" spans="1:6" x14ac:dyDescent="0.3">
      <c r="A3147" s="45">
        <v>760199</v>
      </c>
      <c r="B3147" s="46">
        <v>41297</v>
      </c>
      <c r="C3147" s="47">
        <v>2236.172243</v>
      </c>
      <c r="D3147" s="45">
        <v>0.79</v>
      </c>
      <c r="E3147" s="45" t="s">
        <v>29</v>
      </c>
      <c r="F3147" s="46">
        <v>41290</v>
      </c>
    </row>
    <row r="3148" spans="1:6" x14ac:dyDescent="0.3">
      <c r="A3148" s="45">
        <v>760199</v>
      </c>
      <c r="B3148" s="46">
        <v>41298</v>
      </c>
      <c r="C3148" s="47">
        <v>2237.8238329999999</v>
      </c>
      <c r="D3148" s="45">
        <v>0.9</v>
      </c>
      <c r="E3148" s="45" t="s">
        <v>29</v>
      </c>
      <c r="F3148" s="46">
        <v>41298</v>
      </c>
    </row>
    <row r="3149" spans="1:6" x14ac:dyDescent="0.3">
      <c r="A3149" s="45">
        <v>760199</v>
      </c>
      <c r="B3149" s="46">
        <v>41299</v>
      </c>
      <c r="C3149" s="47">
        <v>2238.7788139999998</v>
      </c>
      <c r="D3149" s="45">
        <v>0.9</v>
      </c>
      <c r="E3149" s="45" t="s">
        <v>29</v>
      </c>
      <c r="F3149" s="46">
        <v>41298</v>
      </c>
    </row>
    <row r="3150" spans="1:6" x14ac:dyDescent="0.3">
      <c r="A3150" s="45">
        <v>760199</v>
      </c>
      <c r="B3150" s="46">
        <v>41302</v>
      </c>
      <c r="C3150" s="47">
        <v>2239.734203</v>
      </c>
      <c r="D3150" s="45">
        <v>0.9</v>
      </c>
      <c r="E3150" s="45" t="s">
        <v>29</v>
      </c>
      <c r="F3150" s="46">
        <v>41298</v>
      </c>
    </row>
    <row r="3151" spans="1:6" x14ac:dyDescent="0.3">
      <c r="A3151" s="45">
        <v>760199</v>
      </c>
      <c r="B3151" s="46">
        <v>41303</v>
      </c>
      <c r="C3151" s="47">
        <v>2240.6899990000002</v>
      </c>
      <c r="D3151" s="45">
        <v>0.9</v>
      </c>
      <c r="E3151" s="45" t="s">
        <v>29</v>
      </c>
      <c r="F3151" s="46">
        <v>41298</v>
      </c>
    </row>
    <row r="3152" spans="1:6" x14ac:dyDescent="0.3">
      <c r="A3152" s="45">
        <v>760199</v>
      </c>
      <c r="B3152" s="46">
        <v>41304</v>
      </c>
      <c r="C3152" s="47">
        <v>2241.6462029999998</v>
      </c>
      <c r="D3152" s="45">
        <v>0.9</v>
      </c>
      <c r="E3152" s="45" t="s">
        <v>29</v>
      </c>
      <c r="F3152" s="46">
        <v>41298</v>
      </c>
    </row>
    <row r="3153" spans="1:6" x14ac:dyDescent="0.3">
      <c r="A3153" s="45">
        <v>760199</v>
      </c>
      <c r="B3153" s="46">
        <v>41305</v>
      </c>
      <c r="C3153" s="47">
        <v>2242.6028150000002</v>
      </c>
      <c r="D3153" s="45">
        <v>0.9</v>
      </c>
      <c r="E3153" s="45" t="s">
        <v>29</v>
      </c>
      <c r="F3153" s="46">
        <v>41298</v>
      </c>
    </row>
    <row r="3154" spans="1:6" x14ac:dyDescent="0.3">
      <c r="A3154" s="45">
        <v>760199</v>
      </c>
      <c r="B3154" s="46">
        <v>41306</v>
      </c>
      <c r="C3154" s="47">
        <v>2243.559835</v>
      </c>
      <c r="D3154" s="45">
        <v>0.9</v>
      </c>
      <c r="E3154" s="45" t="s">
        <v>29</v>
      </c>
      <c r="F3154" s="46">
        <v>41298</v>
      </c>
    </row>
    <row r="3155" spans="1:6" x14ac:dyDescent="0.3">
      <c r="A3155" s="45">
        <v>760199</v>
      </c>
      <c r="B3155" s="46">
        <v>41309</v>
      </c>
      <c r="C3155" s="47">
        <v>2244.5172640000001</v>
      </c>
      <c r="D3155" s="45">
        <v>0.9</v>
      </c>
      <c r="E3155" s="45" t="s">
        <v>29</v>
      </c>
      <c r="F3155" s="46">
        <v>41298</v>
      </c>
    </row>
    <row r="3156" spans="1:6" x14ac:dyDescent="0.3">
      <c r="A3156" s="45">
        <v>760199</v>
      </c>
      <c r="B3156" s="46">
        <v>41310</v>
      </c>
      <c r="C3156" s="47">
        <v>2245.4751019999999</v>
      </c>
      <c r="D3156" s="45">
        <v>0.9</v>
      </c>
      <c r="E3156" s="45" t="s">
        <v>29</v>
      </c>
      <c r="F3156" s="46">
        <v>41298</v>
      </c>
    </row>
    <row r="3157" spans="1:6" x14ac:dyDescent="0.3">
      <c r="A3157" s="45">
        <v>760199</v>
      </c>
      <c r="B3157" s="46">
        <v>41311</v>
      </c>
      <c r="C3157" s="47">
        <v>2246.433348</v>
      </c>
      <c r="D3157" s="45">
        <v>0.9</v>
      </c>
      <c r="E3157" s="45" t="s">
        <v>29</v>
      </c>
      <c r="F3157" s="46">
        <v>41298</v>
      </c>
    </row>
    <row r="3158" spans="1:6" x14ac:dyDescent="0.3">
      <c r="A3158" s="45">
        <v>760199</v>
      </c>
      <c r="B3158" s="46">
        <v>41312</v>
      </c>
      <c r="C3158" s="47">
        <v>2246.670161</v>
      </c>
      <c r="D3158" s="45">
        <v>0.86</v>
      </c>
      <c r="E3158" s="45" t="s">
        <v>28</v>
      </c>
      <c r="F3158" s="46">
        <v>41312</v>
      </c>
    </row>
    <row r="3159" spans="1:6" x14ac:dyDescent="0.3">
      <c r="A3159" s="45">
        <v>760199</v>
      </c>
      <c r="B3159" s="46">
        <v>41313</v>
      </c>
      <c r="C3159" s="47">
        <v>2247.5864449999999</v>
      </c>
      <c r="D3159" s="45">
        <v>0.86</v>
      </c>
      <c r="E3159" s="45" t="s">
        <v>28</v>
      </c>
      <c r="F3159" s="46">
        <v>41312</v>
      </c>
    </row>
    <row r="3160" spans="1:6" x14ac:dyDescent="0.3">
      <c r="A3160" s="45">
        <v>760199</v>
      </c>
      <c r="B3160" s="46">
        <v>41318</v>
      </c>
      <c r="C3160" s="47">
        <v>2248.503103</v>
      </c>
      <c r="D3160" s="45">
        <v>0.86</v>
      </c>
      <c r="E3160" s="45" t="s">
        <v>28</v>
      </c>
      <c r="F3160" s="46">
        <v>41312</v>
      </c>
    </row>
    <row r="3161" spans="1:6" x14ac:dyDescent="0.3">
      <c r="A3161" s="45">
        <v>760199</v>
      </c>
      <c r="B3161" s="46">
        <v>41319</v>
      </c>
      <c r="C3161" s="47">
        <v>2249.420134</v>
      </c>
      <c r="D3161" s="45">
        <v>0.86</v>
      </c>
      <c r="E3161" s="45" t="s">
        <v>28</v>
      </c>
      <c r="F3161" s="46">
        <v>41312</v>
      </c>
    </row>
    <row r="3162" spans="1:6" x14ac:dyDescent="0.3">
      <c r="A3162" s="45">
        <v>760199</v>
      </c>
      <c r="B3162" s="46">
        <v>41320</v>
      </c>
      <c r="C3162" s="47">
        <v>2250.33754</v>
      </c>
      <c r="D3162" s="45">
        <v>0.86</v>
      </c>
      <c r="E3162" s="45" t="s">
        <v>28</v>
      </c>
      <c r="F3162" s="46">
        <v>41312</v>
      </c>
    </row>
    <row r="3163" spans="1:6" x14ac:dyDescent="0.3">
      <c r="A3163" s="45">
        <v>760199</v>
      </c>
      <c r="B3163" s="46">
        <v>41323</v>
      </c>
      <c r="C3163" s="47">
        <v>2250.7867540000002</v>
      </c>
      <c r="D3163" s="45">
        <v>0.4</v>
      </c>
      <c r="E3163" s="45" t="s">
        <v>29</v>
      </c>
      <c r="F3163" s="46">
        <v>41323</v>
      </c>
    </row>
    <row r="3164" spans="1:6" x14ac:dyDescent="0.3">
      <c r="A3164" s="45">
        <v>760199</v>
      </c>
      <c r="B3164" s="46">
        <v>41324</v>
      </c>
      <c r="C3164" s="47">
        <v>2251.236058</v>
      </c>
      <c r="D3164" s="45">
        <v>0.4</v>
      </c>
      <c r="E3164" s="45" t="s">
        <v>29</v>
      </c>
      <c r="F3164" s="46">
        <v>41323</v>
      </c>
    </row>
    <row r="3165" spans="1:6" x14ac:dyDescent="0.3">
      <c r="A3165" s="45">
        <v>760199</v>
      </c>
      <c r="B3165" s="46">
        <v>41325</v>
      </c>
      <c r="C3165" s="47">
        <v>2251.6854520000002</v>
      </c>
      <c r="D3165" s="45">
        <v>0.4</v>
      </c>
      <c r="E3165" s="45" t="s">
        <v>29</v>
      </c>
      <c r="F3165" s="46">
        <v>41323</v>
      </c>
    </row>
    <row r="3166" spans="1:6" x14ac:dyDescent="0.3">
      <c r="A3166" s="45">
        <v>760199</v>
      </c>
      <c r="B3166" s="46">
        <v>41326</v>
      </c>
      <c r="C3166" s="47">
        <v>2252.1349359999999</v>
      </c>
      <c r="D3166" s="45">
        <v>0.4</v>
      </c>
      <c r="E3166" s="45" t="s">
        <v>29</v>
      </c>
      <c r="F3166" s="46">
        <v>41323</v>
      </c>
    </row>
    <row r="3167" spans="1:6" x14ac:dyDescent="0.3">
      <c r="A3167" s="45">
        <v>760199</v>
      </c>
      <c r="B3167" s="46">
        <v>41327</v>
      </c>
      <c r="C3167" s="47">
        <v>2252.5845089999998</v>
      </c>
      <c r="D3167" s="45">
        <v>0.4</v>
      </c>
      <c r="E3167" s="45" t="s">
        <v>29</v>
      </c>
      <c r="F3167" s="46">
        <v>41323</v>
      </c>
    </row>
    <row r="3168" spans="1:6" x14ac:dyDescent="0.3">
      <c r="A3168" s="45">
        <v>760199</v>
      </c>
      <c r="B3168" s="46">
        <v>41330</v>
      </c>
      <c r="C3168" s="47">
        <v>2253.572596</v>
      </c>
      <c r="D3168" s="45">
        <v>0.48</v>
      </c>
      <c r="E3168" s="45" t="s">
        <v>29</v>
      </c>
      <c r="F3168" s="46">
        <v>41330</v>
      </c>
    </row>
    <row r="3169" spans="1:6" x14ac:dyDescent="0.3">
      <c r="A3169" s="45">
        <v>760199</v>
      </c>
      <c r="B3169" s="46">
        <v>41331</v>
      </c>
      <c r="C3169" s="47">
        <v>2254.112224</v>
      </c>
      <c r="D3169" s="45">
        <v>0.48</v>
      </c>
      <c r="E3169" s="45" t="s">
        <v>29</v>
      </c>
      <c r="F3169" s="46">
        <v>41330</v>
      </c>
    </row>
    <row r="3170" spans="1:6" x14ac:dyDescent="0.3">
      <c r="A3170" s="45">
        <v>760199</v>
      </c>
      <c r="B3170" s="46">
        <v>41332</v>
      </c>
      <c r="C3170" s="47">
        <v>2254.6519819999999</v>
      </c>
      <c r="D3170" s="45">
        <v>0.48</v>
      </c>
      <c r="E3170" s="45" t="s">
        <v>29</v>
      </c>
      <c r="F3170" s="46">
        <v>41330</v>
      </c>
    </row>
    <row r="3171" spans="1:6" x14ac:dyDescent="0.3">
      <c r="A3171" s="45">
        <v>760199</v>
      </c>
      <c r="B3171" s="46">
        <v>41333</v>
      </c>
      <c r="C3171" s="47">
        <v>2255.1918679999999</v>
      </c>
      <c r="D3171" s="45">
        <v>0.48</v>
      </c>
      <c r="E3171" s="45" t="s">
        <v>29</v>
      </c>
      <c r="F3171" s="46">
        <v>41330</v>
      </c>
    </row>
    <row r="3172" spans="1:6" x14ac:dyDescent="0.3">
      <c r="A3172" s="45">
        <v>760199</v>
      </c>
      <c r="B3172" s="46">
        <v>41334</v>
      </c>
      <c r="C3172" s="47">
        <v>2255.7318839999998</v>
      </c>
      <c r="D3172" s="45">
        <v>0.48</v>
      </c>
      <c r="E3172" s="45" t="s">
        <v>29</v>
      </c>
      <c r="F3172" s="46">
        <v>41330</v>
      </c>
    </row>
    <row r="3173" spans="1:6" x14ac:dyDescent="0.3">
      <c r="A3173" s="45">
        <v>760199</v>
      </c>
      <c r="B3173" s="46">
        <v>41337</v>
      </c>
      <c r="C3173" s="47">
        <v>2256.2720290000002</v>
      </c>
      <c r="D3173" s="45">
        <v>0.48</v>
      </c>
      <c r="E3173" s="45" t="s">
        <v>29</v>
      </c>
      <c r="F3173" s="46">
        <v>41330</v>
      </c>
    </row>
    <row r="3174" spans="1:6" x14ac:dyDescent="0.3">
      <c r="A3174" s="45">
        <v>760199</v>
      </c>
      <c r="B3174" s="46">
        <v>41338</v>
      </c>
      <c r="C3174" s="47">
        <v>2256.812304</v>
      </c>
      <c r="D3174" s="45">
        <v>0.48</v>
      </c>
      <c r="E3174" s="45" t="s">
        <v>29</v>
      </c>
      <c r="F3174" s="46">
        <v>41330</v>
      </c>
    </row>
    <row r="3175" spans="1:6" x14ac:dyDescent="0.3">
      <c r="A3175" s="45">
        <v>760199</v>
      </c>
      <c r="B3175" s="46">
        <v>41339</v>
      </c>
      <c r="C3175" s="47">
        <v>2257.3527079999999</v>
      </c>
      <c r="D3175" s="45">
        <v>0.48</v>
      </c>
      <c r="E3175" s="45" t="s">
        <v>29</v>
      </c>
      <c r="F3175" s="46">
        <v>41330</v>
      </c>
    </row>
    <row r="3176" spans="1:6" x14ac:dyDescent="0.3">
      <c r="A3176" s="45">
        <v>760199</v>
      </c>
      <c r="B3176" s="46">
        <v>41340</v>
      </c>
      <c r="C3176" s="47">
        <v>2257.8932410000002</v>
      </c>
      <c r="D3176" s="45">
        <v>0.48</v>
      </c>
      <c r="E3176" s="45" t="s">
        <v>29</v>
      </c>
      <c r="F3176" s="46">
        <v>41330</v>
      </c>
    </row>
    <row r="3177" spans="1:6" x14ac:dyDescent="0.3">
      <c r="A3177" s="45">
        <v>760199</v>
      </c>
      <c r="B3177" s="46">
        <v>41341</v>
      </c>
      <c r="C3177" s="47">
        <v>2260.4561859999999</v>
      </c>
      <c r="D3177" s="45">
        <v>0.6</v>
      </c>
      <c r="E3177" s="45" t="s">
        <v>28</v>
      </c>
      <c r="F3177" s="46">
        <v>41341</v>
      </c>
    </row>
    <row r="3178" spans="1:6" x14ac:dyDescent="0.3">
      <c r="A3178" s="45">
        <v>760199</v>
      </c>
      <c r="B3178" s="46">
        <v>41344</v>
      </c>
      <c r="C3178" s="47">
        <v>2261.1323769999999</v>
      </c>
      <c r="D3178" s="45">
        <v>0.6</v>
      </c>
      <c r="E3178" s="45" t="s">
        <v>28</v>
      </c>
      <c r="F3178" s="46">
        <v>41341</v>
      </c>
    </row>
    <row r="3179" spans="1:6" x14ac:dyDescent="0.3">
      <c r="A3179" s="45">
        <v>760199</v>
      </c>
      <c r="B3179" s="46">
        <v>41345</v>
      </c>
      <c r="C3179" s="47">
        <v>2261.8087719999999</v>
      </c>
      <c r="D3179" s="45">
        <v>0.6</v>
      </c>
      <c r="E3179" s="45" t="s">
        <v>28</v>
      </c>
      <c r="F3179" s="46">
        <v>41341</v>
      </c>
    </row>
    <row r="3180" spans="1:6" x14ac:dyDescent="0.3">
      <c r="A3180" s="45">
        <v>760199</v>
      </c>
      <c r="B3180" s="46">
        <v>41346</v>
      </c>
      <c r="C3180" s="47">
        <v>2262.4853680000001</v>
      </c>
      <c r="D3180" s="45">
        <v>0.6</v>
      </c>
      <c r="E3180" s="45" t="s">
        <v>28</v>
      </c>
      <c r="F3180" s="46">
        <v>41341</v>
      </c>
    </row>
    <row r="3181" spans="1:6" x14ac:dyDescent="0.3">
      <c r="A3181" s="45">
        <v>760199</v>
      </c>
      <c r="B3181" s="46">
        <v>41347</v>
      </c>
      <c r="C3181" s="47">
        <v>2263.162167</v>
      </c>
      <c r="D3181" s="45">
        <v>0.6</v>
      </c>
      <c r="E3181" s="45" t="s">
        <v>28</v>
      </c>
      <c r="F3181" s="46">
        <v>41341</v>
      </c>
    </row>
    <row r="3182" spans="1:6" x14ac:dyDescent="0.3">
      <c r="A3182" s="45">
        <v>760199</v>
      </c>
      <c r="B3182" s="46">
        <v>41348</v>
      </c>
      <c r="C3182" s="47">
        <v>2263.8391689999999</v>
      </c>
      <c r="D3182" s="45">
        <v>0.6</v>
      </c>
      <c r="E3182" s="45" t="s">
        <v>28</v>
      </c>
      <c r="F3182" s="46">
        <v>41341</v>
      </c>
    </row>
    <row r="3183" spans="1:6" x14ac:dyDescent="0.3">
      <c r="A3183" s="45">
        <v>760199</v>
      </c>
      <c r="B3183" s="46">
        <v>41351</v>
      </c>
      <c r="C3183" s="47">
        <v>2264.4263179999998</v>
      </c>
      <c r="D3183" s="45">
        <v>0.52</v>
      </c>
      <c r="E3183" s="45" t="s">
        <v>29</v>
      </c>
      <c r="F3183" s="46">
        <v>41351</v>
      </c>
    </row>
    <row r="3184" spans="1:6" x14ac:dyDescent="0.3">
      <c r="A3184" s="45">
        <v>760199</v>
      </c>
      <c r="B3184" s="46">
        <v>41352</v>
      </c>
      <c r="C3184" s="47">
        <v>2265.0136189999998</v>
      </c>
      <c r="D3184" s="45">
        <v>0.52</v>
      </c>
      <c r="E3184" s="45" t="s">
        <v>29</v>
      </c>
      <c r="F3184" s="46">
        <v>41351</v>
      </c>
    </row>
    <row r="3185" spans="1:6" x14ac:dyDescent="0.3">
      <c r="A3185" s="45">
        <v>760199</v>
      </c>
      <c r="B3185" s="46">
        <v>41353</v>
      </c>
      <c r="C3185" s="47">
        <v>2265.6010729999998</v>
      </c>
      <c r="D3185" s="45">
        <v>0.52</v>
      </c>
      <c r="E3185" s="45" t="s">
        <v>29</v>
      </c>
      <c r="F3185" s="46">
        <v>41351</v>
      </c>
    </row>
    <row r="3186" spans="1:6" x14ac:dyDescent="0.3">
      <c r="A3186" s="45">
        <v>760199</v>
      </c>
      <c r="B3186" s="46">
        <v>41354</v>
      </c>
      <c r="C3186" s="47">
        <v>2266.1886789999999</v>
      </c>
      <c r="D3186" s="45">
        <v>0.52</v>
      </c>
      <c r="E3186" s="45" t="s">
        <v>29</v>
      </c>
      <c r="F3186" s="46">
        <v>41351</v>
      </c>
    </row>
    <row r="3187" spans="1:6" x14ac:dyDescent="0.3">
      <c r="A3187" s="45">
        <v>760199</v>
      </c>
      <c r="B3187" s="46">
        <v>41355</v>
      </c>
      <c r="C3187" s="47">
        <v>2266.7764379999999</v>
      </c>
      <c r="D3187" s="45">
        <v>0.52</v>
      </c>
      <c r="E3187" s="45" t="s">
        <v>29</v>
      </c>
      <c r="F3187" s="46">
        <v>41351</v>
      </c>
    </row>
    <row r="3188" spans="1:6" x14ac:dyDescent="0.3">
      <c r="A3188" s="45">
        <v>760199</v>
      </c>
      <c r="B3188" s="46">
        <v>41358</v>
      </c>
      <c r="C3188" s="47">
        <v>2267.2290010000002</v>
      </c>
      <c r="D3188" s="45">
        <v>0.5</v>
      </c>
      <c r="E3188" s="45" t="s">
        <v>29</v>
      </c>
      <c r="F3188" s="46">
        <v>41358</v>
      </c>
    </row>
    <row r="3189" spans="1:6" x14ac:dyDescent="0.3">
      <c r="A3189" s="45">
        <v>760199</v>
      </c>
      <c r="B3189" s="46">
        <v>41359</v>
      </c>
      <c r="C3189" s="47">
        <v>2267.7944670000002</v>
      </c>
      <c r="D3189" s="45">
        <v>0.5</v>
      </c>
      <c r="E3189" s="45" t="s">
        <v>29</v>
      </c>
      <c r="F3189" s="46">
        <v>41358</v>
      </c>
    </row>
    <row r="3190" spans="1:6" x14ac:dyDescent="0.3">
      <c r="A3190" s="45">
        <v>760199</v>
      </c>
      <c r="B3190" s="46">
        <v>41360</v>
      </c>
      <c r="C3190" s="47">
        <v>2268.3600729999998</v>
      </c>
      <c r="D3190" s="45">
        <v>0.5</v>
      </c>
      <c r="E3190" s="45" t="s">
        <v>29</v>
      </c>
      <c r="F3190" s="46">
        <v>41358</v>
      </c>
    </row>
    <row r="3191" spans="1:6" x14ac:dyDescent="0.3">
      <c r="A3191" s="45">
        <v>760199</v>
      </c>
      <c r="B3191" s="46">
        <v>41361</v>
      </c>
      <c r="C3191" s="47">
        <v>2268.9258209999998</v>
      </c>
      <c r="D3191" s="45">
        <v>0.5</v>
      </c>
      <c r="E3191" s="45" t="s">
        <v>29</v>
      </c>
      <c r="F3191" s="46">
        <v>41358</v>
      </c>
    </row>
    <row r="3192" spans="1:6" x14ac:dyDescent="0.3">
      <c r="A3192" s="45">
        <v>760199</v>
      </c>
      <c r="B3192" s="46">
        <v>41365</v>
      </c>
      <c r="C3192" s="47">
        <v>2269.4917099999998</v>
      </c>
      <c r="D3192" s="45">
        <v>0.5</v>
      </c>
      <c r="E3192" s="45" t="s">
        <v>29</v>
      </c>
      <c r="F3192" s="46">
        <v>41358</v>
      </c>
    </row>
    <row r="3193" spans="1:6" x14ac:dyDescent="0.3">
      <c r="A3193" s="45">
        <v>760199</v>
      </c>
      <c r="B3193" s="46">
        <v>41366</v>
      </c>
      <c r="C3193" s="47">
        <v>2270.0577389999999</v>
      </c>
      <c r="D3193" s="45">
        <v>0.5</v>
      </c>
      <c r="E3193" s="45" t="s">
        <v>29</v>
      </c>
      <c r="F3193" s="46">
        <v>41358</v>
      </c>
    </row>
    <row r="3194" spans="1:6" x14ac:dyDescent="0.3">
      <c r="A3194" s="45">
        <v>760199</v>
      </c>
      <c r="B3194" s="46">
        <v>41367</v>
      </c>
      <c r="C3194" s="47">
        <v>2270.6239099999998</v>
      </c>
      <c r="D3194" s="45">
        <v>0.5</v>
      </c>
      <c r="E3194" s="45" t="s">
        <v>29</v>
      </c>
      <c r="F3194" s="46">
        <v>41358</v>
      </c>
    </row>
    <row r="3195" spans="1:6" x14ac:dyDescent="0.3">
      <c r="A3195" s="45">
        <v>760199</v>
      </c>
      <c r="B3195" s="46">
        <v>41368</v>
      </c>
      <c r="C3195" s="47">
        <v>2271.1902220000002</v>
      </c>
      <c r="D3195" s="45">
        <v>0.5</v>
      </c>
      <c r="E3195" s="45" t="s">
        <v>29</v>
      </c>
      <c r="F3195" s="46">
        <v>41358</v>
      </c>
    </row>
    <row r="3196" spans="1:6" x14ac:dyDescent="0.3">
      <c r="A3196" s="45">
        <v>760199</v>
      </c>
      <c r="B3196" s="46">
        <v>41369</v>
      </c>
      <c r="C3196" s="47">
        <v>2271.756676</v>
      </c>
      <c r="D3196" s="45">
        <v>0.5</v>
      </c>
      <c r="E3196" s="45" t="s">
        <v>29</v>
      </c>
      <c r="F3196" s="46">
        <v>41358</v>
      </c>
    </row>
    <row r="3197" spans="1:6" x14ac:dyDescent="0.3">
      <c r="A3197" s="45">
        <v>760199</v>
      </c>
      <c r="B3197" s="46">
        <v>41372</v>
      </c>
      <c r="C3197" s="47">
        <v>2272.3232710000002</v>
      </c>
      <c r="D3197" s="45">
        <v>0.5</v>
      </c>
      <c r="E3197" s="45" t="s">
        <v>29</v>
      </c>
      <c r="F3197" s="46">
        <v>41358</v>
      </c>
    </row>
    <row r="3198" spans="1:6" x14ac:dyDescent="0.3">
      <c r="A3198" s="45">
        <v>760199</v>
      </c>
      <c r="B3198" s="46">
        <v>41373</v>
      </c>
      <c r="C3198" s="47">
        <v>2272.890007</v>
      </c>
      <c r="D3198" s="45">
        <v>0.5</v>
      </c>
      <c r="E3198" s="45" t="s">
        <v>29</v>
      </c>
      <c r="F3198" s="46">
        <v>41358</v>
      </c>
    </row>
    <row r="3199" spans="1:6" x14ac:dyDescent="0.3">
      <c r="A3199" s="45">
        <v>760199</v>
      </c>
      <c r="B3199" s="46">
        <v>41374</v>
      </c>
      <c r="C3199" s="47">
        <v>2272.8802190000001</v>
      </c>
      <c r="D3199" s="45">
        <v>0.47</v>
      </c>
      <c r="E3199" s="45" t="s">
        <v>28</v>
      </c>
      <c r="F3199" s="46">
        <v>41374</v>
      </c>
    </row>
    <row r="3200" spans="1:6" x14ac:dyDescent="0.3">
      <c r="A3200" s="45">
        <v>760199</v>
      </c>
      <c r="B3200" s="46">
        <v>41375</v>
      </c>
      <c r="C3200" s="47">
        <v>2273.4131689999999</v>
      </c>
      <c r="D3200" s="45">
        <v>0.47</v>
      </c>
      <c r="E3200" s="45" t="s">
        <v>28</v>
      </c>
      <c r="F3200" s="46">
        <v>41374</v>
      </c>
    </row>
    <row r="3201" spans="1:6" x14ac:dyDescent="0.3">
      <c r="A3201" s="45">
        <v>760199</v>
      </c>
      <c r="B3201" s="46">
        <v>41376</v>
      </c>
      <c r="C3201" s="47">
        <v>2273.9462429999999</v>
      </c>
      <c r="D3201" s="45">
        <v>0.47</v>
      </c>
      <c r="E3201" s="45" t="s">
        <v>28</v>
      </c>
      <c r="F3201" s="46">
        <v>41374</v>
      </c>
    </row>
    <row r="3202" spans="1:6" x14ac:dyDescent="0.3">
      <c r="A3202" s="45">
        <v>760199</v>
      </c>
      <c r="B3202" s="46">
        <v>41379</v>
      </c>
      <c r="C3202" s="47">
        <v>2274.4794440000001</v>
      </c>
      <c r="D3202" s="45">
        <v>0.47</v>
      </c>
      <c r="E3202" s="45" t="s">
        <v>28</v>
      </c>
      <c r="F3202" s="46">
        <v>41374</v>
      </c>
    </row>
    <row r="3203" spans="1:6" x14ac:dyDescent="0.3">
      <c r="A3203" s="45">
        <v>760199</v>
      </c>
      <c r="B3203" s="46">
        <v>41380</v>
      </c>
      <c r="C3203" s="47">
        <v>2274.9657910000001</v>
      </c>
      <c r="D3203" s="45">
        <v>0.45</v>
      </c>
      <c r="E3203" s="45" t="s">
        <v>29</v>
      </c>
      <c r="F3203" s="46">
        <v>41380</v>
      </c>
    </row>
    <row r="3204" spans="1:6" x14ac:dyDescent="0.3">
      <c r="A3204" s="45">
        <v>760199</v>
      </c>
      <c r="B3204" s="46">
        <v>41381</v>
      </c>
      <c r="C3204" s="47">
        <v>2275.4522419999998</v>
      </c>
      <c r="D3204" s="45">
        <v>0.45</v>
      </c>
      <c r="E3204" s="45" t="s">
        <v>29</v>
      </c>
      <c r="F3204" s="46">
        <v>41380</v>
      </c>
    </row>
    <row r="3205" spans="1:6" x14ac:dyDescent="0.3">
      <c r="A3205" s="45">
        <v>760199</v>
      </c>
      <c r="B3205" s="46">
        <v>41382</v>
      </c>
      <c r="C3205" s="47">
        <v>2275.9387969999998</v>
      </c>
      <c r="D3205" s="45">
        <v>0.45</v>
      </c>
      <c r="E3205" s="45" t="s">
        <v>29</v>
      </c>
      <c r="F3205" s="46">
        <v>41380</v>
      </c>
    </row>
    <row r="3206" spans="1:6" x14ac:dyDescent="0.3">
      <c r="A3206" s="45">
        <v>760199</v>
      </c>
      <c r="B3206" s="46">
        <v>41383</v>
      </c>
      <c r="C3206" s="47">
        <v>2276.4254559999999</v>
      </c>
      <c r="D3206" s="45">
        <v>0.45</v>
      </c>
      <c r="E3206" s="45" t="s">
        <v>29</v>
      </c>
      <c r="F3206" s="46">
        <v>41380</v>
      </c>
    </row>
    <row r="3207" spans="1:6" x14ac:dyDescent="0.3">
      <c r="A3207" s="45">
        <v>760199</v>
      </c>
      <c r="B3207" s="46">
        <v>41386</v>
      </c>
      <c r="C3207" s="47">
        <v>2277.0741090000001</v>
      </c>
      <c r="D3207" s="45">
        <v>0.48</v>
      </c>
      <c r="E3207" s="45" t="s">
        <v>29</v>
      </c>
      <c r="F3207" s="46">
        <v>41386</v>
      </c>
    </row>
    <row r="3208" spans="1:6" x14ac:dyDescent="0.3">
      <c r="A3208" s="45">
        <v>760199</v>
      </c>
      <c r="B3208" s="46">
        <v>41387</v>
      </c>
      <c r="C3208" s="47">
        <v>2277.5933970000001</v>
      </c>
      <c r="D3208" s="45">
        <v>0.48</v>
      </c>
      <c r="E3208" s="45" t="s">
        <v>29</v>
      </c>
      <c r="F3208" s="46">
        <v>41386</v>
      </c>
    </row>
    <row r="3209" spans="1:6" x14ac:dyDescent="0.3">
      <c r="A3209" s="45">
        <v>760199</v>
      </c>
      <c r="B3209" s="46">
        <v>41388</v>
      </c>
      <c r="C3209" s="47">
        <v>2278.112803</v>
      </c>
      <c r="D3209" s="45">
        <v>0.48</v>
      </c>
      <c r="E3209" s="45" t="s">
        <v>29</v>
      </c>
      <c r="F3209" s="46">
        <v>41386</v>
      </c>
    </row>
    <row r="3210" spans="1:6" x14ac:dyDescent="0.3">
      <c r="A3210" s="45">
        <v>760199</v>
      </c>
      <c r="B3210" s="46">
        <v>41389</v>
      </c>
      <c r="C3210" s="47">
        <v>2278.6323280000001</v>
      </c>
      <c r="D3210" s="45">
        <v>0.48</v>
      </c>
      <c r="E3210" s="45" t="s">
        <v>29</v>
      </c>
      <c r="F3210" s="46">
        <v>41386</v>
      </c>
    </row>
    <row r="3211" spans="1:6" x14ac:dyDescent="0.3">
      <c r="A3211" s="45">
        <v>760199</v>
      </c>
      <c r="B3211" s="46">
        <v>41390</v>
      </c>
      <c r="C3211" s="47">
        <v>2279.1519720000001</v>
      </c>
      <c r="D3211" s="45">
        <v>0.48</v>
      </c>
      <c r="E3211" s="45" t="s">
        <v>29</v>
      </c>
      <c r="F3211" s="46">
        <v>41386</v>
      </c>
    </row>
    <row r="3212" spans="1:6" x14ac:dyDescent="0.3">
      <c r="A3212" s="45">
        <v>760199</v>
      </c>
      <c r="B3212" s="46">
        <v>41393</v>
      </c>
      <c r="C3212" s="47">
        <v>2279.671734</v>
      </c>
      <c r="D3212" s="45">
        <v>0.48</v>
      </c>
      <c r="E3212" s="45" t="s">
        <v>29</v>
      </c>
      <c r="F3212" s="46">
        <v>41386</v>
      </c>
    </row>
    <row r="3213" spans="1:6" x14ac:dyDescent="0.3">
      <c r="A3213" s="45">
        <v>760199</v>
      </c>
      <c r="B3213" s="46">
        <v>41394</v>
      </c>
      <c r="C3213" s="47">
        <v>2280.1916139999998</v>
      </c>
      <c r="D3213" s="45">
        <v>0.48</v>
      </c>
      <c r="E3213" s="45" t="s">
        <v>29</v>
      </c>
      <c r="F3213" s="46">
        <v>41386</v>
      </c>
    </row>
    <row r="3214" spans="1:6" x14ac:dyDescent="0.3">
      <c r="A3214" s="45">
        <v>760199</v>
      </c>
      <c r="B3214" s="46">
        <v>41396</v>
      </c>
      <c r="C3214" s="47">
        <v>2280.7116129999999</v>
      </c>
      <c r="D3214" s="45">
        <v>0.48</v>
      </c>
      <c r="E3214" s="45" t="s">
        <v>29</v>
      </c>
      <c r="F3214" s="46">
        <v>41386</v>
      </c>
    </row>
    <row r="3215" spans="1:6" x14ac:dyDescent="0.3">
      <c r="A3215" s="45">
        <v>760199</v>
      </c>
      <c r="B3215" s="46">
        <v>41397</v>
      </c>
      <c r="C3215" s="47">
        <v>2281.2317309999999</v>
      </c>
      <c r="D3215" s="45">
        <v>0.48</v>
      </c>
      <c r="E3215" s="45" t="s">
        <v>29</v>
      </c>
      <c r="F3215" s="46">
        <v>41386</v>
      </c>
    </row>
    <row r="3216" spans="1:6" x14ac:dyDescent="0.3">
      <c r="A3216" s="45">
        <v>760199</v>
      </c>
      <c r="B3216" s="46">
        <v>41400</v>
      </c>
      <c r="C3216" s="47">
        <v>2281.7519670000001</v>
      </c>
      <c r="D3216" s="45">
        <v>0.48</v>
      </c>
      <c r="E3216" s="45" t="s">
        <v>29</v>
      </c>
      <c r="F3216" s="46">
        <v>41386</v>
      </c>
    </row>
    <row r="3217" spans="1:6" x14ac:dyDescent="0.3">
      <c r="A3217" s="45">
        <v>760199</v>
      </c>
      <c r="B3217" s="46">
        <v>41401</v>
      </c>
      <c r="C3217" s="47">
        <v>2282.2723219999998</v>
      </c>
      <c r="D3217" s="45">
        <v>0.48</v>
      </c>
      <c r="E3217" s="45" t="s">
        <v>29</v>
      </c>
      <c r="F3217" s="46">
        <v>41386</v>
      </c>
    </row>
    <row r="3218" spans="1:6" x14ac:dyDescent="0.3">
      <c r="A3218" s="45">
        <v>760199</v>
      </c>
      <c r="B3218" s="46">
        <v>41402</v>
      </c>
      <c r="C3218" s="47">
        <v>2284.005165</v>
      </c>
      <c r="D3218" s="45">
        <v>0.55000000000000004</v>
      </c>
      <c r="E3218" s="45" t="s">
        <v>28</v>
      </c>
      <c r="F3218" s="46">
        <v>41402</v>
      </c>
    </row>
    <row r="3219" spans="1:6" x14ac:dyDescent="0.3">
      <c r="A3219" s="45">
        <v>760199</v>
      </c>
      <c r="B3219" s="46">
        <v>41403</v>
      </c>
      <c r="C3219" s="47">
        <v>2284.601846</v>
      </c>
      <c r="D3219" s="45">
        <v>0.55000000000000004</v>
      </c>
      <c r="E3219" s="45" t="s">
        <v>28</v>
      </c>
      <c r="F3219" s="46">
        <v>41402</v>
      </c>
    </row>
    <row r="3220" spans="1:6" x14ac:dyDescent="0.3">
      <c r="A3220" s="45">
        <v>760199</v>
      </c>
      <c r="B3220" s="46">
        <v>41404</v>
      </c>
      <c r="C3220" s="47">
        <v>2285.1986820000002</v>
      </c>
      <c r="D3220" s="45">
        <v>0.55000000000000004</v>
      </c>
      <c r="E3220" s="45" t="s">
        <v>28</v>
      </c>
      <c r="F3220" s="46">
        <v>41402</v>
      </c>
    </row>
    <row r="3221" spans="1:6" x14ac:dyDescent="0.3">
      <c r="A3221" s="45">
        <v>760199</v>
      </c>
      <c r="B3221" s="46">
        <v>41407</v>
      </c>
      <c r="C3221" s="47">
        <v>2285.7956749999998</v>
      </c>
      <c r="D3221" s="45">
        <v>0.55000000000000004</v>
      </c>
      <c r="E3221" s="45" t="s">
        <v>28</v>
      </c>
      <c r="F3221" s="46">
        <v>41402</v>
      </c>
    </row>
    <row r="3222" spans="1:6" x14ac:dyDescent="0.3">
      <c r="A3222" s="45">
        <v>760199</v>
      </c>
      <c r="B3222" s="46">
        <v>41408</v>
      </c>
      <c r="C3222" s="47">
        <v>2286.3928230000001</v>
      </c>
      <c r="D3222" s="45">
        <v>0.55000000000000004</v>
      </c>
      <c r="E3222" s="45" t="s">
        <v>28</v>
      </c>
      <c r="F3222" s="46">
        <v>41402</v>
      </c>
    </row>
    <row r="3223" spans="1:6" x14ac:dyDescent="0.3">
      <c r="A3223" s="45">
        <v>760199</v>
      </c>
      <c r="B3223" s="46">
        <v>41409</v>
      </c>
      <c r="C3223" s="47">
        <v>2286.990127</v>
      </c>
      <c r="D3223" s="45">
        <v>0.55000000000000004</v>
      </c>
      <c r="E3223" s="45" t="s">
        <v>28</v>
      </c>
      <c r="F3223" s="46">
        <v>41402</v>
      </c>
    </row>
    <row r="3224" spans="1:6" x14ac:dyDescent="0.3">
      <c r="A3224" s="45">
        <v>760199</v>
      </c>
      <c r="B3224" s="46">
        <v>41410</v>
      </c>
      <c r="C3224" s="47">
        <v>2287.3429980000001</v>
      </c>
      <c r="D3224" s="45">
        <v>0.34</v>
      </c>
      <c r="E3224" s="45" t="s">
        <v>29</v>
      </c>
      <c r="F3224" s="46">
        <v>41410</v>
      </c>
    </row>
    <row r="3225" spans="1:6" x14ac:dyDescent="0.3">
      <c r="A3225" s="45">
        <v>760199</v>
      </c>
      <c r="B3225" s="46">
        <v>41411</v>
      </c>
      <c r="C3225" s="47">
        <v>2287.6959240000001</v>
      </c>
      <c r="D3225" s="45">
        <v>0.34</v>
      </c>
      <c r="E3225" s="45" t="s">
        <v>29</v>
      </c>
      <c r="F3225" s="46">
        <v>41410</v>
      </c>
    </row>
    <row r="3226" spans="1:6" x14ac:dyDescent="0.3">
      <c r="A3226" s="45">
        <v>760199</v>
      </c>
      <c r="B3226" s="46">
        <v>41414</v>
      </c>
      <c r="C3226" s="47">
        <v>2288.0489050000001</v>
      </c>
      <c r="D3226" s="45">
        <v>0.34</v>
      </c>
      <c r="E3226" s="45" t="s">
        <v>29</v>
      </c>
      <c r="F3226" s="46">
        <v>41410</v>
      </c>
    </row>
    <row r="3227" spans="1:6" x14ac:dyDescent="0.3">
      <c r="A3227" s="45">
        <v>760199</v>
      </c>
      <c r="B3227" s="46">
        <v>41415</v>
      </c>
      <c r="C3227" s="47">
        <v>2288.4019400000002</v>
      </c>
      <c r="D3227" s="45">
        <v>0.34</v>
      </c>
      <c r="E3227" s="45" t="s">
        <v>29</v>
      </c>
      <c r="F3227" s="46">
        <v>41410</v>
      </c>
    </row>
    <row r="3228" spans="1:6" x14ac:dyDescent="0.3">
      <c r="A3228" s="45">
        <v>760199</v>
      </c>
      <c r="B3228" s="46">
        <v>41416</v>
      </c>
      <c r="C3228" s="47">
        <v>2288.7550289999999</v>
      </c>
      <c r="D3228" s="45">
        <v>0.34</v>
      </c>
      <c r="E3228" s="45" t="s">
        <v>29</v>
      </c>
      <c r="F3228" s="46">
        <v>41410</v>
      </c>
    </row>
    <row r="3229" spans="1:6" x14ac:dyDescent="0.3">
      <c r="A3229" s="45">
        <v>760199</v>
      </c>
      <c r="B3229" s="46">
        <v>41417</v>
      </c>
      <c r="C3229" s="47">
        <v>2289.3570119999999</v>
      </c>
      <c r="D3229" s="45">
        <v>0.38</v>
      </c>
      <c r="E3229" s="45" t="s">
        <v>29</v>
      </c>
      <c r="F3229" s="46">
        <v>41417</v>
      </c>
    </row>
    <row r="3230" spans="1:6" x14ac:dyDescent="0.3">
      <c r="A3230" s="45">
        <v>760199</v>
      </c>
      <c r="B3230" s="46">
        <v>41418</v>
      </c>
      <c r="C3230" s="47">
        <v>2289.7517309999998</v>
      </c>
      <c r="D3230" s="45">
        <v>0.38</v>
      </c>
      <c r="E3230" s="45" t="s">
        <v>29</v>
      </c>
      <c r="F3230" s="46">
        <v>41417</v>
      </c>
    </row>
    <row r="3231" spans="1:6" x14ac:dyDescent="0.3">
      <c r="A3231" s="45">
        <v>760199</v>
      </c>
      <c r="B3231" s="46">
        <v>41421</v>
      </c>
      <c r="C3231" s="47">
        <v>2290.146518</v>
      </c>
      <c r="D3231" s="45">
        <v>0.38</v>
      </c>
      <c r="E3231" s="45" t="s">
        <v>29</v>
      </c>
      <c r="F3231" s="46">
        <v>41417</v>
      </c>
    </row>
    <row r="3232" spans="1:6" x14ac:dyDescent="0.3">
      <c r="A3232" s="45">
        <v>760199</v>
      </c>
      <c r="B3232" s="46">
        <v>41422</v>
      </c>
      <c r="C3232" s="47">
        <v>2290.541373</v>
      </c>
      <c r="D3232" s="45">
        <v>0.38</v>
      </c>
      <c r="E3232" s="45" t="s">
        <v>29</v>
      </c>
      <c r="F3232" s="46">
        <v>41417</v>
      </c>
    </row>
    <row r="3233" spans="1:6" x14ac:dyDescent="0.3">
      <c r="A3233" s="45">
        <v>760199</v>
      </c>
      <c r="B3233" s="46">
        <v>41423</v>
      </c>
      <c r="C3233" s="47">
        <v>2290.9362959999999</v>
      </c>
      <c r="D3233" s="45">
        <v>0.38</v>
      </c>
      <c r="E3233" s="45" t="s">
        <v>29</v>
      </c>
      <c r="F3233" s="46">
        <v>41417</v>
      </c>
    </row>
    <row r="3234" spans="1:6" x14ac:dyDescent="0.3">
      <c r="A3234" s="45">
        <v>760199</v>
      </c>
      <c r="B3234" s="46">
        <v>41425</v>
      </c>
      <c r="C3234" s="47">
        <v>2291.3312879999999</v>
      </c>
      <c r="D3234" s="45">
        <v>0.38</v>
      </c>
      <c r="E3234" s="45" t="s">
        <v>29</v>
      </c>
      <c r="F3234" s="46">
        <v>41417</v>
      </c>
    </row>
    <row r="3235" spans="1:6" x14ac:dyDescent="0.3">
      <c r="A3235" s="45">
        <v>760199</v>
      </c>
      <c r="B3235" s="46">
        <v>41428</v>
      </c>
      <c r="C3235" s="47">
        <v>2291.7263469999998</v>
      </c>
      <c r="D3235" s="45">
        <v>0.38</v>
      </c>
      <c r="E3235" s="45" t="s">
        <v>29</v>
      </c>
      <c r="F3235" s="46">
        <v>41417</v>
      </c>
    </row>
    <row r="3236" spans="1:6" x14ac:dyDescent="0.3">
      <c r="A3236" s="45">
        <v>760199</v>
      </c>
      <c r="B3236" s="46">
        <v>41429</v>
      </c>
      <c r="C3236" s="47">
        <v>2292.121474</v>
      </c>
      <c r="D3236" s="45">
        <v>0.38</v>
      </c>
      <c r="E3236" s="45" t="s">
        <v>29</v>
      </c>
      <c r="F3236" s="46">
        <v>41417</v>
      </c>
    </row>
    <row r="3237" spans="1:6" x14ac:dyDescent="0.3">
      <c r="A3237" s="45">
        <v>760199</v>
      </c>
      <c r="B3237" s="46">
        <v>41430</v>
      </c>
      <c r="C3237" s="47">
        <v>2292.51667</v>
      </c>
      <c r="D3237" s="45">
        <v>0.38</v>
      </c>
      <c r="E3237" s="45" t="s">
        <v>29</v>
      </c>
      <c r="F3237" s="46">
        <v>41417</v>
      </c>
    </row>
    <row r="3238" spans="1:6" x14ac:dyDescent="0.3">
      <c r="A3238" s="45">
        <v>760199</v>
      </c>
      <c r="B3238" s="46">
        <v>41431</v>
      </c>
      <c r="C3238" s="47">
        <v>2292.9119340000002</v>
      </c>
      <c r="D3238" s="45">
        <v>0.38</v>
      </c>
      <c r="E3238" s="45" t="s">
        <v>29</v>
      </c>
      <c r="F3238" s="46">
        <v>41417</v>
      </c>
    </row>
    <row r="3239" spans="1:6" x14ac:dyDescent="0.3">
      <c r="A3239" s="45">
        <v>760199</v>
      </c>
      <c r="B3239" s="46">
        <v>41432</v>
      </c>
      <c r="C3239" s="47">
        <v>2293.139897</v>
      </c>
      <c r="D3239" s="45">
        <v>0.37</v>
      </c>
      <c r="E3239" s="45" t="s">
        <v>28</v>
      </c>
      <c r="F3239" s="46">
        <v>41432</v>
      </c>
    </row>
    <row r="3240" spans="1:6" x14ac:dyDescent="0.3">
      <c r="A3240" s="45">
        <v>760199</v>
      </c>
      <c r="B3240" s="46">
        <v>41435</v>
      </c>
      <c r="C3240" s="47">
        <v>2293.5248059999999</v>
      </c>
      <c r="D3240" s="45">
        <v>0.37</v>
      </c>
      <c r="E3240" s="45" t="s">
        <v>28</v>
      </c>
      <c r="F3240" s="46">
        <v>41432</v>
      </c>
    </row>
    <row r="3241" spans="1:6" x14ac:dyDescent="0.3">
      <c r="A3241" s="45">
        <v>760199</v>
      </c>
      <c r="B3241" s="46">
        <v>41436</v>
      </c>
      <c r="C3241" s="47">
        <v>2293.90978</v>
      </c>
      <c r="D3241" s="45">
        <v>0.37</v>
      </c>
      <c r="E3241" s="45" t="s">
        <v>28</v>
      </c>
      <c r="F3241" s="46">
        <v>41432</v>
      </c>
    </row>
    <row r="3242" spans="1:6" x14ac:dyDescent="0.3">
      <c r="A3242" s="45">
        <v>760199</v>
      </c>
      <c r="B3242" s="46">
        <v>41437</v>
      </c>
      <c r="C3242" s="47">
        <v>2294.2948179999999</v>
      </c>
      <c r="D3242" s="45">
        <v>0.37</v>
      </c>
      <c r="E3242" s="45" t="s">
        <v>28</v>
      </c>
      <c r="F3242" s="46">
        <v>41432</v>
      </c>
    </row>
    <row r="3243" spans="1:6" x14ac:dyDescent="0.3">
      <c r="A3243" s="45">
        <v>760199</v>
      </c>
      <c r="B3243" s="46">
        <v>41438</v>
      </c>
      <c r="C3243" s="47">
        <v>2294.6799209999999</v>
      </c>
      <c r="D3243" s="45">
        <v>0.37</v>
      </c>
      <c r="E3243" s="45" t="s">
        <v>28</v>
      </c>
      <c r="F3243" s="46">
        <v>41432</v>
      </c>
    </row>
    <row r="3244" spans="1:6" x14ac:dyDescent="0.3">
      <c r="A3244" s="45">
        <v>760199</v>
      </c>
      <c r="B3244" s="46">
        <v>41439</v>
      </c>
      <c r="C3244" s="47">
        <v>2295.0650890000002</v>
      </c>
      <c r="D3244" s="45">
        <v>0.37</v>
      </c>
      <c r="E3244" s="45" t="s">
        <v>28</v>
      </c>
      <c r="F3244" s="46">
        <v>41432</v>
      </c>
    </row>
    <row r="3245" spans="1:6" x14ac:dyDescent="0.3">
      <c r="A3245" s="45">
        <v>760199</v>
      </c>
      <c r="B3245" s="46">
        <v>41442</v>
      </c>
      <c r="C3245" s="47">
        <v>2295.4503220000001</v>
      </c>
      <c r="D3245" s="45">
        <v>0.37</v>
      </c>
      <c r="E3245" s="45" t="s">
        <v>28</v>
      </c>
      <c r="F3245" s="46">
        <v>41432</v>
      </c>
    </row>
    <row r="3246" spans="1:6" x14ac:dyDescent="0.3">
      <c r="A3246" s="45">
        <v>760199</v>
      </c>
      <c r="B3246" s="46">
        <v>41443</v>
      </c>
      <c r="C3246" s="47">
        <v>2295.8627980000001</v>
      </c>
      <c r="D3246" s="45">
        <v>0.36</v>
      </c>
      <c r="E3246" s="45" t="s">
        <v>29</v>
      </c>
      <c r="F3246" s="46">
        <v>41443</v>
      </c>
    </row>
    <row r="3247" spans="1:6" x14ac:dyDescent="0.3">
      <c r="A3247" s="45">
        <v>760199</v>
      </c>
      <c r="B3247" s="46">
        <v>41444</v>
      </c>
      <c r="C3247" s="47">
        <v>2296.2753480000001</v>
      </c>
      <c r="D3247" s="45">
        <v>0.36</v>
      </c>
      <c r="E3247" s="45" t="s">
        <v>29</v>
      </c>
      <c r="F3247" s="46">
        <v>41443</v>
      </c>
    </row>
    <row r="3248" spans="1:6" x14ac:dyDescent="0.3">
      <c r="A3248" s="45">
        <v>760199</v>
      </c>
      <c r="B3248" s="46">
        <v>41445</v>
      </c>
      <c r="C3248" s="47">
        <v>2296.6879720000002</v>
      </c>
      <c r="D3248" s="45">
        <v>0.36</v>
      </c>
      <c r="E3248" s="45" t="s">
        <v>29</v>
      </c>
      <c r="F3248" s="46">
        <v>41443</v>
      </c>
    </row>
    <row r="3249" spans="1:6" x14ac:dyDescent="0.3">
      <c r="A3249" s="45">
        <v>760199</v>
      </c>
      <c r="B3249" s="46">
        <v>41446</v>
      </c>
      <c r="C3249" s="47">
        <v>2297.1006710000001</v>
      </c>
      <c r="D3249" s="45">
        <v>0.36</v>
      </c>
      <c r="E3249" s="45" t="s">
        <v>29</v>
      </c>
      <c r="F3249" s="46">
        <v>41443</v>
      </c>
    </row>
    <row r="3250" spans="1:6" x14ac:dyDescent="0.3">
      <c r="A3250" s="45">
        <v>760199</v>
      </c>
      <c r="B3250" s="46">
        <v>41449</v>
      </c>
      <c r="C3250" s="47">
        <v>2297.284482</v>
      </c>
      <c r="D3250" s="45">
        <v>0.32</v>
      </c>
      <c r="E3250" s="45" t="s">
        <v>29</v>
      </c>
      <c r="F3250" s="46">
        <v>41449</v>
      </c>
    </row>
    <row r="3251" spans="1:6" x14ac:dyDescent="0.3">
      <c r="A3251" s="45">
        <v>760199</v>
      </c>
      <c r="B3251" s="46">
        <v>41450</v>
      </c>
      <c r="C3251" s="47">
        <v>2297.6514900000002</v>
      </c>
      <c r="D3251" s="45">
        <v>0.32</v>
      </c>
      <c r="E3251" s="45" t="s">
        <v>29</v>
      </c>
      <c r="F3251" s="46">
        <v>41449</v>
      </c>
    </row>
    <row r="3252" spans="1:6" x14ac:dyDescent="0.3">
      <c r="A3252" s="45">
        <v>760199</v>
      </c>
      <c r="B3252" s="46">
        <v>41451</v>
      </c>
      <c r="C3252" s="47">
        <v>2298.0185569999999</v>
      </c>
      <c r="D3252" s="45">
        <v>0.32</v>
      </c>
      <c r="E3252" s="45" t="s">
        <v>29</v>
      </c>
      <c r="F3252" s="46">
        <v>41449</v>
      </c>
    </row>
    <row r="3253" spans="1:6" x14ac:dyDescent="0.3">
      <c r="A3253" s="45">
        <v>760199</v>
      </c>
      <c r="B3253" s="46">
        <v>41452</v>
      </c>
      <c r="C3253" s="47">
        <v>2298.3856820000001</v>
      </c>
      <c r="D3253" s="45">
        <v>0.32</v>
      </c>
      <c r="E3253" s="45" t="s">
        <v>29</v>
      </c>
      <c r="F3253" s="46">
        <v>41449</v>
      </c>
    </row>
    <row r="3254" spans="1:6" x14ac:dyDescent="0.3">
      <c r="A3254" s="45">
        <v>760199</v>
      </c>
      <c r="B3254" s="46">
        <v>41453</v>
      </c>
      <c r="C3254" s="47">
        <v>2298.7528659999998</v>
      </c>
      <c r="D3254" s="45">
        <v>0.32</v>
      </c>
      <c r="E3254" s="45" t="s">
        <v>29</v>
      </c>
      <c r="F3254" s="46">
        <v>41449</v>
      </c>
    </row>
    <row r="3255" spans="1:6" x14ac:dyDescent="0.3">
      <c r="A3255" s="45">
        <v>760199</v>
      </c>
      <c r="B3255" s="46">
        <v>41456</v>
      </c>
      <c r="C3255" s="47">
        <v>2299.120109</v>
      </c>
      <c r="D3255" s="45">
        <v>0.32</v>
      </c>
      <c r="E3255" s="45" t="s">
        <v>29</v>
      </c>
      <c r="F3255" s="46">
        <v>41449</v>
      </c>
    </row>
    <row r="3256" spans="1:6" x14ac:dyDescent="0.3">
      <c r="A3256" s="45">
        <v>760199</v>
      </c>
      <c r="B3256" s="46">
        <v>41457</v>
      </c>
      <c r="C3256" s="47">
        <v>2299.4874100000002</v>
      </c>
      <c r="D3256" s="45">
        <v>0.32</v>
      </c>
      <c r="E3256" s="45" t="s">
        <v>29</v>
      </c>
      <c r="F3256" s="46">
        <v>41449</v>
      </c>
    </row>
    <row r="3257" spans="1:6" x14ac:dyDescent="0.3">
      <c r="A3257" s="45">
        <v>760199</v>
      </c>
      <c r="B3257" s="46">
        <v>41458</v>
      </c>
      <c r="C3257" s="47">
        <v>2299.8547699999999</v>
      </c>
      <c r="D3257" s="45">
        <v>0.32</v>
      </c>
      <c r="E3257" s="45" t="s">
        <v>29</v>
      </c>
      <c r="F3257" s="46">
        <v>41449</v>
      </c>
    </row>
    <row r="3258" spans="1:6" x14ac:dyDescent="0.3">
      <c r="A3258" s="45">
        <v>760199</v>
      </c>
      <c r="B3258" s="46">
        <v>41459</v>
      </c>
      <c r="C3258" s="47">
        <v>2300.2221880000002</v>
      </c>
      <c r="D3258" s="45">
        <v>0.32</v>
      </c>
      <c r="E3258" s="45" t="s">
        <v>29</v>
      </c>
      <c r="F3258" s="46">
        <v>41449</v>
      </c>
    </row>
    <row r="3259" spans="1:6" x14ac:dyDescent="0.3">
      <c r="A3259" s="45">
        <v>760199</v>
      </c>
      <c r="B3259" s="46">
        <v>41460</v>
      </c>
      <c r="C3259" s="47">
        <v>2299.6280040000001</v>
      </c>
      <c r="D3259" s="45">
        <v>0.26</v>
      </c>
      <c r="E3259" s="45" t="s">
        <v>28</v>
      </c>
      <c r="F3259" s="46">
        <v>41460</v>
      </c>
    </row>
    <row r="3260" spans="1:6" x14ac:dyDescent="0.3">
      <c r="A3260" s="45">
        <v>760199</v>
      </c>
      <c r="B3260" s="46">
        <v>41463</v>
      </c>
      <c r="C3260" s="47">
        <v>2299.9267009999999</v>
      </c>
      <c r="D3260" s="45">
        <v>0.26</v>
      </c>
      <c r="E3260" s="45" t="s">
        <v>28</v>
      </c>
      <c r="F3260" s="46">
        <v>41460</v>
      </c>
    </row>
    <row r="3261" spans="1:6" x14ac:dyDescent="0.3">
      <c r="A3261" s="45">
        <v>760199</v>
      </c>
      <c r="B3261" s="46">
        <v>41464</v>
      </c>
      <c r="C3261" s="47">
        <v>2300.2254370000001</v>
      </c>
      <c r="D3261" s="45">
        <v>0.26</v>
      </c>
      <c r="E3261" s="45" t="s">
        <v>28</v>
      </c>
      <c r="F3261" s="46">
        <v>41460</v>
      </c>
    </row>
    <row r="3262" spans="1:6" x14ac:dyDescent="0.3">
      <c r="A3262" s="45">
        <v>760199</v>
      </c>
      <c r="B3262" s="46">
        <v>41465</v>
      </c>
      <c r="C3262" s="47">
        <v>2300.5242109999999</v>
      </c>
      <c r="D3262" s="45">
        <v>0.26</v>
      </c>
      <c r="E3262" s="45" t="s">
        <v>28</v>
      </c>
      <c r="F3262" s="46">
        <v>41460</v>
      </c>
    </row>
    <row r="3263" spans="1:6" x14ac:dyDescent="0.3">
      <c r="A3263" s="45">
        <v>760199</v>
      </c>
      <c r="B3263" s="46">
        <v>41466</v>
      </c>
      <c r="C3263" s="47">
        <v>2300.8230239999998</v>
      </c>
      <c r="D3263" s="45">
        <v>0.26</v>
      </c>
      <c r="E3263" s="45" t="s">
        <v>28</v>
      </c>
      <c r="F3263" s="46">
        <v>41460</v>
      </c>
    </row>
    <row r="3264" spans="1:6" x14ac:dyDescent="0.3">
      <c r="A3264" s="45">
        <v>760199</v>
      </c>
      <c r="B3264" s="46">
        <v>41467</v>
      </c>
      <c r="C3264" s="47">
        <v>2301.1218760000002</v>
      </c>
      <c r="D3264" s="45">
        <v>0.26</v>
      </c>
      <c r="E3264" s="45" t="s">
        <v>28</v>
      </c>
      <c r="F3264" s="46">
        <v>41460</v>
      </c>
    </row>
    <row r="3265" spans="1:6" x14ac:dyDescent="0.3">
      <c r="A3265" s="45">
        <v>760199</v>
      </c>
      <c r="B3265" s="46">
        <v>41470</v>
      </c>
      <c r="C3265" s="47">
        <v>2301.4207670000001</v>
      </c>
      <c r="D3265" s="45">
        <v>0.26</v>
      </c>
      <c r="E3265" s="45" t="s">
        <v>28</v>
      </c>
      <c r="F3265" s="46">
        <v>41460</v>
      </c>
    </row>
    <row r="3266" spans="1:6" x14ac:dyDescent="0.3">
      <c r="A3266" s="45">
        <v>760199</v>
      </c>
      <c r="B3266" s="46">
        <v>41471</v>
      </c>
      <c r="C3266" s="47">
        <v>2301.5507659999998</v>
      </c>
      <c r="D3266" s="45">
        <v>0.13</v>
      </c>
      <c r="E3266" s="45" t="s">
        <v>29</v>
      </c>
      <c r="F3266" s="46">
        <v>41471</v>
      </c>
    </row>
    <row r="3267" spans="1:6" x14ac:dyDescent="0.3">
      <c r="A3267" s="45">
        <v>760199</v>
      </c>
      <c r="B3267" s="46">
        <v>41472</v>
      </c>
      <c r="C3267" s="47">
        <v>2301.680773</v>
      </c>
      <c r="D3267" s="45">
        <v>0.13</v>
      </c>
      <c r="E3267" s="45" t="s">
        <v>29</v>
      </c>
      <c r="F3267" s="46">
        <v>41471</v>
      </c>
    </row>
    <row r="3268" spans="1:6" x14ac:dyDescent="0.3">
      <c r="A3268" s="45">
        <v>760199</v>
      </c>
      <c r="B3268" s="46">
        <v>41473</v>
      </c>
      <c r="C3268" s="47">
        <v>2301.8107869999999</v>
      </c>
      <c r="D3268" s="45">
        <v>0.13</v>
      </c>
      <c r="E3268" s="45" t="s">
        <v>29</v>
      </c>
      <c r="F3268" s="46">
        <v>41471</v>
      </c>
    </row>
    <row r="3269" spans="1:6" x14ac:dyDescent="0.3">
      <c r="A3269" s="45">
        <v>760199</v>
      </c>
      <c r="B3269" s="46">
        <v>41474</v>
      </c>
      <c r="C3269" s="47">
        <v>2301.9408090000002</v>
      </c>
      <c r="D3269" s="45">
        <v>0.13</v>
      </c>
      <c r="E3269" s="45" t="s">
        <v>29</v>
      </c>
      <c r="F3269" s="46">
        <v>41471</v>
      </c>
    </row>
    <row r="3270" spans="1:6" x14ac:dyDescent="0.3">
      <c r="A3270" s="45">
        <v>760199</v>
      </c>
      <c r="B3270" s="46">
        <v>41477</v>
      </c>
      <c r="C3270" s="47">
        <v>2301.5708420000001</v>
      </c>
      <c r="D3270" s="45">
        <v>0.03</v>
      </c>
      <c r="E3270" s="45" t="s">
        <v>29</v>
      </c>
      <c r="F3270" s="46">
        <v>41477</v>
      </c>
    </row>
    <row r="3271" spans="1:6" x14ac:dyDescent="0.3">
      <c r="A3271" s="45">
        <v>760199</v>
      </c>
      <c r="B3271" s="46">
        <v>41478</v>
      </c>
      <c r="C3271" s="47">
        <v>2301.6008579999998</v>
      </c>
      <c r="D3271" s="45">
        <v>0.03</v>
      </c>
      <c r="E3271" s="45" t="s">
        <v>29</v>
      </c>
      <c r="F3271" s="46">
        <v>41477</v>
      </c>
    </row>
    <row r="3272" spans="1:6" x14ac:dyDescent="0.3">
      <c r="A3272" s="45">
        <v>760199</v>
      </c>
      <c r="B3272" s="46">
        <v>41479</v>
      </c>
      <c r="C3272" s="47">
        <v>2301.6308739999999</v>
      </c>
      <c r="D3272" s="45">
        <v>0.03</v>
      </c>
      <c r="E3272" s="45" t="s">
        <v>29</v>
      </c>
      <c r="F3272" s="46">
        <v>41477</v>
      </c>
    </row>
    <row r="3273" spans="1:6" x14ac:dyDescent="0.3">
      <c r="A3273" s="45">
        <v>760199</v>
      </c>
      <c r="B3273" s="46">
        <v>41480</v>
      </c>
      <c r="C3273" s="47">
        <v>2301.660891</v>
      </c>
      <c r="D3273" s="45">
        <v>0.03</v>
      </c>
      <c r="E3273" s="45" t="s">
        <v>29</v>
      </c>
      <c r="F3273" s="46">
        <v>41477</v>
      </c>
    </row>
    <row r="3274" spans="1:6" x14ac:dyDescent="0.3">
      <c r="A3274" s="45">
        <v>760199</v>
      </c>
      <c r="B3274" s="46">
        <v>41481</v>
      </c>
      <c r="C3274" s="47">
        <v>2301.6909089999999</v>
      </c>
      <c r="D3274" s="45">
        <v>0.03</v>
      </c>
      <c r="E3274" s="45" t="s">
        <v>29</v>
      </c>
      <c r="F3274" s="46">
        <v>41477</v>
      </c>
    </row>
    <row r="3275" spans="1:6" x14ac:dyDescent="0.3">
      <c r="A3275" s="45">
        <v>760199</v>
      </c>
      <c r="B3275" s="46">
        <v>41484</v>
      </c>
      <c r="C3275" s="47">
        <v>2301.720926</v>
      </c>
      <c r="D3275" s="45">
        <v>0.03</v>
      </c>
      <c r="E3275" s="45" t="s">
        <v>29</v>
      </c>
      <c r="F3275" s="46">
        <v>41477</v>
      </c>
    </row>
    <row r="3276" spans="1:6" x14ac:dyDescent="0.3">
      <c r="A3276" s="45">
        <v>760199</v>
      </c>
      <c r="B3276" s="46">
        <v>41485</v>
      </c>
      <c r="C3276" s="47">
        <v>2301.7509449999998</v>
      </c>
      <c r="D3276" s="45">
        <v>0.03</v>
      </c>
      <c r="E3276" s="45" t="s">
        <v>29</v>
      </c>
      <c r="F3276" s="46">
        <v>41477</v>
      </c>
    </row>
    <row r="3277" spans="1:6" x14ac:dyDescent="0.3">
      <c r="A3277" s="45">
        <v>760199</v>
      </c>
      <c r="B3277" s="46">
        <v>41486</v>
      </c>
      <c r="C3277" s="47">
        <v>2301.7809630000002</v>
      </c>
      <c r="D3277" s="45">
        <v>0.03</v>
      </c>
      <c r="E3277" s="45" t="s">
        <v>29</v>
      </c>
      <c r="F3277" s="46">
        <v>41477</v>
      </c>
    </row>
    <row r="3278" spans="1:6" x14ac:dyDescent="0.3">
      <c r="A3278" s="45">
        <v>760199</v>
      </c>
      <c r="B3278" s="46">
        <v>41487</v>
      </c>
      <c r="C3278" s="47">
        <v>2301.810982</v>
      </c>
      <c r="D3278" s="45">
        <v>0.03</v>
      </c>
      <c r="E3278" s="45" t="s">
        <v>29</v>
      </c>
      <c r="F3278" s="46">
        <v>41477</v>
      </c>
    </row>
    <row r="3279" spans="1:6" x14ac:dyDescent="0.3">
      <c r="A3279" s="45">
        <v>760199</v>
      </c>
      <c r="B3279" s="46">
        <v>41488</v>
      </c>
      <c r="C3279" s="47">
        <v>2301.8410009999998</v>
      </c>
      <c r="D3279" s="45">
        <v>0.03</v>
      </c>
      <c r="E3279" s="45" t="s">
        <v>29</v>
      </c>
      <c r="F3279" s="46">
        <v>41477</v>
      </c>
    </row>
    <row r="3280" spans="1:6" x14ac:dyDescent="0.3">
      <c r="A3280" s="45">
        <v>760199</v>
      </c>
      <c r="B3280" s="46">
        <v>41491</v>
      </c>
      <c r="C3280" s="47">
        <v>2301.8710209999999</v>
      </c>
      <c r="D3280" s="45">
        <v>0.03</v>
      </c>
      <c r="E3280" s="45" t="s">
        <v>29</v>
      </c>
      <c r="F3280" s="46">
        <v>41477</v>
      </c>
    </row>
    <row r="3281" spans="1:6" x14ac:dyDescent="0.3">
      <c r="A3281" s="45">
        <v>760199</v>
      </c>
      <c r="B3281" s="46">
        <v>41492</v>
      </c>
      <c r="C3281" s="47">
        <v>2301.9010410000001</v>
      </c>
      <c r="D3281" s="45">
        <v>0.03</v>
      </c>
      <c r="E3281" s="45" t="s">
        <v>29</v>
      </c>
      <c r="F3281" s="46">
        <v>41477</v>
      </c>
    </row>
    <row r="3282" spans="1:6" x14ac:dyDescent="0.3">
      <c r="A3282" s="45">
        <v>760199</v>
      </c>
      <c r="B3282" s="46">
        <v>41493</v>
      </c>
      <c r="C3282" s="47">
        <v>2301.9288750000001</v>
      </c>
      <c r="D3282" s="45">
        <v>0.03</v>
      </c>
      <c r="E3282" s="45" t="s">
        <v>28</v>
      </c>
      <c r="F3282" s="46">
        <v>41493</v>
      </c>
    </row>
    <row r="3283" spans="1:6" x14ac:dyDescent="0.3">
      <c r="A3283" s="45">
        <v>760199</v>
      </c>
      <c r="B3283" s="46">
        <v>41494</v>
      </c>
      <c r="C3283" s="47">
        <v>2301.958768</v>
      </c>
      <c r="D3283" s="45">
        <v>0.03</v>
      </c>
      <c r="E3283" s="45" t="s">
        <v>28</v>
      </c>
      <c r="F3283" s="46">
        <v>41493</v>
      </c>
    </row>
    <row r="3284" spans="1:6" x14ac:dyDescent="0.3">
      <c r="A3284" s="45">
        <v>760199</v>
      </c>
      <c r="B3284" s="46">
        <v>41495</v>
      </c>
      <c r="C3284" s="47">
        <v>2301.98866</v>
      </c>
      <c r="D3284" s="45">
        <v>0.03</v>
      </c>
      <c r="E3284" s="45" t="s">
        <v>28</v>
      </c>
      <c r="F3284" s="46">
        <v>41493</v>
      </c>
    </row>
    <row r="3285" spans="1:6" x14ac:dyDescent="0.3">
      <c r="A3285" s="45">
        <v>760199</v>
      </c>
      <c r="B3285" s="46">
        <v>41498</v>
      </c>
      <c r="C3285" s="47">
        <v>2302.0185529999999</v>
      </c>
      <c r="D3285" s="45">
        <v>0.03</v>
      </c>
      <c r="E3285" s="45" t="s">
        <v>28</v>
      </c>
      <c r="F3285" s="46">
        <v>41493</v>
      </c>
    </row>
    <row r="3286" spans="1:6" x14ac:dyDescent="0.3">
      <c r="A3286" s="45">
        <v>760199</v>
      </c>
      <c r="B3286" s="46">
        <v>41499</v>
      </c>
      <c r="C3286" s="47">
        <v>2302.0484470000001</v>
      </c>
      <c r="D3286" s="45">
        <v>0.03</v>
      </c>
      <c r="E3286" s="45" t="s">
        <v>28</v>
      </c>
      <c r="F3286" s="46">
        <v>41493</v>
      </c>
    </row>
    <row r="3287" spans="1:6" x14ac:dyDescent="0.3">
      <c r="A3287" s="45">
        <v>760199</v>
      </c>
      <c r="B3287" s="46">
        <v>41500</v>
      </c>
      <c r="C3287" s="47">
        <v>2302.0783409999999</v>
      </c>
      <c r="D3287" s="45">
        <v>0.03</v>
      </c>
      <c r="E3287" s="45" t="s">
        <v>28</v>
      </c>
      <c r="F3287" s="46">
        <v>41493</v>
      </c>
    </row>
    <row r="3288" spans="1:6" x14ac:dyDescent="0.3">
      <c r="A3288" s="45">
        <v>760199</v>
      </c>
      <c r="B3288" s="46">
        <v>41501</v>
      </c>
      <c r="C3288" s="47">
        <v>2302.1082350000001</v>
      </c>
      <c r="D3288" s="45">
        <v>0.03</v>
      </c>
      <c r="E3288" s="45" t="s">
        <v>28</v>
      </c>
      <c r="F3288" s="46">
        <v>41493</v>
      </c>
    </row>
    <row r="3289" spans="1:6" x14ac:dyDescent="0.3">
      <c r="A3289" s="45">
        <v>760199</v>
      </c>
      <c r="B3289" s="46">
        <v>41502</v>
      </c>
      <c r="C3289" s="47">
        <v>2302.4112749999999</v>
      </c>
      <c r="D3289" s="45">
        <v>0.28999999999999998</v>
      </c>
      <c r="E3289" s="45" t="s">
        <v>29</v>
      </c>
      <c r="F3289" s="46">
        <v>41502</v>
      </c>
    </row>
    <row r="3290" spans="1:6" x14ac:dyDescent="0.3">
      <c r="A3290" s="45">
        <v>760199</v>
      </c>
      <c r="B3290" s="46">
        <v>41505</v>
      </c>
      <c r="C3290" s="47">
        <v>2302.7143550000001</v>
      </c>
      <c r="D3290" s="45">
        <v>0.28999999999999998</v>
      </c>
      <c r="E3290" s="45" t="s">
        <v>29</v>
      </c>
      <c r="F3290" s="46">
        <v>41502</v>
      </c>
    </row>
    <row r="3291" spans="1:6" x14ac:dyDescent="0.3">
      <c r="A3291" s="45">
        <v>760199</v>
      </c>
      <c r="B3291" s="46">
        <v>41506</v>
      </c>
      <c r="C3291" s="47">
        <v>2303.017476</v>
      </c>
      <c r="D3291" s="45">
        <v>0.28999999999999998</v>
      </c>
      <c r="E3291" s="45" t="s">
        <v>29</v>
      </c>
      <c r="F3291" s="46">
        <v>41502</v>
      </c>
    </row>
    <row r="3292" spans="1:6" x14ac:dyDescent="0.3">
      <c r="A3292" s="45">
        <v>760199</v>
      </c>
      <c r="B3292" s="46">
        <v>41507</v>
      </c>
      <c r="C3292" s="47">
        <v>2303.3206359999999</v>
      </c>
      <c r="D3292" s="45">
        <v>0.28999999999999998</v>
      </c>
      <c r="E3292" s="45" t="s">
        <v>29</v>
      </c>
      <c r="F3292" s="46">
        <v>41502</v>
      </c>
    </row>
    <row r="3293" spans="1:6" x14ac:dyDescent="0.3">
      <c r="A3293" s="45">
        <v>760199</v>
      </c>
      <c r="B3293" s="46">
        <v>41508</v>
      </c>
      <c r="C3293" s="47">
        <v>2303.4672070000001</v>
      </c>
      <c r="D3293" s="45">
        <v>0.26</v>
      </c>
      <c r="E3293" s="45" t="s">
        <v>29</v>
      </c>
      <c r="F3293" s="46">
        <v>41508</v>
      </c>
    </row>
    <row r="3294" spans="1:6" x14ac:dyDescent="0.3">
      <c r="A3294" s="45">
        <v>760199</v>
      </c>
      <c r="B3294" s="46">
        <v>41509</v>
      </c>
      <c r="C3294" s="47">
        <v>2303.7390970000001</v>
      </c>
      <c r="D3294" s="45">
        <v>0.26</v>
      </c>
      <c r="E3294" s="45" t="s">
        <v>29</v>
      </c>
      <c r="F3294" s="46">
        <v>41508</v>
      </c>
    </row>
    <row r="3295" spans="1:6" x14ac:dyDescent="0.3">
      <c r="A3295" s="45">
        <v>760199</v>
      </c>
      <c r="B3295" s="46">
        <v>41512</v>
      </c>
      <c r="C3295" s="47">
        <v>2304.0110199999999</v>
      </c>
      <c r="D3295" s="45">
        <v>0.26</v>
      </c>
      <c r="E3295" s="45" t="s">
        <v>29</v>
      </c>
      <c r="F3295" s="46">
        <v>41508</v>
      </c>
    </row>
    <row r="3296" spans="1:6" x14ac:dyDescent="0.3">
      <c r="A3296" s="45">
        <v>760199</v>
      </c>
      <c r="B3296" s="46">
        <v>41513</v>
      </c>
      <c r="C3296" s="47">
        <v>2304.2829750000001</v>
      </c>
      <c r="D3296" s="45">
        <v>0.26</v>
      </c>
      <c r="E3296" s="45" t="s">
        <v>29</v>
      </c>
      <c r="F3296" s="46">
        <v>41508</v>
      </c>
    </row>
    <row r="3297" spans="1:6" x14ac:dyDescent="0.3">
      <c r="A3297" s="45">
        <v>760199</v>
      </c>
      <c r="B3297" s="46">
        <v>41514</v>
      </c>
      <c r="C3297" s="47">
        <v>2304.5549620000002</v>
      </c>
      <c r="D3297" s="45">
        <v>0.26</v>
      </c>
      <c r="E3297" s="45" t="s">
        <v>29</v>
      </c>
      <c r="F3297" s="46">
        <v>41508</v>
      </c>
    </row>
    <row r="3298" spans="1:6" x14ac:dyDescent="0.3">
      <c r="A3298" s="45">
        <v>760199</v>
      </c>
      <c r="B3298" s="46">
        <v>41515</v>
      </c>
      <c r="C3298" s="47">
        <v>2304.8269810000002</v>
      </c>
      <c r="D3298" s="45">
        <v>0.26</v>
      </c>
      <c r="E3298" s="45" t="s">
        <v>29</v>
      </c>
      <c r="F3298" s="46">
        <v>41508</v>
      </c>
    </row>
    <row r="3299" spans="1:6" x14ac:dyDescent="0.3">
      <c r="A3299" s="45">
        <v>760199</v>
      </c>
      <c r="B3299" s="46">
        <v>41516</v>
      </c>
      <c r="C3299" s="47">
        <v>2305.0990320000001</v>
      </c>
      <c r="D3299" s="45">
        <v>0.26</v>
      </c>
      <c r="E3299" s="45" t="s">
        <v>29</v>
      </c>
      <c r="F3299" s="46">
        <v>41508</v>
      </c>
    </row>
    <row r="3300" spans="1:6" x14ac:dyDescent="0.3">
      <c r="A3300" s="45">
        <v>760199</v>
      </c>
      <c r="B3300" s="46">
        <v>41519</v>
      </c>
      <c r="C3300" s="47">
        <v>2305.3711159999998</v>
      </c>
      <c r="D3300" s="45">
        <v>0.26</v>
      </c>
      <c r="E3300" s="45" t="s">
        <v>29</v>
      </c>
      <c r="F3300" s="46">
        <v>41508</v>
      </c>
    </row>
    <row r="3301" spans="1:6" x14ac:dyDescent="0.3">
      <c r="A3301" s="45">
        <v>760199</v>
      </c>
      <c r="B3301" s="46">
        <v>41520</v>
      </c>
      <c r="C3301" s="47">
        <v>2305.643231</v>
      </c>
      <c r="D3301" s="45">
        <v>0.26</v>
      </c>
      <c r="E3301" s="45" t="s">
        <v>29</v>
      </c>
      <c r="F3301" s="46">
        <v>41508</v>
      </c>
    </row>
    <row r="3302" spans="1:6" x14ac:dyDescent="0.3">
      <c r="A3302" s="45">
        <v>760199</v>
      </c>
      <c r="B3302" s="46">
        <v>41521</v>
      </c>
      <c r="C3302" s="47">
        <v>2305.915379</v>
      </c>
      <c r="D3302" s="45">
        <v>0.26</v>
      </c>
      <c r="E3302" s="45" t="s">
        <v>29</v>
      </c>
      <c r="F3302" s="46">
        <v>41508</v>
      </c>
    </row>
    <row r="3303" spans="1:6" x14ac:dyDescent="0.3">
      <c r="A3303" s="45">
        <v>760199</v>
      </c>
      <c r="B3303" s="46">
        <v>41522</v>
      </c>
      <c r="C3303" s="47">
        <v>2306.1875580000001</v>
      </c>
      <c r="D3303" s="45">
        <v>0.26</v>
      </c>
      <c r="E3303" s="45" t="s">
        <v>29</v>
      </c>
      <c r="F3303" s="46">
        <v>41508</v>
      </c>
    </row>
    <row r="3304" spans="1:6" x14ac:dyDescent="0.3">
      <c r="A3304" s="45">
        <v>760199</v>
      </c>
      <c r="B3304" s="46">
        <v>41523</v>
      </c>
      <c r="C3304" s="47">
        <v>2306.1247539999999</v>
      </c>
      <c r="D3304" s="45">
        <v>0.24</v>
      </c>
      <c r="E3304" s="45" t="s">
        <v>28</v>
      </c>
      <c r="F3304" s="46">
        <v>41523</v>
      </c>
    </row>
    <row r="3305" spans="1:6" x14ac:dyDescent="0.3">
      <c r="A3305" s="45">
        <v>760199</v>
      </c>
      <c r="B3305" s="46">
        <v>41526</v>
      </c>
      <c r="C3305" s="47">
        <v>2306.3760189999998</v>
      </c>
      <c r="D3305" s="45">
        <v>0.24</v>
      </c>
      <c r="E3305" s="45" t="s">
        <v>28</v>
      </c>
      <c r="F3305" s="46">
        <v>41523</v>
      </c>
    </row>
    <row r="3306" spans="1:6" x14ac:dyDescent="0.3">
      <c r="A3306" s="45">
        <v>760199</v>
      </c>
      <c r="B3306" s="46">
        <v>41527</v>
      </c>
      <c r="C3306" s="47">
        <v>2306.6273110000002</v>
      </c>
      <c r="D3306" s="45">
        <v>0.24</v>
      </c>
      <c r="E3306" s="45" t="s">
        <v>28</v>
      </c>
      <c r="F3306" s="46">
        <v>41523</v>
      </c>
    </row>
    <row r="3307" spans="1:6" x14ac:dyDescent="0.3">
      <c r="A3307" s="45">
        <v>760199</v>
      </c>
      <c r="B3307" s="46">
        <v>41528</v>
      </c>
      <c r="C3307" s="47">
        <v>2306.878631</v>
      </c>
      <c r="D3307" s="45">
        <v>0.24</v>
      </c>
      <c r="E3307" s="45" t="s">
        <v>28</v>
      </c>
      <c r="F3307" s="46">
        <v>41523</v>
      </c>
    </row>
    <row r="3308" spans="1:6" x14ac:dyDescent="0.3">
      <c r="A3308" s="45">
        <v>760199</v>
      </c>
      <c r="B3308" s="46">
        <v>41529</v>
      </c>
      <c r="C3308" s="47">
        <v>2307.1299779999999</v>
      </c>
      <c r="D3308" s="45">
        <v>0.24</v>
      </c>
      <c r="E3308" s="45" t="s">
        <v>28</v>
      </c>
      <c r="F3308" s="46">
        <v>41523</v>
      </c>
    </row>
    <row r="3309" spans="1:6" x14ac:dyDescent="0.3">
      <c r="A3309" s="45">
        <v>760199</v>
      </c>
      <c r="B3309" s="46">
        <v>41530</v>
      </c>
      <c r="C3309" s="47">
        <v>2307.3813519999999</v>
      </c>
      <c r="D3309" s="45">
        <v>0.24</v>
      </c>
      <c r="E3309" s="45" t="s">
        <v>28</v>
      </c>
      <c r="F3309" s="46">
        <v>41523</v>
      </c>
    </row>
    <row r="3310" spans="1:6" x14ac:dyDescent="0.3">
      <c r="A3310" s="45">
        <v>760199</v>
      </c>
      <c r="B3310" s="46">
        <v>41533</v>
      </c>
      <c r="C3310" s="47">
        <v>2307.6327550000001</v>
      </c>
      <c r="D3310" s="45">
        <v>0.24</v>
      </c>
      <c r="E3310" s="45" t="s">
        <v>28</v>
      </c>
      <c r="F3310" s="46">
        <v>41523</v>
      </c>
    </row>
    <row r="3311" spans="1:6" x14ac:dyDescent="0.3">
      <c r="A3311" s="45">
        <v>760199</v>
      </c>
      <c r="B3311" s="46">
        <v>41534</v>
      </c>
      <c r="C3311" s="47">
        <v>2308.0824149999999</v>
      </c>
      <c r="D3311" s="45">
        <v>0.41</v>
      </c>
      <c r="E3311" s="45" t="s">
        <v>29</v>
      </c>
      <c r="F3311" s="46">
        <v>41534</v>
      </c>
    </row>
    <row r="3312" spans="1:6" x14ac:dyDescent="0.3">
      <c r="A3312" s="45">
        <v>760199</v>
      </c>
      <c r="B3312" s="46">
        <v>41535</v>
      </c>
      <c r="C3312" s="47">
        <v>2308.5321629999999</v>
      </c>
      <c r="D3312" s="45">
        <v>0.41</v>
      </c>
      <c r="E3312" s="45" t="s">
        <v>29</v>
      </c>
      <c r="F3312" s="46">
        <v>41534</v>
      </c>
    </row>
    <row r="3313" spans="1:6" x14ac:dyDescent="0.3">
      <c r="A3313" s="45">
        <v>760199</v>
      </c>
      <c r="B3313" s="46">
        <v>41536</v>
      </c>
      <c r="C3313" s="47">
        <v>2308.9819990000001</v>
      </c>
      <c r="D3313" s="45">
        <v>0.41</v>
      </c>
      <c r="E3313" s="45" t="s">
        <v>29</v>
      </c>
      <c r="F3313" s="46">
        <v>41534</v>
      </c>
    </row>
    <row r="3314" spans="1:6" x14ac:dyDescent="0.3">
      <c r="A3314" s="45">
        <v>760199</v>
      </c>
      <c r="B3314" s="46">
        <v>41537</v>
      </c>
      <c r="C3314" s="47">
        <v>2309.4319220000002</v>
      </c>
      <c r="D3314" s="45">
        <v>0.41</v>
      </c>
      <c r="E3314" s="45" t="s">
        <v>29</v>
      </c>
      <c r="F3314" s="46">
        <v>41534</v>
      </c>
    </row>
    <row r="3315" spans="1:6" x14ac:dyDescent="0.3">
      <c r="A3315" s="45">
        <v>760199</v>
      </c>
      <c r="B3315" s="46">
        <v>41540</v>
      </c>
      <c r="C3315" s="47">
        <v>2309.498423</v>
      </c>
      <c r="D3315" s="45">
        <v>0.34</v>
      </c>
      <c r="E3315" s="45" t="s">
        <v>29</v>
      </c>
      <c r="F3315" s="46">
        <v>41540</v>
      </c>
    </row>
    <row r="3316" spans="1:6" x14ac:dyDescent="0.3">
      <c r="A3316" s="45">
        <v>760199</v>
      </c>
      <c r="B3316" s="46">
        <v>41541</v>
      </c>
      <c r="C3316" s="47">
        <v>2309.8717379999998</v>
      </c>
      <c r="D3316" s="45">
        <v>0.34</v>
      </c>
      <c r="E3316" s="45" t="s">
        <v>29</v>
      </c>
      <c r="F3316" s="46">
        <v>41540</v>
      </c>
    </row>
    <row r="3317" spans="1:6" x14ac:dyDescent="0.3">
      <c r="A3317" s="45">
        <v>760199</v>
      </c>
      <c r="B3317" s="46">
        <v>41542</v>
      </c>
      <c r="C3317" s="47">
        <v>2310.2451129999999</v>
      </c>
      <c r="D3317" s="45">
        <v>0.34</v>
      </c>
      <c r="E3317" s="45" t="s">
        <v>29</v>
      </c>
      <c r="F3317" s="46">
        <v>41540</v>
      </c>
    </row>
    <row r="3318" spans="1:6" x14ac:dyDescent="0.3">
      <c r="A3318" s="45">
        <v>760199</v>
      </c>
      <c r="B3318" s="46">
        <v>41543</v>
      </c>
      <c r="C3318" s="47">
        <v>2310.6185489999998</v>
      </c>
      <c r="D3318" s="45">
        <v>0.34</v>
      </c>
      <c r="E3318" s="45" t="s">
        <v>29</v>
      </c>
      <c r="F3318" s="46">
        <v>41540</v>
      </c>
    </row>
    <row r="3319" spans="1:6" x14ac:dyDescent="0.3">
      <c r="A3319" s="45">
        <v>760199</v>
      </c>
      <c r="B3319" s="46">
        <v>41544</v>
      </c>
      <c r="C3319" s="47">
        <v>2310.9920440000001</v>
      </c>
      <c r="D3319" s="45">
        <v>0.34</v>
      </c>
      <c r="E3319" s="45" t="s">
        <v>29</v>
      </c>
      <c r="F3319" s="46">
        <v>41540</v>
      </c>
    </row>
    <row r="3320" spans="1:6" x14ac:dyDescent="0.3">
      <c r="A3320" s="45">
        <v>760199</v>
      </c>
      <c r="B3320" s="46">
        <v>41547</v>
      </c>
      <c r="C3320" s="47">
        <v>2311.365601</v>
      </c>
      <c r="D3320" s="45">
        <v>0.34</v>
      </c>
      <c r="E3320" s="45" t="s">
        <v>29</v>
      </c>
      <c r="F3320" s="46">
        <v>41540</v>
      </c>
    </row>
    <row r="3321" spans="1:6" x14ac:dyDescent="0.3">
      <c r="A3321" s="45">
        <v>760199</v>
      </c>
      <c r="B3321" s="46">
        <v>41548</v>
      </c>
      <c r="C3321" s="47">
        <v>2311.7392169999998</v>
      </c>
      <c r="D3321" s="45">
        <v>0.34</v>
      </c>
      <c r="E3321" s="45" t="s">
        <v>29</v>
      </c>
      <c r="F3321" s="46">
        <v>41540</v>
      </c>
    </row>
    <row r="3322" spans="1:6" x14ac:dyDescent="0.3">
      <c r="A3322" s="45">
        <v>760199</v>
      </c>
      <c r="B3322" s="46">
        <v>41549</v>
      </c>
      <c r="C3322" s="47">
        <v>2312.1128939999999</v>
      </c>
      <c r="D3322" s="45">
        <v>0.34</v>
      </c>
      <c r="E3322" s="45" t="s">
        <v>29</v>
      </c>
      <c r="F3322" s="46">
        <v>41540</v>
      </c>
    </row>
    <row r="3323" spans="1:6" x14ac:dyDescent="0.3">
      <c r="A3323" s="45">
        <v>760199</v>
      </c>
      <c r="B3323" s="46">
        <v>41550</v>
      </c>
      <c r="C3323" s="47">
        <v>2312.4866310000002</v>
      </c>
      <c r="D3323" s="45">
        <v>0.34</v>
      </c>
      <c r="E3323" s="45" t="s">
        <v>29</v>
      </c>
      <c r="F3323" s="46">
        <v>41540</v>
      </c>
    </row>
    <row r="3324" spans="1:6" x14ac:dyDescent="0.3">
      <c r="A3324" s="45">
        <v>760199</v>
      </c>
      <c r="B3324" s="46">
        <v>41551</v>
      </c>
      <c r="C3324" s="47">
        <v>2312.8604289999998</v>
      </c>
      <c r="D3324" s="45">
        <v>0.34</v>
      </c>
      <c r="E3324" s="45" t="s">
        <v>29</v>
      </c>
      <c r="F3324" s="46">
        <v>41540</v>
      </c>
    </row>
    <row r="3325" spans="1:6" x14ac:dyDescent="0.3">
      <c r="A3325" s="45">
        <v>760199</v>
      </c>
      <c r="B3325" s="46">
        <v>41554</v>
      </c>
      <c r="C3325" s="47">
        <v>2313.2342870000002</v>
      </c>
      <c r="D3325" s="45">
        <v>0.34</v>
      </c>
      <c r="E3325" s="45" t="s">
        <v>29</v>
      </c>
      <c r="F3325" s="46">
        <v>41540</v>
      </c>
    </row>
    <row r="3326" spans="1:6" x14ac:dyDescent="0.3">
      <c r="A3326" s="45">
        <v>760199</v>
      </c>
      <c r="B3326" s="46">
        <v>41555</v>
      </c>
      <c r="C3326" s="47">
        <v>2313.6082059999999</v>
      </c>
      <c r="D3326" s="45">
        <v>0.34</v>
      </c>
      <c r="E3326" s="45" t="s">
        <v>29</v>
      </c>
      <c r="F3326" s="46">
        <v>41540</v>
      </c>
    </row>
    <row r="3327" spans="1:6" x14ac:dyDescent="0.3">
      <c r="A3327" s="45">
        <v>760199</v>
      </c>
      <c r="B3327" s="46">
        <v>41556</v>
      </c>
      <c r="C3327" s="47">
        <v>2314.1684580000001</v>
      </c>
      <c r="D3327" s="45">
        <v>0.35</v>
      </c>
      <c r="E3327" s="45" t="s">
        <v>28</v>
      </c>
      <c r="F3327" s="46">
        <v>41556</v>
      </c>
    </row>
    <row r="3328" spans="1:6" x14ac:dyDescent="0.3">
      <c r="A3328" s="45">
        <v>760199</v>
      </c>
      <c r="B3328" s="46">
        <v>41557</v>
      </c>
      <c r="C3328" s="47">
        <v>2314.5534870000001</v>
      </c>
      <c r="D3328" s="45">
        <v>0.35</v>
      </c>
      <c r="E3328" s="45" t="s">
        <v>28</v>
      </c>
      <c r="F3328" s="46">
        <v>41556</v>
      </c>
    </row>
    <row r="3329" spans="1:6" x14ac:dyDescent="0.3">
      <c r="A3329" s="45">
        <v>760199</v>
      </c>
      <c r="B3329" s="46">
        <v>41558</v>
      </c>
      <c r="C3329" s="47">
        <v>2314.93858</v>
      </c>
      <c r="D3329" s="45">
        <v>0.35</v>
      </c>
      <c r="E3329" s="45" t="s">
        <v>28</v>
      </c>
      <c r="F3329" s="46">
        <v>41556</v>
      </c>
    </row>
    <row r="3330" spans="1:6" x14ac:dyDescent="0.3">
      <c r="A3330" s="45">
        <v>760199</v>
      </c>
      <c r="B3330" s="46">
        <v>41561</v>
      </c>
      <c r="C3330" s="47">
        <v>2315.3237370000002</v>
      </c>
      <c r="D3330" s="45">
        <v>0.35</v>
      </c>
      <c r="E3330" s="45" t="s">
        <v>28</v>
      </c>
      <c r="F3330" s="46">
        <v>41556</v>
      </c>
    </row>
    <row r="3331" spans="1:6" x14ac:dyDescent="0.3">
      <c r="A3331" s="45">
        <v>760199</v>
      </c>
      <c r="B3331" s="46">
        <v>41562</v>
      </c>
      <c r="C3331" s="47">
        <v>2315.708959</v>
      </c>
      <c r="D3331" s="45">
        <v>0.35</v>
      </c>
      <c r="E3331" s="45" t="s">
        <v>28</v>
      </c>
      <c r="F3331" s="46">
        <v>41556</v>
      </c>
    </row>
    <row r="3332" spans="1:6" x14ac:dyDescent="0.3">
      <c r="A3332" s="45">
        <v>760199</v>
      </c>
      <c r="B3332" s="46">
        <v>41563</v>
      </c>
      <c r="C3332" s="47">
        <v>2316.281293</v>
      </c>
      <c r="D3332" s="45">
        <v>0.56999999999999995</v>
      </c>
      <c r="E3332" s="45" t="s">
        <v>29</v>
      </c>
      <c r="F3332" s="46">
        <v>41563</v>
      </c>
    </row>
    <row r="3333" spans="1:6" x14ac:dyDescent="0.3">
      <c r="A3333" s="45">
        <v>760199</v>
      </c>
      <c r="B3333" s="46">
        <v>41564</v>
      </c>
      <c r="C3333" s="47">
        <v>2316.8537689999998</v>
      </c>
      <c r="D3333" s="45">
        <v>0.56999999999999995</v>
      </c>
      <c r="E3333" s="45" t="s">
        <v>29</v>
      </c>
      <c r="F3333" s="46">
        <v>41563</v>
      </c>
    </row>
    <row r="3334" spans="1:6" x14ac:dyDescent="0.3">
      <c r="A3334" s="45">
        <v>760199</v>
      </c>
      <c r="B3334" s="46">
        <v>41565</v>
      </c>
      <c r="C3334" s="47">
        <v>2317.4263860000001</v>
      </c>
      <c r="D3334" s="45">
        <v>0.56999999999999995</v>
      </c>
      <c r="E3334" s="45" t="s">
        <v>29</v>
      </c>
      <c r="F3334" s="46">
        <v>41563</v>
      </c>
    </row>
    <row r="3335" spans="1:6" x14ac:dyDescent="0.3">
      <c r="A3335" s="45">
        <v>760199</v>
      </c>
      <c r="B3335" s="46">
        <v>41568</v>
      </c>
      <c r="C3335" s="47">
        <v>2318.079307</v>
      </c>
      <c r="D3335" s="45">
        <v>0.59</v>
      </c>
      <c r="E3335" s="45" t="s">
        <v>29</v>
      </c>
      <c r="F3335" s="46">
        <v>41568</v>
      </c>
    </row>
    <row r="3336" spans="1:6" x14ac:dyDescent="0.3">
      <c r="A3336" s="45">
        <v>760199</v>
      </c>
      <c r="B3336" s="46">
        <v>41569</v>
      </c>
      <c r="C3336" s="47">
        <v>2318.672274</v>
      </c>
      <c r="D3336" s="45">
        <v>0.59</v>
      </c>
      <c r="E3336" s="45" t="s">
        <v>29</v>
      </c>
      <c r="F3336" s="46">
        <v>41568</v>
      </c>
    </row>
    <row r="3337" spans="1:6" x14ac:dyDescent="0.3">
      <c r="A3337" s="45">
        <v>760199</v>
      </c>
      <c r="B3337" s="46">
        <v>41570</v>
      </c>
      <c r="C3337" s="47">
        <v>2319.2653919999998</v>
      </c>
      <c r="D3337" s="45">
        <v>0.59</v>
      </c>
      <c r="E3337" s="45" t="s">
        <v>29</v>
      </c>
      <c r="F3337" s="46">
        <v>41568</v>
      </c>
    </row>
    <row r="3338" spans="1:6" x14ac:dyDescent="0.3">
      <c r="A3338" s="45">
        <v>760199</v>
      </c>
      <c r="B3338" s="46">
        <v>41571</v>
      </c>
      <c r="C3338" s="47">
        <v>2319.8586610000002</v>
      </c>
      <c r="D3338" s="45">
        <v>0.59</v>
      </c>
      <c r="E3338" s="45" t="s">
        <v>29</v>
      </c>
      <c r="F3338" s="46">
        <v>41568</v>
      </c>
    </row>
    <row r="3339" spans="1:6" x14ac:dyDescent="0.3">
      <c r="A3339" s="45">
        <v>760199</v>
      </c>
      <c r="B3339" s="46">
        <v>41572</v>
      </c>
      <c r="C3339" s="47">
        <v>2320.4520830000001</v>
      </c>
      <c r="D3339" s="45">
        <v>0.59</v>
      </c>
      <c r="E3339" s="45" t="s">
        <v>29</v>
      </c>
      <c r="F3339" s="46">
        <v>41568</v>
      </c>
    </row>
    <row r="3340" spans="1:6" x14ac:dyDescent="0.3">
      <c r="A3340" s="45">
        <v>760199</v>
      </c>
      <c r="B3340" s="46">
        <v>41575</v>
      </c>
      <c r="C3340" s="47">
        <v>2321.0456559999998</v>
      </c>
      <c r="D3340" s="45">
        <v>0.59</v>
      </c>
      <c r="E3340" s="45" t="s">
        <v>29</v>
      </c>
      <c r="F3340" s="46">
        <v>41568</v>
      </c>
    </row>
    <row r="3341" spans="1:6" x14ac:dyDescent="0.3">
      <c r="A3341" s="45">
        <v>760199</v>
      </c>
      <c r="B3341" s="46">
        <v>41576</v>
      </c>
      <c r="C3341" s="47">
        <v>2321.639381</v>
      </c>
      <c r="D3341" s="45">
        <v>0.59</v>
      </c>
      <c r="E3341" s="45" t="s">
        <v>29</v>
      </c>
      <c r="F3341" s="46">
        <v>41568</v>
      </c>
    </row>
    <row r="3342" spans="1:6" x14ac:dyDescent="0.3">
      <c r="A3342" s="45">
        <v>760199</v>
      </c>
      <c r="B3342" s="46">
        <v>41577</v>
      </c>
      <c r="C3342" s="47">
        <v>2322.2332580000002</v>
      </c>
      <c r="D3342" s="45">
        <v>0.59</v>
      </c>
      <c r="E3342" s="45" t="s">
        <v>29</v>
      </c>
      <c r="F3342" s="46">
        <v>41568</v>
      </c>
    </row>
    <row r="3343" spans="1:6" x14ac:dyDescent="0.3">
      <c r="A3343" s="45">
        <v>760199</v>
      </c>
      <c r="B3343" s="46">
        <v>41578</v>
      </c>
      <c r="C3343" s="47">
        <v>2322.8272870000001</v>
      </c>
      <c r="D3343" s="45">
        <v>0.59</v>
      </c>
      <c r="E3343" s="45" t="s">
        <v>29</v>
      </c>
      <c r="F3343" s="46">
        <v>41568</v>
      </c>
    </row>
    <row r="3344" spans="1:6" x14ac:dyDescent="0.3">
      <c r="A3344" s="45">
        <v>760199</v>
      </c>
      <c r="B3344" s="46">
        <v>41579</v>
      </c>
      <c r="C3344" s="47">
        <v>2323.421468</v>
      </c>
      <c r="D3344" s="45">
        <v>0.59</v>
      </c>
      <c r="E3344" s="45" t="s">
        <v>29</v>
      </c>
      <c r="F3344" s="46">
        <v>41568</v>
      </c>
    </row>
    <row r="3345" spans="1:6" x14ac:dyDescent="0.3">
      <c r="A3345" s="45">
        <v>760199</v>
      </c>
      <c r="B3345" s="46">
        <v>41582</v>
      </c>
      <c r="C3345" s="47">
        <v>2324.0158000000001</v>
      </c>
      <c r="D3345" s="45">
        <v>0.59</v>
      </c>
      <c r="E3345" s="45" t="s">
        <v>29</v>
      </c>
      <c r="F3345" s="46">
        <v>41568</v>
      </c>
    </row>
    <row r="3346" spans="1:6" x14ac:dyDescent="0.3">
      <c r="A3346" s="45">
        <v>760199</v>
      </c>
      <c r="B3346" s="46">
        <v>41583</v>
      </c>
      <c r="C3346" s="47">
        <v>2324.6102850000002</v>
      </c>
      <c r="D3346" s="45">
        <v>0.59</v>
      </c>
      <c r="E3346" s="45" t="s">
        <v>29</v>
      </c>
      <c r="F3346" s="46">
        <v>41568</v>
      </c>
    </row>
    <row r="3347" spans="1:6" x14ac:dyDescent="0.3">
      <c r="A3347" s="45">
        <v>760199</v>
      </c>
      <c r="B3347" s="46">
        <v>41584</v>
      </c>
      <c r="C3347" s="47">
        <v>2325.2049219999999</v>
      </c>
      <c r="D3347" s="45">
        <v>0.59</v>
      </c>
      <c r="E3347" s="45" t="s">
        <v>29</v>
      </c>
      <c r="F3347" s="46">
        <v>41568</v>
      </c>
    </row>
    <row r="3348" spans="1:6" x14ac:dyDescent="0.3">
      <c r="A3348" s="45">
        <v>760199</v>
      </c>
      <c r="B3348" s="46">
        <v>41585</v>
      </c>
      <c r="C3348" s="47">
        <v>2325.4568800000002</v>
      </c>
      <c r="D3348" s="45">
        <v>0.56999999999999995</v>
      </c>
      <c r="E3348" s="45" t="s">
        <v>28</v>
      </c>
      <c r="F3348" s="46">
        <v>41585</v>
      </c>
    </row>
    <row r="3349" spans="1:6" x14ac:dyDescent="0.3">
      <c r="A3349" s="45">
        <v>760199</v>
      </c>
      <c r="B3349" s="46">
        <v>41586</v>
      </c>
      <c r="C3349" s="47">
        <v>2326.031563</v>
      </c>
      <c r="D3349" s="45">
        <v>0.56999999999999995</v>
      </c>
      <c r="E3349" s="45" t="s">
        <v>28</v>
      </c>
      <c r="F3349" s="46">
        <v>41585</v>
      </c>
    </row>
    <row r="3350" spans="1:6" x14ac:dyDescent="0.3">
      <c r="A3350" s="45">
        <v>760199</v>
      </c>
      <c r="B3350" s="46">
        <v>41589</v>
      </c>
      <c r="C3350" s="47">
        <v>2326.6063880000002</v>
      </c>
      <c r="D3350" s="45">
        <v>0.56999999999999995</v>
      </c>
      <c r="E3350" s="45" t="s">
        <v>28</v>
      </c>
      <c r="F3350" s="46">
        <v>41585</v>
      </c>
    </row>
    <row r="3351" spans="1:6" x14ac:dyDescent="0.3">
      <c r="A3351" s="45">
        <v>760199</v>
      </c>
      <c r="B3351" s="46">
        <v>41590</v>
      </c>
      <c r="C3351" s="47">
        <v>2327.1813560000001</v>
      </c>
      <c r="D3351" s="45">
        <v>0.56999999999999995</v>
      </c>
      <c r="E3351" s="45" t="s">
        <v>28</v>
      </c>
      <c r="F3351" s="46">
        <v>41585</v>
      </c>
    </row>
    <row r="3352" spans="1:6" x14ac:dyDescent="0.3">
      <c r="A3352" s="45">
        <v>760199</v>
      </c>
      <c r="B3352" s="46">
        <v>41591</v>
      </c>
      <c r="C3352" s="47">
        <v>2327.7564649999999</v>
      </c>
      <c r="D3352" s="45">
        <v>0.56999999999999995</v>
      </c>
      <c r="E3352" s="45" t="s">
        <v>28</v>
      </c>
      <c r="F3352" s="46">
        <v>41585</v>
      </c>
    </row>
    <row r="3353" spans="1:6" x14ac:dyDescent="0.3">
      <c r="A3353" s="45">
        <v>760199</v>
      </c>
      <c r="B3353" s="46">
        <v>41592</v>
      </c>
      <c r="C3353" s="47">
        <v>2328.331717</v>
      </c>
      <c r="D3353" s="45">
        <v>0.56999999999999995</v>
      </c>
      <c r="E3353" s="45" t="s">
        <v>28</v>
      </c>
      <c r="F3353" s="46">
        <v>41585</v>
      </c>
    </row>
    <row r="3354" spans="1:6" x14ac:dyDescent="0.3">
      <c r="A3354" s="45">
        <v>760199</v>
      </c>
      <c r="B3354" s="46">
        <v>41596</v>
      </c>
      <c r="C3354" s="47">
        <v>2328.907111</v>
      </c>
      <c r="D3354" s="45">
        <v>0.56999999999999995</v>
      </c>
      <c r="E3354" s="45" t="s">
        <v>28</v>
      </c>
      <c r="F3354" s="46">
        <v>41585</v>
      </c>
    </row>
    <row r="3355" spans="1:6" x14ac:dyDescent="0.3">
      <c r="A3355" s="45">
        <v>760199</v>
      </c>
      <c r="B3355" s="46">
        <v>41597</v>
      </c>
      <c r="C3355" s="47">
        <v>2329.6963930000002</v>
      </c>
      <c r="D3355" s="45">
        <v>0.68</v>
      </c>
      <c r="E3355" s="45" t="s">
        <v>29</v>
      </c>
      <c r="F3355" s="46">
        <v>41597</v>
      </c>
    </row>
    <row r="3356" spans="1:6" x14ac:dyDescent="0.3">
      <c r="A3356" s="45">
        <v>760199</v>
      </c>
      <c r="B3356" s="46">
        <v>41598</v>
      </c>
      <c r="C3356" s="47">
        <v>2330.3006959999998</v>
      </c>
      <c r="D3356" s="45">
        <v>0.6</v>
      </c>
      <c r="E3356" s="45" t="s">
        <v>29</v>
      </c>
      <c r="F3356" s="46">
        <v>41598</v>
      </c>
    </row>
    <row r="3357" spans="1:6" x14ac:dyDescent="0.3">
      <c r="A3357" s="45">
        <v>760199</v>
      </c>
      <c r="B3357" s="46">
        <v>41599</v>
      </c>
      <c r="C3357" s="47">
        <v>2330.9978019999999</v>
      </c>
      <c r="D3357" s="45">
        <v>0.6</v>
      </c>
      <c r="E3357" s="45" t="s">
        <v>29</v>
      </c>
      <c r="F3357" s="46">
        <v>41598</v>
      </c>
    </row>
    <row r="3358" spans="1:6" x14ac:dyDescent="0.3">
      <c r="A3358" s="45">
        <v>760199</v>
      </c>
      <c r="B3358" s="46">
        <v>41600</v>
      </c>
      <c r="C3358" s="47">
        <v>2331.6951159999999</v>
      </c>
      <c r="D3358" s="45">
        <v>0.6</v>
      </c>
      <c r="E3358" s="45" t="s">
        <v>29</v>
      </c>
      <c r="F3358" s="46">
        <v>41598</v>
      </c>
    </row>
    <row r="3359" spans="1:6" x14ac:dyDescent="0.3">
      <c r="A3359" s="45">
        <v>760199</v>
      </c>
      <c r="B3359" s="46">
        <v>41603</v>
      </c>
      <c r="C3359" s="47">
        <v>2332.3926390000001</v>
      </c>
      <c r="D3359" s="45">
        <v>0.6</v>
      </c>
      <c r="E3359" s="45" t="s">
        <v>29</v>
      </c>
      <c r="F3359" s="46">
        <v>41598</v>
      </c>
    </row>
    <row r="3360" spans="1:6" x14ac:dyDescent="0.3">
      <c r="A3360" s="45">
        <v>760199</v>
      </c>
      <c r="B3360" s="46">
        <v>41604</v>
      </c>
      <c r="C3360" s="47">
        <v>2333.0903699999999</v>
      </c>
      <c r="D3360" s="45">
        <v>0.6</v>
      </c>
      <c r="E3360" s="45" t="s">
        <v>29</v>
      </c>
      <c r="F3360" s="46">
        <v>41598</v>
      </c>
    </row>
    <row r="3361" spans="1:6" x14ac:dyDescent="0.3">
      <c r="A3361" s="45">
        <v>760199</v>
      </c>
      <c r="B3361" s="46">
        <v>41605</v>
      </c>
      <c r="C3361" s="47">
        <v>2333.7883099999999</v>
      </c>
      <c r="D3361" s="45">
        <v>0.6</v>
      </c>
      <c r="E3361" s="45" t="s">
        <v>29</v>
      </c>
      <c r="F3361" s="46">
        <v>41598</v>
      </c>
    </row>
    <row r="3362" spans="1:6" x14ac:dyDescent="0.3">
      <c r="A3362" s="45">
        <v>760199</v>
      </c>
      <c r="B3362" s="46">
        <v>41606</v>
      </c>
      <c r="C3362" s="47">
        <v>2334.4864590000002</v>
      </c>
      <c r="D3362" s="45">
        <v>0.6</v>
      </c>
      <c r="E3362" s="45" t="s">
        <v>29</v>
      </c>
      <c r="F3362" s="46">
        <v>41598</v>
      </c>
    </row>
    <row r="3363" spans="1:6" x14ac:dyDescent="0.3">
      <c r="A3363" s="45">
        <v>760199</v>
      </c>
      <c r="B3363" s="46">
        <v>41607</v>
      </c>
      <c r="C3363" s="47">
        <v>2335.184816</v>
      </c>
      <c r="D3363" s="45">
        <v>0.6</v>
      </c>
      <c r="E3363" s="45" t="s">
        <v>29</v>
      </c>
      <c r="F3363" s="46">
        <v>41598</v>
      </c>
    </row>
    <row r="3364" spans="1:6" x14ac:dyDescent="0.3">
      <c r="A3364" s="45">
        <v>760199</v>
      </c>
      <c r="B3364" s="46">
        <v>41610</v>
      </c>
      <c r="C3364" s="47">
        <v>2335.8833829999999</v>
      </c>
      <c r="D3364" s="45">
        <v>0.6</v>
      </c>
      <c r="E3364" s="45" t="s">
        <v>29</v>
      </c>
      <c r="F3364" s="46">
        <v>41598</v>
      </c>
    </row>
    <row r="3365" spans="1:6" x14ac:dyDescent="0.3">
      <c r="A3365" s="45">
        <v>760199</v>
      </c>
      <c r="B3365" s="46">
        <v>41611</v>
      </c>
      <c r="C3365" s="47">
        <v>2336.582159</v>
      </c>
      <c r="D3365" s="45">
        <v>0.6</v>
      </c>
      <c r="E3365" s="45" t="s">
        <v>29</v>
      </c>
      <c r="F3365" s="46">
        <v>41598</v>
      </c>
    </row>
    <row r="3366" spans="1:6" x14ac:dyDescent="0.3">
      <c r="A3366" s="45">
        <v>760199</v>
      </c>
      <c r="B3366" s="46">
        <v>41612</v>
      </c>
      <c r="C3366" s="47">
        <v>2337.2811430000002</v>
      </c>
      <c r="D3366" s="45">
        <v>0.6</v>
      </c>
      <c r="E3366" s="45" t="s">
        <v>29</v>
      </c>
      <c r="F3366" s="46">
        <v>41598</v>
      </c>
    </row>
    <row r="3367" spans="1:6" x14ac:dyDescent="0.3">
      <c r="A3367" s="45">
        <v>760199</v>
      </c>
      <c r="B3367" s="46">
        <v>41613</v>
      </c>
      <c r="C3367" s="47">
        <v>2337.980337</v>
      </c>
      <c r="D3367" s="45">
        <v>0.6</v>
      </c>
      <c r="E3367" s="45" t="s">
        <v>29</v>
      </c>
      <c r="F3367" s="46">
        <v>41598</v>
      </c>
    </row>
    <row r="3368" spans="1:6" x14ac:dyDescent="0.3">
      <c r="A3368" s="45">
        <v>760199</v>
      </c>
      <c r="B3368" s="46">
        <v>41614</v>
      </c>
      <c r="C3368" s="47">
        <v>2337.7051609999999</v>
      </c>
      <c r="D3368" s="45">
        <v>0.54</v>
      </c>
      <c r="E3368" s="45" t="s">
        <v>28</v>
      </c>
      <c r="F3368" s="46">
        <v>41614</v>
      </c>
    </row>
    <row r="3369" spans="1:6" x14ac:dyDescent="0.3">
      <c r="A3369" s="45">
        <v>760199</v>
      </c>
      <c r="B3369" s="46">
        <v>41617</v>
      </c>
      <c r="C3369" s="47">
        <v>2338.3348639999999</v>
      </c>
      <c r="D3369" s="45">
        <v>0.54</v>
      </c>
      <c r="E3369" s="45" t="s">
        <v>28</v>
      </c>
      <c r="F3369" s="46">
        <v>41614</v>
      </c>
    </row>
    <row r="3370" spans="1:6" x14ac:dyDescent="0.3">
      <c r="A3370" s="45">
        <v>760199</v>
      </c>
      <c r="B3370" s="46">
        <v>41618</v>
      </c>
      <c r="C3370" s="47">
        <v>2338.9647359999999</v>
      </c>
      <c r="D3370" s="45">
        <v>0.54</v>
      </c>
      <c r="E3370" s="45" t="s">
        <v>28</v>
      </c>
      <c r="F3370" s="46">
        <v>41614</v>
      </c>
    </row>
    <row r="3371" spans="1:6" x14ac:dyDescent="0.3">
      <c r="A3371" s="45">
        <v>760199</v>
      </c>
      <c r="B3371" s="46">
        <v>41619</v>
      </c>
      <c r="C3371" s="47">
        <v>2339.5947780000001</v>
      </c>
      <c r="D3371" s="45">
        <v>0.54</v>
      </c>
      <c r="E3371" s="45" t="s">
        <v>28</v>
      </c>
      <c r="F3371" s="46">
        <v>41614</v>
      </c>
    </row>
    <row r="3372" spans="1:6" x14ac:dyDescent="0.3">
      <c r="A3372" s="45">
        <v>760199</v>
      </c>
      <c r="B3372" s="46">
        <v>41620</v>
      </c>
      <c r="C3372" s="47">
        <v>2340.2249889999998</v>
      </c>
      <c r="D3372" s="45">
        <v>0.54</v>
      </c>
      <c r="E3372" s="45" t="s">
        <v>28</v>
      </c>
      <c r="F3372" s="46">
        <v>41614</v>
      </c>
    </row>
    <row r="3373" spans="1:6" x14ac:dyDescent="0.3">
      <c r="A3373" s="45">
        <v>760199</v>
      </c>
      <c r="B3373" s="46">
        <v>41621</v>
      </c>
      <c r="C3373" s="47">
        <v>2340.8553710000001</v>
      </c>
      <c r="D3373" s="45">
        <v>0.54</v>
      </c>
      <c r="E3373" s="45" t="s">
        <v>28</v>
      </c>
      <c r="F3373" s="46">
        <v>41614</v>
      </c>
    </row>
    <row r="3374" spans="1:6" x14ac:dyDescent="0.3">
      <c r="A3374" s="45">
        <v>760199</v>
      </c>
      <c r="B3374" s="46">
        <v>41624</v>
      </c>
      <c r="C3374" s="47">
        <v>2341.4859219999998</v>
      </c>
      <c r="D3374" s="45">
        <v>0.54</v>
      </c>
      <c r="E3374" s="45" t="s">
        <v>28</v>
      </c>
      <c r="F3374" s="46">
        <v>41614</v>
      </c>
    </row>
    <row r="3375" spans="1:6" x14ac:dyDescent="0.3">
      <c r="A3375" s="45">
        <v>760199</v>
      </c>
      <c r="B3375" s="46">
        <v>41625</v>
      </c>
      <c r="C3375" s="47">
        <v>2342.3259870000002</v>
      </c>
      <c r="D3375" s="45">
        <v>0.72</v>
      </c>
      <c r="E3375" s="45" t="s">
        <v>29</v>
      </c>
      <c r="F3375" s="46">
        <v>41625</v>
      </c>
    </row>
    <row r="3376" spans="1:6" x14ac:dyDescent="0.3">
      <c r="A3376" s="45">
        <v>760199</v>
      </c>
      <c r="B3376" s="46">
        <v>41626</v>
      </c>
      <c r="C3376" s="47">
        <v>2343.166354</v>
      </c>
      <c r="D3376" s="45">
        <v>0.72</v>
      </c>
      <c r="E3376" s="45" t="s">
        <v>29</v>
      </c>
      <c r="F3376" s="46">
        <v>41625</v>
      </c>
    </row>
    <row r="3377" spans="1:6" x14ac:dyDescent="0.3">
      <c r="A3377" s="45">
        <v>760199</v>
      </c>
      <c r="B3377" s="46">
        <v>41627</v>
      </c>
      <c r="C3377" s="47">
        <v>2344.0070219999998</v>
      </c>
      <c r="D3377" s="45">
        <v>0.72</v>
      </c>
      <c r="E3377" s="45" t="s">
        <v>29</v>
      </c>
      <c r="F3377" s="46">
        <v>41625</v>
      </c>
    </row>
    <row r="3378" spans="1:6" x14ac:dyDescent="0.3">
      <c r="A3378" s="45">
        <v>760199</v>
      </c>
      <c r="B3378" s="46">
        <v>41628</v>
      </c>
      <c r="C3378" s="47">
        <v>2345.3134249999998</v>
      </c>
      <c r="D3378" s="45">
        <v>0.82</v>
      </c>
      <c r="E3378" s="45" t="s">
        <v>29</v>
      </c>
      <c r="F3378" s="46">
        <v>41628</v>
      </c>
    </row>
    <row r="3379" spans="1:6" x14ac:dyDescent="0.3">
      <c r="A3379" s="45">
        <v>760199</v>
      </c>
      <c r="B3379" s="46">
        <v>41631</v>
      </c>
      <c r="C3379" s="47">
        <v>2346.2712780000002</v>
      </c>
      <c r="D3379" s="45">
        <v>0.82</v>
      </c>
      <c r="E3379" s="45" t="s">
        <v>29</v>
      </c>
      <c r="F3379" s="46">
        <v>41628</v>
      </c>
    </row>
    <row r="3380" spans="1:6" x14ac:dyDescent="0.3">
      <c r="A3380" s="45">
        <v>760199</v>
      </c>
      <c r="B3380" s="46">
        <v>41632</v>
      </c>
      <c r="C3380" s="47">
        <v>2347.2295220000001</v>
      </c>
      <c r="D3380" s="45">
        <v>0.82</v>
      </c>
      <c r="E3380" s="45" t="s">
        <v>29</v>
      </c>
      <c r="F3380" s="46">
        <v>41628</v>
      </c>
    </row>
    <row r="3381" spans="1:6" x14ac:dyDescent="0.3">
      <c r="A3381" s="45">
        <v>760199</v>
      </c>
      <c r="B3381" s="46">
        <v>41634</v>
      </c>
      <c r="C3381" s="47">
        <v>2348.188157</v>
      </c>
      <c r="D3381" s="45">
        <v>0.82</v>
      </c>
      <c r="E3381" s="45" t="s">
        <v>29</v>
      </c>
      <c r="F3381" s="46">
        <v>41628</v>
      </c>
    </row>
    <row r="3382" spans="1:6" x14ac:dyDescent="0.3">
      <c r="A3382" s="45">
        <v>760199</v>
      </c>
      <c r="B3382" s="46">
        <v>41635</v>
      </c>
      <c r="C3382" s="47">
        <v>2349.1471849999998</v>
      </c>
      <c r="D3382" s="45">
        <v>0.82</v>
      </c>
      <c r="E3382" s="45" t="s">
        <v>29</v>
      </c>
      <c r="F3382" s="46">
        <v>41628</v>
      </c>
    </row>
    <row r="3383" spans="1:6" x14ac:dyDescent="0.3">
      <c r="A3383" s="45">
        <v>760199</v>
      </c>
      <c r="B3383" s="46">
        <v>41638</v>
      </c>
      <c r="C3383" s="47">
        <v>2350.1066030000002</v>
      </c>
      <c r="D3383" s="45">
        <v>0.82</v>
      </c>
      <c r="E3383" s="45" t="s">
        <v>29</v>
      </c>
      <c r="F3383" s="46">
        <v>41628</v>
      </c>
    </row>
    <row r="3384" spans="1:6" x14ac:dyDescent="0.3">
      <c r="A3384" s="45">
        <v>760199</v>
      </c>
      <c r="B3384" s="46">
        <v>41639</v>
      </c>
      <c r="C3384" s="47">
        <v>2351.0664139999999</v>
      </c>
      <c r="D3384" s="45">
        <v>0.82</v>
      </c>
      <c r="E3384" s="45" t="s">
        <v>29</v>
      </c>
      <c r="F3384" s="46">
        <v>41628</v>
      </c>
    </row>
    <row r="3385" spans="1:6" x14ac:dyDescent="0.3">
      <c r="A3385" s="45">
        <v>760199</v>
      </c>
      <c r="B3385" s="46">
        <v>41641</v>
      </c>
      <c r="C3385" s="47">
        <v>2352.0266160000001</v>
      </c>
      <c r="D3385" s="45">
        <v>0.82</v>
      </c>
      <c r="E3385" s="45" t="s">
        <v>29</v>
      </c>
      <c r="F3385" s="46">
        <v>41628</v>
      </c>
    </row>
    <row r="3386" spans="1:6" x14ac:dyDescent="0.3">
      <c r="A3386" s="45">
        <v>760199</v>
      </c>
      <c r="B3386" s="46">
        <v>41642</v>
      </c>
      <c r="C3386" s="47">
        <v>2352.9872110000001</v>
      </c>
      <c r="D3386" s="45">
        <v>0.82</v>
      </c>
      <c r="E3386" s="45" t="s">
        <v>29</v>
      </c>
      <c r="F3386" s="46">
        <v>41628</v>
      </c>
    </row>
    <row r="3387" spans="1:6" x14ac:dyDescent="0.3">
      <c r="A3387" s="45">
        <v>760199</v>
      </c>
      <c r="B3387" s="46">
        <v>41645</v>
      </c>
      <c r="C3387" s="47">
        <v>2353.948198</v>
      </c>
      <c r="D3387" s="45">
        <v>0.82</v>
      </c>
      <c r="E3387" s="45" t="s">
        <v>29</v>
      </c>
      <c r="F3387" s="46">
        <v>41628</v>
      </c>
    </row>
    <row r="3388" spans="1:6" x14ac:dyDescent="0.3">
      <c r="A3388" s="45">
        <v>760199</v>
      </c>
      <c r="B3388" s="46">
        <v>41646</v>
      </c>
      <c r="C3388" s="47">
        <v>2354.9095779999998</v>
      </c>
      <c r="D3388" s="45">
        <v>0.82</v>
      </c>
      <c r="E3388" s="45" t="s">
        <v>29</v>
      </c>
      <c r="F3388" s="46">
        <v>41628</v>
      </c>
    </row>
    <row r="3389" spans="1:6" x14ac:dyDescent="0.3">
      <c r="A3389" s="45">
        <v>760199</v>
      </c>
      <c r="B3389" s="46">
        <v>41647</v>
      </c>
      <c r="C3389" s="47">
        <v>2355.8713499999999</v>
      </c>
      <c r="D3389" s="45">
        <v>0.82</v>
      </c>
      <c r="E3389" s="45" t="s">
        <v>29</v>
      </c>
      <c r="F3389" s="46">
        <v>41628</v>
      </c>
    </row>
    <row r="3390" spans="1:6" x14ac:dyDescent="0.3">
      <c r="A3390" s="45">
        <v>760199</v>
      </c>
      <c r="B3390" s="46">
        <v>41648</v>
      </c>
      <c r="C3390" s="47">
        <v>2356.8335149999998</v>
      </c>
      <c r="D3390" s="45">
        <v>0.82</v>
      </c>
      <c r="E3390" s="45" t="s">
        <v>29</v>
      </c>
      <c r="F3390" s="46">
        <v>41628</v>
      </c>
    </row>
    <row r="3391" spans="1:6" x14ac:dyDescent="0.3">
      <c r="A3391" s="45">
        <v>760199</v>
      </c>
      <c r="B3391" s="46">
        <v>41649</v>
      </c>
      <c r="C3391" s="47">
        <v>2359.7829040000001</v>
      </c>
      <c r="D3391" s="45">
        <v>0.92</v>
      </c>
      <c r="E3391" s="45" t="s">
        <v>28</v>
      </c>
      <c r="F3391" s="46">
        <v>41649</v>
      </c>
    </row>
    <row r="3392" spans="1:6" x14ac:dyDescent="0.3">
      <c r="A3392" s="45">
        <v>760199</v>
      </c>
      <c r="B3392" s="46">
        <v>41652</v>
      </c>
      <c r="C3392" s="47">
        <v>2360.8636390000001</v>
      </c>
      <c r="D3392" s="45">
        <v>0.92</v>
      </c>
      <c r="E3392" s="45" t="s">
        <v>28</v>
      </c>
      <c r="F3392" s="46">
        <v>41649</v>
      </c>
    </row>
    <row r="3393" spans="1:6" x14ac:dyDescent="0.3">
      <c r="A3393" s="45">
        <v>760199</v>
      </c>
      <c r="B3393" s="46">
        <v>41653</v>
      </c>
      <c r="C3393" s="47">
        <v>2361.9448689999999</v>
      </c>
      <c r="D3393" s="45">
        <v>0.92</v>
      </c>
      <c r="E3393" s="45" t="s">
        <v>28</v>
      </c>
      <c r="F3393" s="46">
        <v>41649</v>
      </c>
    </row>
    <row r="3394" spans="1:6" x14ac:dyDescent="0.3">
      <c r="A3394" s="45">
        <v>760199</v>
      </c>
      <c r="B3394" s="46">
        <v>41654</v>
      </c>
      <c r="C3394" s="47">
        <v>2363.0265939999999</v>
      </c>
      <c r="D3394" s="45">
        <v>0.92</v>
      </c>
      <c r="E3394" s="45" t="s">
        <v>28</v>
      </c>
      <c r="F3394" s="46">
        <v>41649</v>
      </c>
    </row>
    <row r="3395" spans="1:6" x14ac:dyDescent="0.3">
      <c r="A3395" s="45">
        <v>760199</v>
      </c>
      <c r="B3395" s="46">
        <v>41655</v>
      </c>
      <c r="C3395" s="47">
        <v>2363.773991</v>
      </c>
      <c r="D3395" s="45">
        <v>0.73</v>
      </c>
      <c r="E3395" s="45" t="s">
        <v>29</v>
      </c>
      <c r="F3395" s="46">
        <v>41655</v>
      </c>
    </row>
    <row r="3396" spans="1:6" x14ac:dyDescent="0.3">
      <c r="A3396" s="45">
        <v>760199</v>
      </c>
      <c r="B3396" s="46">
        <v>41656</v>
      </c>
      <c r="C3396" s="47">
        <v>2364.5216260000002</v>
      </c>
      <c r="D3396" s="45">
        <v>0.73</v>
      </c>
      <c r="E3396" s="45" t="s">
        <v>29</v>
      </c>
      <c r="F3396" s="46">
        <v>41655</v>
      </c>
    </row>
    <row r="3397" spans="1:6" x14ac:dyDescent="0.3">
      <c r="A3397" s="45">
        <v>760199</v>
      </c>
      <c r="B3397" s="46">
        <v>41659</v>
      </c>
      <c r="C3397" s="47">
        <v>2365.2694969999998</v>
      </c>
      <c r="D3397" s="45">
        <v>0.73</v>
      </c>
      <c r="E3397" s="45" t="s">
        <v>29</v>
      </c>
      <c r="F3397" s="46">
        <v>41655</v>
      </c>
    </row>
    <row r="3398" spans="1:6" x14ac:dyDescent="0.3">
      <c r="A3398" s="45">
        <v>760199</v>
      </c>
      <c r="B3398" s="46">
        <v>41660</v>
      </c>
      <c r="C3398" s="47">
        <v>2366.0176040000001</v>
      </c>
      <c r="D3398" s="45">
        <v>0.73</v>
      </c>
      <c r="E3398" s="45" t="s">
        <v>29</v>
      </c>
      <c r="F3398" s="46">
        <v>41655</v>
      </c>
    </row>
    <row r="3399" spans="1:6" x14ac:dyDescent="0.3">
      <c r="A3399" s="45">
        <v>760199</v>
      </c>
      <c r="B3399" s="46">
        <v>41661</v>
      </c>
      <c r="C3399" s="47">
        <v>2366.7659480000002</v>
      </c>
      <c r="D3399" s="45">
        <v>0.73</v>
      </c>
      <c r="E3399" s="45" t="s">
        <v>29</v>
      </c>
      <c r="F3399" s="46">
        <v>41655</v>
      </c>
    </row>
    <row r="3400" spans="1:6" x14ac:dyDescent="0.3">
      <c r="A3400" s="45">
        <v>760199</v>
      </c>
      <c r="B3400" s="46">
        <v>41662</v>
      </c>
      <c r="C3400" s="47">
        <v>2367.514529</v>
      </c>
      <c r="D3400" s="45">
        <v>0.73</v>
      </c>
      <c r="E3400" s="45" t="s">
        <v>29</v>
      </c>
      <c r="F3400" s="46">
        <v>41655</v>
      </c>
    </row>
    <row r="3401" spans="1:6" x14ac:dyDescent="0.3">
      <c r="A3401" s="45">
        <v>760199</v>
      </c>
      <c r="B3401" s="46">
        <v>41663</v>
      </c>
      <c r="C3401" s="47">
        <v>2367.6191490000001</v>
      </c>
      <c r="D3401" s="45">
        <v>0.64</v>
      </c>
      <c r="E3401" s="45" t="s">
        <v>29</v>
      </c>
      <c r="F3401" s="46">
        <v>41663</v>
      </c>
    </row>
    <row r="3402" spans="1:6" x14ac:dyDescent="0.3">
      <c r="A3402" s="45">
        <v>760199</v>
      </c>
      <c r="B3402" s="46">
        <v>41666</v>
      </c>
      <c r="C3402" s="47">
        <v>2368.2759569999998</v>
      </c>
      <c r="D3402" s="45">
        <v>0.64</v>
      </c>
      <c r="E3402" s="45" t="s">
        <v>29</v>
      </c>
      <c r="F3402" s="46">
        <v>41663</v>
      </c>
    </row>
    <row r="3403" spans="1:6" x14ac:dyDescent="0.3">
      <c r="A3403" s="45">
        <v>760199</v>
      </c>
      <c r="B3403" s="46">
        <v>41667</v>
      </c>
      <c r="C3403" s="47">
        <v>2368.9329459999999</v>
      </c>
      <c r="D3403" s="45">
        <v>0.64</v>
      </c>
      <c r="E3403" s="45" t="s">
        <v>29</v>
      </c>
      <c r="F3403" s="46">
        <v>41663</v>
      </c>
    </row>
    <row r="3404" spans="1:6" x14ac:dyDescent="0.3">
      <c r="A3404" s="45">
        <v>760199</v>
      </c>
      <c r="B3404" s="46">
        <v>41668</v>
      </c>
      <c r="C3404" s="47">
        <v>2369.590119</v>
      </c>
      <c r="D3404" s="45">
        <v>0.64</v>
      </c>
      <c r="E3404" s="45" t="s">
        <v>29</v>
      </c>
      <c r="F3404" s="46">
        <v>41663</v>
      </c>
    </row>
    <row r="3405" spans="1:6" x14ac:dyDescent="0.3">
      <c r="A3405" s="45">
        <v>760199</v>
      </c>
      <c r="B3405" s="46">
        <v>41669</v>
      </c>
      <c r="C3405" s="47">
        <v>2370.2474729999999</v>
      </c>
      <c r="D3405" s="45">
        <v>0.64</v>
      </c>
      <c r="E3405" s="45" t="s">
        <v>29</v>
      </c>
      <c r="F3405" s="46">
        <v>41663</v>
      </c>
    </row>
    <row r="3406" spans="1:6" x14ac:dyDescent="0.3">
      <c r="A3406" s="45">
        <v>760199</v>
      </c>
      <c r="B3406" s="46">
        <v>41670</v>
      </c>
      <c r="C3406" s="47">
        <v>2370.9050099999999</v>
      </c>
      <c r="D3406" s="45">
        <v>0.64</v>
      </c>
      <c r="E3406" s="45" t="s">
        <v>29</v>
      </c>
      <c r="F3406" s="46">
        <v>41663</v>
      </c>
    </row>
    <row r="3407" spans="1:6" x14ac:dyDescent="0.3">
      <c r="A3407" s="45">
        <v>760199</v>
      </c>
      <c r="B3407" s="46">
        <v>41673</v>
      </c>
      <c r="C3407" s="47">
        <v>2371.5627290000002</v>
      </c>
      <c r="D3407" s="45">
        <v>0.64</v>
      </c>
      <c r="E3407" s="45" t="s">
        <v>29</v>
      </c>
      <c r="F3407" s="46">
        <v>41663</v>
      </c>
    </row>
    <row r="3408" spans="1:6" x14ac:dyDescent="0.3">
      <c r="A3408" s="45">
        <v>760199</v>
      </c>
      <c r="B3408" s="46">
        <v>41674</v>
      </c>
      <c r="C3408" s="47">
        <v>2372.2206299999998</v>
      </c>
      <c r="D3408" s="45">
        <v>0.64</v>
      </c>
      <c r="E3408" s="45" t="s">
        <v>29</v>
      </c>
      <c r="F3408" s="46">
        <v>41663</v>
      </c>
    </row>
    <row r="3409" spans="1:6" x14ac:dyDescent="0.3">
      <c r="A3409" s="45">
        <v>760199</v>
      </c>
      <c r="B3409" s="46">
        <v>41675</v>
      </c>
      <c r="C3409" s="47">
        <v>2372.8787139999999</v>
      </c>
      <c r="D3409" s="45">
        <v>0.64</v>
      </c>
      <c r="E3409" s="45" t="s">
        <v>29</v>
      </c>
      <c r="F3409" s="46">
        <v>41663</v>
      </c>
    </row>
    <row r="3410" spans="1:6" x14ac:dyDescent="0.3">
      <c r="A3410" s="45">
        <v>760199</v>
      </c>
      <c r="B3410" s="46">
        <v>41676</v>
      </c>
      <c r="C3410" s="47">
        <v>2373.5369810000002</v>
      </c>
      <c r="D3410" s="45">
        <v>0.64</v>
      </c>
      <c r="E3410" s="45" t="s">
        <v>29</v>
      </c>
      <c r="F3410" s="46">
        <v>41663</v>
      </c>
    </row>
    <row r="3411" spans="1:6" x14ac:dyDescent="0.3">
      <c r="A3411" s="45">
        <v>760199</v>
      </c>
      <c r="B3411" s="46">
        <v>41677</v>
      </c>
      <c r="C3411" s="47">
        <v>2372.6283830000002</v>
      </c>
      <c r="D3411" s="45">
        <v>0.55000000000000004</v>
      </c>
      <c r="E3411" s="45" t="s">
        <v>28</v>
      </c>
      <c r="F3411" s="46">
        <v>41677</v>
      </c>
    </row>
    <row r="3412" spans="1:6" x14ac:dyDescent="0.3">
      <c r="A3412" s="45">
        <v>760199</v>
      </c>
      <c r="B3412" s="46">
        <v>41680</v>
      </c>
      <c r="C3412" s="47">
        <v>2373.194407</v>
      </c>
      <c r="D3412" s="45">
        <v>0.55000000000000004</v>
      </c>
      <c r="E3412" s="45" t="s">
        <v>28</v>
      </c>
      <c r="F3412" s="46">
        <v>41677</v>
      </c>
    </row>
    <row r="3413" spans="1:6" x14ac:dyDescent="0.3">
      <c r="A3413" s="45">
        <v>760199</v>
      </c>
      <c r="B3413" s="46">
        <v>41681</v>
      </c>
      <c r="C3413" s="47">
        <v>2373.7605669999998</v>
      </c>
      <c r="D3413" s="45">
        <v>0.55000000000000004</v>
      </c>
      <c r="E3413" s="45" t="s">
        <v>28</v>
      </c>
      <c r="F3413" s="46">
        <v>41677</v>
      </c>
    </row>
    <row r="3414" spans="1:6" x14ac:dyDescent="0.3">
      <c r="A3414" s="45">
        <v>760199</v>
      </c>
      <c r="B3414" s="46">
        <v>41682</v>
      </c>
      <c r="C3414" s="47">
        <v>2374.3268619999999</v>
      </c>
      <c r="D3414" s="45">
        <v>0.55000000000000004</v>
      </c>
      <c r="E3414" s="45" t="s">
        <v>28</v>
      </c>
      <c r="F3414" s="46">
        <v>41677</v>
      </c>
    </row>
    <row r="3415" spans="1:6" x14ac:dyDescent="0.3">
      <c r="A3415" s="45">
        <v>760199</v>
      </c>
      <c r="B3415" s="46">
        <v>41683</v>
      </c>
      <c r="C3415" s="47">
        <v>2374.8932909999999</v>
      </c>
      <c r="D3415" s="45">
        <v>0.55000000000000004</v>
      </c>
      <c r="E3415" s="45" t="s">
        <v>28</v>
      </c>
      <c r="F3415" s="46">
        <v>41677</v>
      </c>
    </row>
    <row r="3416" spans="1:6" x14ac:dyDescent="0.3">
      <c r="A3416" s="45">
        <v>760199</v>
      </c>
      <c r="B3416" s="46">
        <v>41684</v>
      </c>
      <c r="C3416" s="47">
        <v>2375.4598559999999</v>
      </c>
      <c r="D3416" s="45">
        <v>0.55000000000000004</v>
      </c>
      <c r="E3416" s="45" t="s">
        <v>28</v>
      </c>
      <c r="F3416" s="46">
        <v>41677</v>
      </c>
    </row>
    <row r="3417" spans="1:6" x14ac:dyDescent="0.3">
      <c r="A3417" s="45">
        <v>760199</v>
      </c>
      <c r="B3417" s="46">
        <v>41687</v>
      </c>
      <c r="C3417" s="47">
        <v>2376.0265570000001</v>
      </c>
      <c r="D3417" s="45">
        <v>0.55000000000000004</v>
      </c>
      <c r="E3417" s="45" t="s">
        <v>28</v>
      </c>
      <c r="F3417" s="46">
        <v>41677</v>
      </c>
    </row>
    <row r="3418" spans="1:6" x14ac:dyDescent="0.3">
      <c r="A3418" s="45">
        <v>760199</v>
      </c>
      <c r="B3418" s="46">
        <v>41688</v>
      </c>
      <c r="C3418" s="47">
        <v>2376.8819440000002</v>
      </c>
      <c r="D3418" s="45">
        <v>0.65</v>
      </c>
      <c r="E3418" s="45" t="s">
        <v>29</v>
      </c>
      <c r="F3418" s="46">
        <v>41688</v>
      </c>
    </row>
    <row r="3419" spans="1:6" x14ac:dyDescent="0.3">
      <c r="A3419" s="45">
        <v>760199</v>
      </c>
      <c r="B3419" s="46">
        <v>41689</v>
      </c>
      <c r="C3419" s="47">
        <v>2377.7376380000001</v>
      </c>
      <c r="D3419" s="45">
        <v>0.65</v>
      </c>
      <c r="E3419" s="45" t="s">
        <v>29</v>
      </c>
      <c r="F3419" s="46">
        <v>41688</v>
      </c>
    </row>
    <row r="3420" spans="1:6" x14ac:dyDescent="0.3">
      <c r="A3420" s="45">
        <v>760199</v>
      </c>
      <c r="B3420" s="46">
        <v>41690</v>
      </c>
      <c r="C3420" s="47">
        <v>2378.5936419999998</v>
      </c>
      <c r="D3420" s="45">
        <v>0.65</v>
      </c>
      <c r="E3420" s="45" t="s">
        <v>29</v>
      </c>
      <c r="F3420" s="46">
        <v>41688</v>
      </c>
    </row>
    <row r="3421" spans="1:6" x14ac:dyDescent="0.3">
      <c r="A3421" s="45">
        <v>760199</v>
      </c>
      <c r="B3421" s="46">
        <v>41691</v>
      </c>
      <c r="C3421" s="47">
        <v>2379.4499529999998</v>
      </c>
      <c r="D3421" s="45">
        <v>0.65</v>
      </c>
      <c r="E3421" s="45" t="s">
        <v>29</v>
      </c>
      <c r="F3421" s="46">
        <v>41688</v>
      </c>
    </row>
    <row r="3422" spans="1:6" x14ac:dyDescent="0.3">
      <c r="A3422" s="45">
        <v>760199</v>
      </c>
      <c r="B3422" s="46">
        <v>41694</v>
      </c>
      <c r="C3422" s="47">
        <v>2380.2408770000002</v>
      </c>
      <c r="D3422" s="45">
        <v>0.64</v>
      </c>
      <c r="E3422" s="45" t="s">
        <v>29</v>
      </c>
      <c r="F3422" s="46">
        <v>41694</v>
      </c>
    </row>
    <row r="3423" spans="1:6" x14ac:dyDescent="0.3">
      <c r="A3423" s="45">
        <v>760199</v>
      </c>
      <c r="B3423" s="46">
        <v>41695</v>
      </c>
      <c r="C3423" s="47">
        <v>2381.0846379999998</v>
      </c>
      <c r="D3423" s="45">
        <v>0.64</v>
      </c>
      <c r="E3423" s="45" t="s">
        <v>29</v>
      </c>
      <c r="F3423" s="46">
        <v>41694</v>
      </c>
    </row>
    <row r="3424" spans="1:6" x14ac:dyDescent="0.3">
      <c r="A3424" s="45">
        <v>760199</v>
      </c>
      <c r="B3424" s="46">
        <v>41696</v>
      </c>
      <c r="C3424" s="47">
        <v>2381.9286980000002</v>
      </c>
      <c r="D3424" s="45">
        <v>0.64</v>
      </c>
      <c r="E3424" s="45" t="s">
        <v>29</v>
      </c>
      <c r="F3424" s="46">
        <v>41694</v>
      </c>
    </row>
    <row r="3425" spans="1:6" x14ac:dyDescent="0.3">
      <c r="A3425" s="45">
        <v>760199</v>
      </c>
      <c r="B3425" s="46">
        <v>41697</v>
      </c>
      <c r="C3425" s="47">
        <v>2382.7730569999999</v>
      </c>
      <c r="D3425" s="45">
        <v>0.64</v>
      </c>
      <c r="E3425" s="45" t="s">
        <v>29</v>
      </c>
      <c r="F3425" s="46">
        <v>41694</v>
      </c>
    </row>
    <row r="3426" spans="1:6" x14ac:dyDescent="0.3">
      <c r="A3426" s="45">
        <v>760199</v>
      </c>
      <c r="B3426" s="46">
        <v>41698</v>
      </c>
      <c r="C3426" s="47">
        <v>2383.6177149999999</v>
      </c>
      <c r="D3426" s="45">
        <v>0.64</v>
      </c>
      <c r="E3426" s="45" t="s">
        <v>29</v>
      </c>
      <c r="F3426" s="46">
        <v>41694</v>
      </c>
    </row>
    <row r="3427" spans="1:6" x14ac:dyDescent="0.3">
      <c r="A3427" s="45">
        <v>760199</v>
      </c>
      <c r="B3427" s="46">
        <v>41703</v>
      </c>
      <c r="C3427" s="47">
        <v>2384.462673</v>
      </c>
      <c r="D3427" s="45">
        <v>0.64</v>
      </c>
      <c r="E3427" s="45" t="s">
        <v>29</v>
      </c>
      <c r="F3427" s="46">
        <v>41694</v>
      </c>
    </row>
    <row r="3428" spans="1:6" x14ac:dyDescent="0.3">
      <c r="A3428" s="45">
        <v>760199</v>
      </c>
      <c r="B3428" s="46">
        <v>41704</v>
      </c>
      <c r="C3428" s="47">
        <v>2385.3079299999999</v>
      </c>
      <c r="D3428" s="45">
        <v>0.64</v>
      </c>
      <c r="E3428" s="45" t="s">
        <v>29</v>
      </c>
      <c r="F3428" s="46">
        <v>41694</v>
      </c>
    </row>
    <row r="3429" spans="1:6" x14ac:dyDescent="0.3">
      <c r="A3429" s="45">
        <v>760199</v>
      </c>
      <c r="B3429" s="46">
        <v>41705</v>
      </c>
      <c r="C3429" s="47">
        <v>2386.153487</v>
      </c>
      <c r="D3429" s="45">
        <v>0.64</v>
      </c>
      <c r="E3429" s="45" t="s">
        <v>29</v>
      </c>
      <c r="F3429" s="46">
        <v>41694</v>
      </c>
    </row>
    <row r="3430" spans="1:6" x14ac:dyDescent="0.3">
      <c r="A3430" s="45">
        <v>760199</v>
      </c>
      <c r="B3430" s="46">
        <v>41708</v>
      </c>
      <c r="C3430" s="47">
        <v>2386.9993439999998</v>
      </c>
      <c r="D3430" s="45">
        <v>0.64</v>
      </c>
      <c r="E3430" s="45" t="s">
        <v>29</v>
      </c>
      <c r="F3430" s="46">
        <v>41694</v>
      </c>
    </row>
    <row r="3431" spans="1:6" x14ac:dyDescent="0.3">
      <c r="A3431" s="45">
        <v>760199</v>
      </c>
      <c r="B3431" s="46">
        <v>41709</v>
      </c>
      <c r="C3431" s="47">
        <v>2387.8454999999999</v>
      </c>
      <c r="D3431" s="45">
        <v>0.64</v>
      </c>
      <c r="E3431" s="45" t="s">
        <v>29</v>
      </c>
      <c r="F3431" s="46">
        <v>41694</v>
      </c>
    </row>
    <row r="3432" spans="1:6" x14ac:dyDescent="0.3">
      <c r="A3432" s="45">
        <v>760199</v>
      </c>
      <c r="B3432" s="46">
        <v>41710</v>
      </c>
      <c r="C3432" s="47">
        <v>2389.6751920000002</v>
      </c>
      <c r="D3432" s="45">
        <v>0.69</v>
      </c>
      <c r="E3432" s="45" t="s">
        <v>28</v>
      </c>
      <c r="F3432" s="46">
        <v>41710</v>
      </c>
    </row>
    <row r="3433" spans="1:6" x14ac:dyDescent="0.3">
      <c r="A3433" s="45">
        <v>760199</v>
      </c>
      <c r="B3433" s="46">
        <v>41711</v>
      </c>
      <c r="C3433" s="47">
        <v>2390.587884</v>
      </c>
      <c r="D3433" s="45">
        <v>0.69</v>
      </c>
      <c r="E3433" s="45" t="s">
        <v>28</v>
      </c>
      <c r="F3433" s="46">
        <v>41710</v>
      </c>
    </row>
    <row r="3434" spans="1:6" x14ac:dyDescent="0.3">
      <c r="A3434" s="45">
        <v>760199</v>
      </c>
      <c r="B3434" s="46">
        <v>41712</v>
      </c>
      <c r="C3434" s="47">
        <v>2391.5009239999999</v>
      </c>
      <c r="D3434" s="45">
        <v>0.69</v>
      </c>
      <c r="E3434" s="45" t="s">
        <v>28</v>
      </c>
      <c r="F3434" s="46">
        <v>41710</v>
      </c>
    </row>
    <row r="3435" spans="1:6" x14ac:dyDescent="0.3">
      <c r="A3435" s="45">
        <v>760199</v>
      </c>
      <c r="B3435" s="46">
        <v>41715</v>
      </c>
      <c r="C3435" s="47">
        <v>2392.4143140000001</v>
      </c>
      <c r="D3435" s="45">
        <v>0.69</v>
      </c>
      <c r="E3435" s="45" t="s">
        <v>28</v>
      </c>
      <c r="F3435" s="46">
        <v>41710</v>
      </c>
    </row>
    <row r="3436" spans="1:6" x14ac:dyDescent="0.3">
      <c r="A3436" s="45">
        <v>760199</v>
      </c>
      <c r="B3436" s="46">
        <v>41716</v>
      </c>
      <c r="C3436" s="47">
        <v>2393.2770220000002</v>
      </c>
      <c r="D3436" s="45">
        <v>0.76</v>
      </c>
      <c r="E3436" s="45" t="s">
        <v>29</v>
      </c>
      <c r="F3436" s="46">
        <v>41716</v>
      </c>
    </row>
    <row r="3437" spans="1:6" x14ac:dyDescent="0.3">
      <c r="A3437" s="45">
        <v>760199</v>
      </c>
      <c r="B3437" s="46">
        <v>41717</v>
      </c>
      <c r="C3437" s="47">
        <v>2394.1400410000001</v>
      </c>
      <c r="D3437" s="45">
        <v>0.76</v>
      </c>
      <c r="E3437" s="45" t="s">
        <v>29</v>
      </c>
      <c r="F3437" s="46">
        <v>41716</v>
      </c>
    </row>
    <row r="3438" spans="1:6" x14ac:dyDescent="0.3">
      <c r="A3438" s="45">
        <v>760199</v>
      </c>
      <c r="B3438" s="46">
        <v>41718</v>
      </c>
      <c r="C3438" s="47">
        <v>2395.0033709999998</v>
      </c>
      <c r="D3438" s="45">
        <v>0.76</v>
      </c>
      <c r="E3438" s="45" t="s">
        <v>29</v>
      </c>
      <c r="F3438" s="46">
        <v>41716</v>
      </c>
    </row>
    <row r="3439" spans="1:6" x14ac:dyDescent="0.3">
      <c r="A3439" s="45">
        <v>760199</v>
      </c>
      <c r="B3439" s="46">
        <v>41719</v>
      </c>
      <c r="C3439" s="47">
        <v>2395.867013</v>
      </c>
      <c r="D3439" s="45">
        <v>0.76</v>
      </c>
      <c r="E3439" s="45" t="s">
        <v>29</v>
      </c>
      <c r="F3439" s="46">
        <v>41716</v>
      </c>
    </row>
    <row r="3440" spans="1:6" x14ac:dyDescent="0.3">
      <c r="A3440" s="45">
        <v>760199</v>
      </c>
      <c r="B3440" s="46">
        <v>41722</v>
      </c>
      <c r="C3440" s="47">
        <v>2397.1839060000002</v>
      </c>
      <c r="D3440" s="45">
        <v>0.84</v>
      </c>
      <c r="E3440" s="45" t="s">
        <v>29</v>
      </c>
      <c r="F3440" s="46">
        <v>41722</v>
      </c>
    </row>
    <row r="3441" spans="1:6" x14ac:dyDescent="0.3">
      <c r="A3441" s="45">
        <v>760199</v>
      </c>
      <c r="B3441" s="46">
        <v>41723</v>
      </c>
      <c r="C3441" s="47">
        <v>2398.1389650000001</v>
      </c>
      <c r="D3441" s="45">
        <v>0.84</v>
      </c>
      <c r="E3441" s="45" t="s">
        <v>29</v>
      </c>
      <c r="F3441" s="46">
        <v>41722</v>
      </c>
    </row>
    <row r="3442" spans="1:6" x14ac:dyDescent="0.3">
      <c r="A3442" s="45">
        <v>760199</v>
      </c>
      <c r="B3442" s="46">
        <v>41724</v>
      </c>
      <c r="C3442" s="47">
        <v>2399.0944039999999</v>
      </c>
      <c r="D3442" s="45">
        <v>0.84</v>
      </c>
      <c r="E3442" s="45" t="s">
        <v>29</v>
      </c>
      <c r="F3442" s="46">
        <v>41722</v>
      </c>
    </row>
    <row r="3443" spans="1:6" x14ac:dyDescent="0.3">
      <c r="A3443" s="45">
        <v>760199</v>
      </c>
      <c r="B3443" s="46">
        <v>41725</v>
      </c>
      <c r="C3443" s="47">
        <v>2400.0502240000001</v>
      </c>
      <c r="D3443" s="45">
        <v>0.84</v>
      </c>
      <c r="E3443" s="45" t="s">
        <v>29</v>
      </c>
      <c r="F3443" s="46">
        <v>41722</v>
      </c>
    </row>
    <row r="3444" spans="1:6" x14ac:dyDescent="0.3">
      <c r="A3444" s="45">
        <v>760199</v>
      </c>
      <c r="B3444" s="46">
        <v>41726</v>
      </c>
      <c r="C3444" s="47">
        <v>2401.006425</v>
      </c>
      <c r="D3444" s="45">
        <v>0.84</v>
      </c>
      <c r="E3444" s="45" t="s">
        <v>29</v>
      </c>
      <c r="F3444" s="46">
        <v>41722</v>
      </c>
    </row>
    <row r="3445" spans="1:6" x14ac:dyDescent="0.3">
      <c r="A3445" s="45">
        <v>760199</v>
      </c>
      <c r="B3445" s="46">
        <v>41729</v>
      </c>
      <c r="C3445" s="47">
        <v>2401.9630069999998</v>
      </c>
      <c r="D3445" s="45">
        <v>0.84</v>
      </c>
      <c r="E3445" s="45" t="s">
        <v>29</v>
      </c>
      <c r="F3445" s="46">
        <v>41722</v>
      </c>
    </row>
    <row r="3446" spans="1:6" x14ac:dyDescent="0.3">
      <c r="A3446" s="45">
        <v>760199</v>
      </c>
      <c r="B3446" s="46">
        <v>41730</v>
      </c>
      <c r="C3446" s="47">
        <v>2402.9199699999999</v>
      </c>
      <c r="D3446" s="45">
        <v>0.84</v>
      </c>
      <c r="E3446" s="45" t="s">
        <v>29</v>
      </c>
      <c r="F3446" s="46">
        <v>41722</v>
      </c>
    </row>
    <row r="3447" spans="1:6" x14ac:dyDescent="0.3">
      <c r="A3447" s="45">
        <v>760199</v>
      </c>
      <c r="B3447" s="46">
        <v>41731</v>
      </c>
      <c r="C3447" s="47">
        <v>2403.8773139999998</v>
      </c>
      <c r="D3447" s="45">
        <v>0.84</v>
      </c>
      <c r="E3447" s="45" t="s">
        <v>29</v>
      </c>
      <c r="F3447" s="46">
        <v>41722</v>
      </c>
    </row>
    <row r="3448" spans="1:6" x14ac:dyDescent="0.3">
      <c r="A3448" s="45">
        <v>760199</v>
      </c>
      <c r="B3448" s="46">
        <v>41732</v>
      </c>
      <c r="C3448" s="47">
        <v>2404.8350399999999</v>
      </c>
      <c r="D3448" s="45">
        <v>0.84</v>
      </c>
      <c r="E3448" s="45" t="s">
        <v>29</v>
      </c>
      <c r="F3448" s="46">
        <v>41722</v>
      </c>
    </row>
    <row r="3449" spans="1:6" x14ac:dyDescent="0.3">
      <c r="A3449" s="45">
        <v>760199</v>
      </c>
      <c r="B3449" s="46">
        <v>41733</v>
      </c>
      <c r="C3449" s="47">
        <v>2405.7931469999999</v>
      </c>
      <c r="D3449" s="45">
        <v>0.84</v>
      </c>
      <c r="E3449" s="45" t="s">
        <v>29</v>
      </c>
      <c r="F3449" s="46">
        <v>41722</v>
      </c>
    </row>
    <row r="3450" spans="1:6" x14ac:dyDescent="0.3">
      <c r="A3450" s="45">
        <v>760199</v>
      </c>
      <c r="B3450" s="46">
        <v>41736</v>
      </c>
      <c r="C3450" s="47">
        <v>2406.751636</v>
      </c>
      <c r="D3450" s="45">
        <v>0.84</v>
      </c>
      <c r="E3450" s="45" t="s">
        <v>29</v>
      </c>
      <c r="F3450" s="46">
        <v>41722</v>
      </c>
    </row>
    <row r="3451" spans="1:6" x14ac:dyDescent="0.3">
      <c r="A3451" s="45">
        <v>760199</v>
      </c>
      <c r="B3451" s="46">
        <v>41737</v>
      </c>
      <c r="C3451" s="47">
        <v>2407.7105059999999</v>
      </c>
      <c r="D3451" s="45">
        <v>0.84</v>
      </c>
      <c r="E3451" s="45" t="s">
        <v>29</v>
      </c>
      <c r="F3451" s="46">
        <v>41722</v>
      </c>
    </row>
    <row r="3452" spans="1:6" x14ac:dyDescent="0.3">
      <c r="A3452" s="45">
        <v>760199</v>
      </c>
      <c r="B3452" s="46">
        <v>41738</v>
      </c>
      <c r="C3452" s="47">
        <v>2410.217486</v>
      </c>
      <c r="D3452" s="45">
        <v>0.92</v>
      </c>
      <c r="E3452" s="45" t="s">
        <v>28</v>
      </c>
      <c r="F3452" s="46">
        <v>41738</v>
      </c>
    </row>
    <row r="3453" spans="1:6" x14ac:dyDescent="0.3">
      <c r="A3453" s="45">
        <v>760199</v>
      </c>
      <c r="B3453" s="46">
        <v>41739</v>
      </c>
      <c r="C3453" s="47">
        <v>2411.2688469999998</v>
      </c>
      <c r="D3453" s="45">
        <v>0.92</v>
      </c>
      <c r="E3453" s="45" t="s">
        <v>28</v>
      </c>
      <c r="F3453" s="46">
        <v>41738</v>
      </c>
    </row>
    <row r="3454" spans="1:6" x14ac:dyDescent="0.3">
      <c r="A3454" s="45">
        <v>760199</v>
      </c>
      <c r="B3454" s="46">
        <v>41740</v>
      </c>
      <c r="C3454" s="47">
        <v>2412.3206679999998</v>
      </c>
      <c r="D3454" s="45">
        <v>0.92</v>
      </c>
      <c r="E3454" s="45" t="s">
        <v>28</v>
      </c>
      <c r="F3454" s="46">
        <v>41738</v>
      </c>
    </row>
    <row r="3455" spans="1:6" x14ac:dyDescent="0.3">
      <c r="A3455" s="45">
        <v>760199</v>
      </c>
      <c r="B3455" s="46">
        <v>41743</v>
      </c>
      <c r="C3455" s="47">
        <v>2413.3729469999998</v>
      </c>
      <c r="D3455" s="45">
        <v>0.92</v>
      </c>
      <c r="E3455" s="45" t="s">
        <v>28</v>
      </c>
      <c r="F3455" s="46">
        <v>41738</v>
      </c>
    </row>
    <row r="3456" spans="1:6" x14ac:dyDescent="0.3">
      <c r="A3456" s="45">
        <v>760199</v>
      </c>
      <c r="B3456" s="46">
        <v>41744</v>
      </c>
      <c r="C3456" s="47">
        <v>2414.4256850000002</v>
      </c>
      <c r="D3456" s="45">
        <v>0.92</v>
      </c>
      <c r="E3456" s="45" t="s">
        <v>28</v>
      </c>
      <c r="F3456" s="46">
        <v>41738</v>
      </c>
    </row>
    <row r="3457" spans="1:6" x14ac:dyDescent="0.3">
      <c r="A3457" s="45">
        <v>760199</v>
      </c>
      <c r="B3457" s="46">
        <v>41745</v>
      </c>
      <c r="C3457" s="47">
        <v>2415.4132260000001</v>
      </c>
      <c r="D3457" s="45">
        <v>0.78</v>
      </c>
      <c r="E3457" s="45" t="s">
        <v>29</v>
      </c>
      <c r="F3457" s="46">
        <v>41745</v>
      </c>
    </row>
    <row r="3458" spans="1:6" x14ac:dyDescent="0.3">
      <c r="A3458" s="45">
        <v>760199</v>
      </c>
      <c r="B3458" s="46">
        <v>41746</v>
      </c>
      <c r="C3458" s="47">
        <v>2416.4011719999999</v>
      </c>
      <c r="D3458" s="45">
        <v>0.78</v>
      </c>
      <c r="E3458" s="45" t="s">
        <v>29</v>
      </c>
      <c r="F3458" s="46">
        <v>41745</v>
      </c>
    </row>
    <row r="3459" spans="1:6" x14ac:dyDescent="0.3">
      <c r="A3459" s="45">
        <v>760199</v>
      </c>
      <c r="B3459" s="46">
        <v>41751</v>
      </c>
      <c r="C3459" s="47">
        <v>2417.4273929999999</v>
      </c>
      <c r="D3459" s="45">
        <v>0.79</v>
      </c>
      <c r="E3459" s="45" t="s">
        <v>29</v>
      </c>
      <c r="F3459" s="46">
        <v>41751</v>
      </c>
    </row>
    <row r="3460" spans="1:6" x14ac:dyDescent="0.3">
      <c r="A3460" s="45">
        <v>760199</v>
      </c>
      <c r="B3460" s="46">
        <v>41752</v>
      </c>
      <c r="C3460" s="47">
        <v>2418.4287920000002</v>
      </c>
      <c r="D3460" s="45">
        <v>0.79</v>
      </c>
      <c r="E3460" s="45" t="s">
        <v>29</v>
      </c>
      <c r="F3460" s="46">
        <v>41751</v>
      </c>
    </row>
    <row r="3461" spans="1:6" x14ac:dyDescent="0.3">
      <c r="A3461" s="45">
        <v>760199</v>
      </c>
      <c r="B3461" s="46">
        <v>41753</v>
      </c>
      <c r="C3461" s="47">
        <v>2419.4306059999999</v>
      </c>
      <c r="D3461" s="45">
        <v>0.79</v>
      </c>
      <c r="E3461" s="45" t="s">
        <v>29</v>
      </c>
      <c r="F3461" s="46">
        <v>41751</v>
      </c>
    </row>
    <row r="3462" spans="1:6" x14ac:dyDescent="0.3">
      <c r="A3462" s="45">
        <v>760199</v>
      </c>
      <c r="B3462" s="46">
        <v>41754</v>
      </c>
      <c r="C3462" s="47">
        <v>2420.4328340000002</v>
      </c>
      <c r="D3462" s="45">
        <v>0.79</v>
      </c>
      <c r="E3462" s="45" t="s">
        <v>29</v>
      </c>
      <c r="F3462" s="46">
        <v>41751</v>
      </c>
    </row>
    <row r="3463" spans="1:6" x14ac:dyDescent="0.3">
      <c r="A3463" s="45">
        <v>760199</v>
      </c>
      <c r="B3463" s="46">
        <v>41757</v>
      </c>
      <c r="C3463" s="47">
        <v>2421.4354779999999</v>
      </c>
      <c r="D3463" s="45">
        <v>0.79</v>
      </c>
      <c r="E3463" s="45" t="s">
        <v>29</v>
      </c>
      <c r="F3463" s="46">
        <v>41751</v>
      </c>
    </row>
    <row r="3464" spans="1:6" x14ac:dyDescent="0.3">
      <c r="A3464" s="45">
        <v>760199</v>
      </c>
      <c r="B3464" s="46">
        <v>41758</v>
      </c>
      <c r="C3464" s="47">
        <v>2422.438537</v>
      </c>
      <c r="D3464" s="45">
        <v>0.79</v>
      </c>
      <c r="E3464" s="45" t="s">
        <v>29</v>
      </c>
      <c r="F3464" s="46">
        <v>41751</v>
      </c>
    </row>
    <row r="3465" spans="1:6" x14ac:dyDescent="0.3">
      <c r="A3465" s="45">
        <v>760199</v>
      </c>
      <c r="B3465" s="46">
        <v>41759</v>
      </c>
      <c r="C3465" s="47">
        <v>2423.4420110000001</v>
      </c>
      <c r="D3465" s="45">
        <v>0.79</v>
      </c>
      <c r="E3465" s="45" t="s">
        <v>29</v>
      </c>
      <c r="F3465" s="46">
        <v>41751</v>
      </c>
    </row>
    <row r="3466" spans="1:6" x14ac:dyDescent="0.3">
      <c r="A3466" s="45">
        <v>760199</v>
      </c>
      <c r="B3466" s="46">
        <v>41761</v>
      </c>
      <c r="C3466" s="47">
        <v>2424.4459019999999</v>
      </c>
      <c r="D3466" s="45">
        <v>0.79</v>
      </c>
      <c r="E3466" s="45" t="s">
        <v>29</v>
      </c>
      <c r="F3466" s="46">
        <v>41751</v>
      </c>
    </row>
    <row r="3467" spans="1:6" x14ac:dyDescent="0.3">
      <c r="A3467" s="45">
        <v>760199</v>
      </c>
      <c r="B3467" s="46">
        <v>41764</v>
      </c>
      <c r="C3467" s="47">
        <v>2425.4502080000002</v>
      </c>
      <c r="D3467" s="45">
        <v>0.79</v>
      </c>
      <c r="E3467" s="45" t="s">
        <v>29</v>
      </c>
      <c r="F3467" s="46">
        <v>41751</v>
      </c>
    </row>
    <row r="3468" spans="1:6" x14ac:dyDescent="0.3">
      <c r="A3468" s="45">
        <v>760199</v>
      </c>
      <c r="B3468" s="46">
        <v>41765</v>
      </c>
      <c r="C3468" s="47">
        <v>2426.4549299999999</v>
      </c>
      <c r="D3468" s="45">
        <v>0.79</v>
      </c>
      <c r="E3468" s="45" t="s">
        <v>29</v>
      </c>
      <c r="F3468" s="46">
        <v>41751</v>
      </c>
    </row>
    <row r="3469" spans="1:6" x14ac:dyDescent="0.3">
      <c r="A3469" s="45">
        <v>760199</v>
      </c>
      <c r="B3469" s="46">
        <v>41766</v>
      </c>
      <c r="C3469" s="47">
        <v>2427.4600679999999</v>
      </c>
      <c r="D3469" s="45">
        <v>0.79</v>
      </c>
      <c r="E3469" s="45" t="s">
        <v>29</v>
      </c>
      <c r="F3469" s="46">
        <v>41751</v>
      </c>
    </row>
    <row r="3470" spans="1:6" x14ac:dyDescent="0.3">
      <c r="A3470" s="45">
        <v>760199</v>
      </c>
      <c r="B3470" s="46">
        <v>41767</v>
      </c>
      <c r="C3470" s="47">
        <v>2428.4656230000001</v>
      </c>
      <c r="D3470" s="45">
        <v>0.79</v>
      </c>
      <c r="E3470" s="45" t="s">
        <v>29</v>
      </c>
      <c r="F3470" s="46">
        <v>41751</v>
      </c>
    </row>
    <row r="3471" spans="1:6" x14ac:dyDescent="0.3">
      <c r="A3471" s="45">
        <v>760199</v>
      </c>
      <c r="B3471" s="46">
        <v>41768</v>
      </c>
      <c r="C3471" s="47">
        <v>2427.1881600000002</v>
      </c>
      <c r="D3471" s="45">
        <v>0.67</v>
      </c>
      <c r="E3471" s="45" t="s">
        <v>28</v>
      </c>
      <c r="F3471" s="46">
        <v>41768</v>
      </c>
    </row>
    <row r="3472" spans="1:6" x14ac:dyDescent="0.3">
      <c r="A3472" s="45">
        <v>760199</v>
      </c>
      <c r="B3472" s="46">
        <v>41771</v>
      </c>
      <c r="C3472" s="47">
        <v>2428.0413859999999</v>
      </c>
      <c r="D3472" s="45">
        <v>0.67</v>
      </c>
      <c r="E3472" s="45" t="s">
        <v>28</v>
      </c>
      <c r="F3472" s="46">
        <v>41768</v>
      </c>
    </row>
    <row r="3473" spans="1:6" x14ac:dyDescent="0.3">
      <c r="A3473" s="45">
        <v>760199</v>
      </c>
      <c r="B3473" s="46">
        <v>41772</v>
      </c>
      <c r="C3473" s="47">
        <v>2428.8949130000001</v>
      </c>
      <c r="D3473" s="45">
        <v>0.67</v>
      </c>
      <c r="E3473" s="45" t="s">
        <v>28</v>
      </c>
      <c r="F3473" s="46">
        <v>41768</v>
      </c>
    </row>
    <row r="3474" spans="1:6" x14ac:dyDescent="0.3">
      <c r="A3474" s="45">
        <v>760199</v>
      </c>
      <c r="B3474" s="46">
        <v>41773</v>
      </c>
      <c r="C3474" s="47">
        <v>2429.7487390000001</v>
      </c>
      <c r="D3474" s="45">
        <v>0.67</v>
      </c>
      <c r="E3474" s="45" t="s">
        <v>28</v>
      </c>
      <c r="F3474" s="46">
        <v>41768</v>
      </c>
    </row>
    <row r="3475" spans="1:6" x14ac:dyDescent="0.3">
      <c r="A3475" s="45">
        <v>760199</v>
      </c>
      <c r="B3475" s="46">
        <v>41774</v>
      </c>
      <c r="C3475" s="47">
        <v>2430.6028660000002</v>
      </c>
      <c r="D3475" s="45">
        <v>0.67</v>
      </c>
      <c r="E3475" s="45" t="s">
        <v>28</v>
      </c>
      <c r="F3475" s="46">
        <v>41768</v>
      </c>
    </row>
    <row r="3476" spans="1:6" x14ac:dyDescent="0.3">
      <c r="A3476" s="45">
        <v>760199</v>
      </c>
      <c r="B3476" s="46">
        <v>41775</v>
      </c>
      <c r="C3476" s="47">
        <v>2431.1209690000001</v>
      </c>
      <c r="D3476" s="45">
        <v>0.47</v>
      </c>
      <c r="E3476" s="45" t="s">
        <v>29</v>
      </c>
      <c r="F3476" s="46">
        <v>41775</v>
      </c>
    </row>
    <row r="3477" spans="1:6" x14ac:dyDescent="0.3">
      <c r="A3477" s="45">
        <v>760199</v>
      </c>
      <c r="B3477" s="46">
        <v>41778</v>
      </c>
      <c r="C3477" s="47">
        <v>2431.6391840000001</v>
      </c>
      <c r="D3477" s="45">
        <v>0.47</v>
      </c>
      <c r="E3477" s="45" t="s">
        <v>29</v>
      </c>
      <c r="F3477" s="46">
        <v>41775</v>
      </c>
    </row>
    <row r="3478" spans="1:6" x14ac:dyDescent="0.3">
      <c r="A3478" s="45">
        <v>760199</v>
      </c>
      <c r="B3478" s="46">
        <v>41779</v>
      </c>
      <c r="C3478" s="47">
        <v>2432.1575090000001</v>
      </c>
      <c r="D3478" s="45">
        <v>0.47</v>
      </c>
      <c r="E3478" s="45" t="s">
        <v>29</v>
      </c>
      <c r="F3478" s="46">
        <v>41775</v>
      </c>
    </row>
    <row r="3479" spans="1:6" x14ac:dyDescent="0.3">
      <c r="A3479" s="45">
        <v>760199</v>
      </c>
      <c r="B3479" s="46">
        <v>41780</v>
      </c>
      <c r="C3479" s="47">
        <v>2432.6759440000001</v>
      </c>
      <c r="D3479" s="45">
        <v>0.47</v>
      </c>
      <c r="E3479" s="45" t="s">
        <v>29</v>
      </c>
      <c r="F3479" s="46">
        <v>41775</v>
      </c>
    </row>
    <row r="3480" spans="1:6" x14ac:dyDescent="0.3">
      <c r="A3480" s="45">
        <v>760199</v>
      </c>
      <c r="B3480" s="46">
        <v>41781</v>
      </c>
      <c r="C3480" s="47">
        <v>2433.1944899999999</v>
      </c>
      <c r="D3480" s="45">
        <v>0.47</v>
      </c>
      <c r="E3480" s="45" t="s">
        <v>29</v>
      </c>
      <c r="F3480" s="46">
        <v>41781</v>
      </c>
    </row>
    <row r="3481" spans="1:6" x14ac:dyDescent="0.3">
      <c r="A3481" s="45">
        <v>760199</v>
      </c>
      <c r="B3481" s="46">
        <v>41782</v>
      </c>
      <c r="C3481" s="47">
        <v>2433.7131460000001</v>
      </c>
      <c r="D3481" s="45">
        <v>0.47</v>
      </c>
      <c r="E3481" s="45" t="s">
        <v>29</v>
      </c>
      <c r="F3481" s="46">
        <v>41781</v>
      </c>
    </row>
    <row r="3482" spans="1:6" x14ac:dyDescent="0.3">
      <c r="A3482" s="45">
        <v>760199</v>
      </c>
      <c r="B3482" s="46">
        <v>41785</v>
      </c>
      <c r="C3482" s="47">
        <v>2434.2319130000001</v>
      </c>
      <c r="D3482" s="45">
        <v>0.47</v>
      </c>
      <c r="E3482" s="45" t="s">
        <v>29</v>
      </c>
      <c r="F3482" s="46">
        <v>41781</v>
      </c>
    </row>
    <row r="3483" spans="1:6" x14ac:dyDescent="0.3">
      <c r="A3483" s="45">
        <v>760199</v>
      </c>
      <c r="B3483" s="46">
        <v>41786</v>
      </c>
      <c r="C3483" s="47">
        <v>2434.7507900000001</v>
      </c>
      <c r="D3483" s="45">
        <v>0.47</v>
      </c>
      <c r="E3483" s="45" t="s">
        <v>29</v>
      </c>
      <c r="F3483" s="46">
        <v>41781</v>
      </c>
    </row>
    <row r="3484" spans="1:6" x14ac:dyDescent="0.3">
      <c r="A3484" s="45">
        <v>760199</v>
      </c>
      <c r="B3484" s="46">
        <v>41787</v>
      </c>
      <c r="C3484" s="47">
        <v>2435.2697779999999</v>
      </c>
      <c r="D3484" s="45">
        <v>0.47</v>
      </c>
      <c r="E3484" s="45" t="s">
        <v>29</v>
      </c>
      <c r="F3484" s="46">
        <v>41781</v>
      </c>
    </row>
    <row r="3485" spans="1:6" x14ac:dyDescent="0.3">
      <c r="A3485" s="45">
        <v>760199</v>
      </c>
      <c r="B3485" s="46">
        <v>41788</v>
      </c>
      <c r="C3485" s="47">
        <v>2435.788877</v>
      </c>
      <c r="D3485" s="45">
        <v>0.47</v>
      </c>
      <c r="E3485" s="45" t="s">
        <v>29</v>
      </c>
      <c r="F3485" s="46">
        <v>41781</v>
      </c>
    </row>
    <row r="3486" spans="1:6" x14ac:dyDescent="0.3">
      <c r="A3486" s="45">
        <v>760199</v>
      </c>
      <c r="B3486" s="46">
        <v>41789</v>
      </c>
      <c r="C3486" s="47">
        <v>2436.308086</v>
      </c>
      <c r="D3486" s="45">
        <v>0.47</v>
      </c>
      <c r="E3486" s="45" t="s">
        <v>29</v>
      </c>
      <c r="F3486" s="46">
        <v>41781</v>
      </c>
    </row>
    <row r="3487" spans="1:6" x14ac:dyDescent="0.3">
      <c r="A3487" s="45">
        <v>760199</v>
      </c>
      <c r="B3487" s="46">
        <v>41792</v>
      </c>
      <c r="C3487" s="47">
        <v>2436.8274059999999</v>
      </c>
      <c r="D3487" s="45">
        <v>0.47</v>
      </c>
      <c r="E3487" s="45" t="s">
        <v>29</v>
      </c>
      <c r="F3487" s="46">
        <v>41781</v>
      </c>
    </row>
    <row r="3488" spans="1:6" x14ac:dyDescent="0.3">
      <c r="A3488" s="45">
        <v>760199</v>
      </c>
      <c r="B3488" s="46">
        <v>41793</v>
      </c>
      <c r="C3488" s="47">
        <v>2437.3468370000001</v>
      </c>
      <c r="D3488" s="45">
        <v>0.47</v>
      </c>
      <c r="E3488" s="45" t="s">
        <v>29</v>
      </c>
      <c r="F3488" s="46">
        <v>41781</v>
      </c>
    </row>
    <row r="3489" spans="1:6" x14ac:dyDescent="0.3">
      <c r="A3489" s="45">
        <v>760199</v>
      </c>
      <c r="B3489" s="46">
        <v>41794</v>
      </c>
      <c r="C3489" s="47">
        <v>2437.8663790000001</v>
      </c>
      <c r="D3489" s="45">
        <v>0.47</v>
      </c>
      <c r="E3489" s="45" t="s">
        <v>29</v>
      </c>
      <c r="F3489" s="46">
        <v>41781</v>
      </c>
    </row>
    <row r="3490" spans="1:6" x14ac:dyDescent="0.3">
      <c r="A3490" s="45">
        <v>760199</v>
      </c>
      <c r="B3490" s="46">
        <v>41795</v>
      </c>
      <c r="C3490" s="47">
        <v>2438.386031</v>
      </c>
      <c r="D3490" s="45">
        <v>0.47</v>
      </c>
      <c r="E3490" s="45" t="s">
        <v>29</v>
      </c>
      <c r="F3490" s="46">
        <v>41781</v>
      </c>
    </row>
    <row r="3491" spans="1:6" x14ac:dyDescent="0.3">
      <c r="A3491" s="45">
        <v>760199</v>
      </c>
      <c r="B3491" s="46">
        <v>41796</v>
      </c>
      <c r="C3491" s="47">
        <v>2438.728032</v>
      </c>
      <c r="D3491" s="45">
        <v>0.46</v>
      </c>
      <c r="E3491" s="45" t="s">
        <v>28</v>
      </c>
      <c r="F3491" s="46">
        <v>41796</v>
      </c>
    </row>
    <row r="3492" spans="1:6" x14ac:dyDescent="0.3">
      <c r="A3492" s="45">
        <v>760199</v>
      </c>
      <c r="B3492" s="46">
        <v>41799</v>
      </c>
      <c r="C3492" s="47">
        <v>2439.2367549999999</v>
      </c>
      <c r="D3492" s="45">
        <v>0.46</v>
      </c>
      <c r="E3492" s="45" t="s">
        <v>28</v>
      </c>
      <c r="F3492" s="46">
        <v>41796</v>
      </c>
    </row>
    <row r="3493" spans="1:6" x14ac:dyDescent="0.3">
      <c r="A3493" s="45">
        <v>760199</v>
      </c>
      <c r="B3493" s="46">
        <v>41800</v>
      </c>
      <c r="C3493" s="47">
        <v>2439.7455850000001</v>
      </c>
      <c r="D3493" s="45">
        <v>0.46</v>
      </c>
      <c r="E3493" s="45" t="s">
        <v>28</v>
      </c>
      <c r="F3493" s="46">
        <v>41796</v>
      </c>
    </row>
    <row r="3494" spans="1:6" x14ac:dyDescent="0.3">
      <c r="A3494" s="45">
        <v>760199</v>
      </c>
      <c r="B3494" s="46">
        <v>41801</v>
      </c>
      <c r="C3494" s="47">
        <v>2440.2545209999998</v>
      </c>
      <c r="D3494" s="45">
        <v>0.46</v>
      </c>
      <c r="E3494" s="45" t="s">
        <v>28</v>
      </c>
      <c r="F3494" s="46">
        <v>41796</v>
      </c>
    </row>
    <row r="3495" spans="1:6" x14ac:dyDescent="0.3">
      <c r="A3495" s="45">
        <v>760199</v>
      </c>
      <c r="B3495" s="46">
        <v>41802</v>
      </c>
      <c r="C3495" s="47">
        <v>2440.763563</v>
      </c>
      <c r="D3495" s="45">
        <v>0.46</v>
      </c>
      <c r="E3495" s="45" t="s">
        <v>28</v>
      </c>
      <c r="F3495" s="46">
        <v>41796</v>
      </c>
    </row>
    <row r="3496" spans="1:6" x14ac:dyDescent="0.3">
      <c r="A3496" s="45">
        <v>760199</v>
      </c>
      <c r="B3496" s="46">
        <v>41803</v>
      </c>
      <c r="C3496" s="47">
        <v>2441.272712</v>
      </c>
      <c r="D3496" s="45">
        <v>0.46</v>
      </c>
      <c r="E3496" s="45" t="s">
        <v>28</v>
      </c>
      <c r="F3496" s="46">
        <v>41796</v>
      </c>
    </row>
    <row r="3497" spans="1:6" x14ac:dyDescent="0.3">
      <c r="A3497" s="45">
        <v>760199</v>
      </c>
      <c r="B3497" s="46">
        <v>41806</v>
      </c>
      <c r="C3497" s="47">
        <v>2441.7819669999999</v>
      </c>
      <c r="D3497" s="45">
        <v>0.46</v>
      </c>
      <c r="E3497" s="45" t="s">
        <v>28</v>
      </c>
      <c r="F3497" s="46">
        <v>41796</v>
      </c>
    </row>
    <row r="3498" spans="1:6" x14ac:dyDescent="0.3">
      <c r="A3498" s="45">
        <v>760199</v>
      </c>
      <c r="B3498" s="46">
        <v>41807</v>
      </c>
      <c r="C3498" s="47">
        <v>2442.2085699999998</v>
      </c>
      <c r="D3498" s="45">
        <v>0.35</v>
      </c>
      <c r="E3498" s="45" t="s">
        <v>29</v>
      </c>
      <c r="F3498" s="46">
        <v>41807</v>
      </c>
    </row>
    <row r="3499" spans="1:6" x14ac:dyDescent="0.3">
      <c r="A3499" s="45">
        <v>760199</v>
      </c>
      <c r="B3499" s="46">
        <v>41808</v>
      </c>
      <c r="C3499" s="47">
        <v>2442.6352470000002</v>
      </c>
      <c r="D3499" s="45">
        <v>0.35</v>
      </c>
      <c r="E3499" s="45" t="s">
        <v>29</v>
      </c>
      <c r="F3499" s="46">
        <v>41807</v>
      </c>
    </row>
    <row r="3500" spans="1:6" x14ac:dyDescent="0.3">
      <c r="A3500" s="45">
        <v>760199</v>
      </c>
      <c r="B3500" s="46">
        <v>41810</v>
      </c>
      <c r="C3500" s="47">
        <v>2443.1715399999998</v>
      </c>
      <c r="D3500" s="45">
        <v>0.38</v>
      </c>
      <c r="E3500" s="45" t="s">
        <v>29</v>
      </c>
      <c r="F3500" s="46">
        <v>41810</v>
      </c>
    </row>
    <row r="3501" spans="1:6" x14ac:dyDescent="0.3">
      <c r="A3501" s="45">
        <v>760199</v>
      </c>
      <c r="B3501" s="46">
        <v>41813</v>
      </c>
      <c r="C3501" s="47">
        <v>2443.6349059999998</v>
      </c>
      <c r="D3501" s="45">
        <v>0.38</v>
      </c>
      <c r="E3501" s="45" t="s">
        <v>29</v>
      </c>
      <c r="F3501" s="46">
        <v>41810</v>
      </c>
    </row>
    <row r="3502" spans="1:6" x14ac:dyDescent="0.3">
      <c r="A3502" s="45">
        <v>760199</v>
      </c>
      <c r="B3502" s="46">
        <v>41814</v>
      </c>
      <c r="C3502" s="47">
        <v>2444.0983609999998</v>
      </c>
      <c r="D3502" s="45">
        <v>0.38</v>
      </c>
      <c r="E3502" s="45" t="s">
        <v>29</v>
      </c>
      <c r="F3502" s="46">
        <v>41810</v>
      </c>
    </row>
    <row r="3503" spans="1:6" x14ac:dyDescent="0.3">
      <c r="A3503" s="45">
        <v>760199</v>
      </c>
      <c r="B3503" s="46">
        <v>41815</v>
      </c>
      <c r="C3503" s="47">
        <v>2444.5619040000001</v>
      </c>
      <c r="D3503" s="45">
        <v>0.38</v>
      </c>
      <c r="E3503" s="45" t="s">
        <v>29</v>
      </c>
      <c r="F3503" s="46">
        <v>41810</v>
      </c>
    </row>
    <row r="3504" spans="1:6" x14ac:dyDescent="0.3">
      <c r="A3504" s="45">
        <v>760199</v>
      </c>
      <c r="B3504" s="46">
        <v>41816</v>
      </c>
      <c r="C3504" s="47">
        <v>2445.0255339999999</v>
      </c>
      <c r="D3504" s="45">
        <v>0.38</v>
      </c>
      <c r="E3504" s="45" t="s">
        <v>29</v>
      </c>
      <c r="F3504" s="46">
        <v>41810</v>
      </c>
    </row>
    <row r="3505" spans="1:6" x14ac:dyDescent="0.3">
      <c r="A3505" s="45">
        <v>760199</v>
      </c>
      <c r="B3505" s="46">
        <v>41817</v>
      </c>
      <c r="C3505" s="47">
        <v>2445.4892530000002</v>
      </c>
      <c r="D3505" s="45">
        <v>0.38</v>
      </c>
      <c r="E3505" s="45" t="s">
        <v>29</v>
      </c>
      <c r="F3505" s="46">
        <v>41810</v>
      </c>
    </row>
    <row r="3506" spans="1:6" x14ac:dyDescent="0.3">
      <c r="A3506" s="45">
        <v>760199</v>
      </c>
      <c r="B3506" s="46">
        <v>41820</v>
      </c>
      <c r="C3506" s="47">
        <v>2445.9530589999999</v>
      </c>
      <c r="D3506" s="45">
        <v>0.38</v>
      </c>
      <c r="E3506" s="45" t="s">
        <v>29</v>
      </c>
      <c r="F3506" s="46">
        <v>41810</v>
      </c>
    </row>
    <row r="3507" spans="1:6" x14ac:dyDescent="0.3">
      <c r="A3507" s="45">
        <v>760199</v>
      </c>
      <c r="B3507" s="46">
        <v>41821</v>
      </c>
      <c r="C3507" s="47">
        <v>2446.4169529999999</v>
      </c>
      <c r="D3507" s="45">
        <v>0.38</v>
      </c>
      <c r="E3507" s="45" t="s">
        <v>29</v>
      </c>
      <c r="F3507" s="46">
        <v>41810</v>
      </c>
    </row>
    <row r="3508" spans="1:6" x14ac:dyDescent="0.3">
      <c r="A3508" s="45">
        <v>760199</v>
      </c>
      <c r="B3508" s="46">
        <v>41822</v>
      </c>
      <c r="C3508" s="47">
        <v>2446.8809350000001</v>
      </c>
      <c r="D3508" s="45">
        <v>0.38</v>
      </c>
      <c r="E3508" s="45" t="s">
        <v>29</v>
      </c>
      <c r="F3508" s="46">
        <v>41810</v>
      </c>
    </row>
    <row r="3509" spans="1:6" x14ac:dyDescent="0.3">
      <c r="A3509" s="45">
        <v>760199</v>
      </c>
      <c r="B3509" s="46">
        <v>41823</v>
      </c>
      <c r="C3509" s="47">
        <v>2447.345006</v>
      </c>
      <c r="D3509" s="45">
        <v>0.38</v>
      </c>
      <c r="E3509" s="45" t="s">
        <v>29</v>
      </c>
      <c r="F3509" s="46">
        <v>41810</v>
      </c>
    </row>
    <row r="3510" spans="1:6" x14ac:dyDescent="0.3">
      <c r="A3510" s="45">
        <v>760199</v>
      </c>
      <c r="B3510" s="46">
        <v>41824</v>
      </c>
      <c r="C3510" s="47">
        <v>2447.8091639999998</v>
      </c>
      <c r="D3510" s="45">
        <v>0.38</v>
      </c>
      <c r="E3510" s="45" t="s">
        <v>29</v>
      </c>
      <c r="F3510" s="46">
        <v>41810</v>
      </c>
    </row>
    <row r="3511" spans="1:6" x14ac:dyDescent="0.3">
      <c r="A3511" s="45">
        <v>760199</v>
      </c>
      <c r="B3511" s="46">
        <v>41827</v>
      </c>
      <c r="C3511" s="47">
        <v>2448.2734099999998</v>
      </c>
      <c r="D3511" s="45">
        <v>0.38</v>
      </c>
      <c r="E3511" s="45" t="s">
        <v>29</v>
      </c>
      <c r="F3511" s="46">
        <v>41810</v>
      </c>
    </row>
    <row r="3512" spans="1:6" x14ac:dyDescent="0.3">
      <c r="A3512" s="45">
        <v>760199</v>
      </c>
      <c r="B3512" s="46">
        <v>41828</v>
      </c>
      <c r="C3512" s="47">
        <v>2449.1035630000001</v>
      </c>
      <c r="D3512" s="45">
        <v>0.4</v>
      </c>
      <c r="E3512" s="45" t="s">
        <v>28</v>
      </c>
      <c r="F3512" s="46">
        <v>41828</v>
      </c>
    </row>
    <row r="3513" spans="1:6" x14ac:dyDescent="0.3">
      <c r="A3513" s="45">
        <v>760199</v>
      </c>
      <c r="B3513" s="46">
        <v>41829</v>
      </c>
      <c r="C3513" s="47">
        <v>2449.5924490000002</v>
      </c>
      <c r="D3513" s="45">
        <v>0.4</v>
      </c>
      <c r="E3513" s="45" t="s">
        <v>28</v>
      </c>
      <c r="F3513" s="46">
        <v>41828</v>
      </c>
    </row>
    <row r="3514" spans="1:6" x14ac:dyDescent="0.3">
      <c r="A3514" s="45">
        <v>760199</v>
      </c>
      <c r="B3514" s="46">
        <v>41830</v>
      </c>
      <c r="C3514" s="47">
        <v>2450.0814329999998</v>
      </c>
      <c r="D3514" s="45">
        <v>0.4</v>
      </c>
      <c r="E3514" s="45" t="s">
        <v>28</v>
      </c>
      <c r="F3514" s="46">
        <v>41828</v>
      </c>
    </row>
    <row r="3515" spans="1:6" x14ac:dyDescent="0.3">
      <c r="A3515" s="45">
        <v>760199</v>
      </c>
      <c r="B3515" s="46">
        <v>41831</v>
      </c>
      <c r="C3515" s="47">
        <v>2450.5705149999999</v>
      </c>
      <c r="D3515" s="45">
        <v>0.4</v>
      </c>
      <c r="E3515" s="45" t="s">
        <v>28</v>
      </c>
      <c r="F3515" s="46">
        <v>41828</v>
      </c>
    </row>
    <row r="3516" spans="1:6" x14ac:dyDescent="0.3">
      <c r="A3516" s="45">
        <v>760199</v>
      </c>
      <c r="B3516" s="46">
        <v>41834</v>
      </c>
      <c r="C3516" s="47">
        <v>2451.059694</v>
      </c>
      <c r="D3516" s="45">
        <v>0.4</v>
      </c>
      <c r="E3516" s="45" t="s">
        <v>28</v>
      </c>
      <c r="F3516" s="46">
        <v>41828</v>
      </c>
    </row>
    <row r="3517" spans="1:6" x14ac:dyDescent="0.3">
      <c r="A3517" s="45">
        <v>760199</v>
      </c>
      <c r="B3517" s="46">
        <v>41835</v>
      </c>
      <c r="C3517" s="47">
        <v>2451.5489710000002</v>
      </c>
      <c r="D3517" s="45">
        <v>0.4</v>
      </c>
      <c r="E3517" s="45" t="s">
        <v>28</v>
      </c>
      <c r="F3517" s="46">
        <v>41828</v>
      </c>
    </row>
    <row r="3518" spans="1:6" x14ac:dyDescent="0.3">
      <c r="A3518" s="45">
        <v>760199</v>
      </c>
      <c r="B3518" s="46">
        <v>41836</v>
      </c>
      <c r="C3518" s="47">
        <v>2451.8151250000001</v>
      </c>
      <c r="D3518" s="45">
        <v>0.25</v>
      </c>
      <c r="E3518" s="45" t="s">
        <v>29</v>
      </c>
      <c r="F3518" s="46">
        <v>41836</v>
      </c>
    </row>
    <row r="3519" spans="1:6" x14ac:dyDescent="0.3">
      <c r="A3519" s="45">
        <v>760199</v>
      </c>
      <c r="B3519" s="46">
        <v>41837</v>
      </c>
      <c r="C3519" s="47">
        <v>2452.0813090000001</v>
      </c>
      <c r="D3519" s="45">
        <v>0.25</v>
      </c>
      <c r="E3519" s="45" t="s">
        <v>29</v>
      </c>
      <c r="F3519" s="46">
        <v>41836</v>
      </c>
    </row>
    <row r="3520" spans="1:6" x14ac:dyDescent="0.3">
      <c r="A3520" s="45">
        <v>760199</v>
      </c>
      <c r="B3520" s="46">
        <v>41838</v>
      </c>
      <c r="C3520" s="47">
        <v>2452.3475210000001</v>
      </c>
      <c r="D3520" s="45">
        <v>0.25</v>
      </c>
      <c r="E3520" s="45" t="s">
        <v>29</v>
      </c>
      <c r="F3520" s="46">
        <v>41836</v>
      </c>
    </row>
    <row r="3521" spans="1:6" x14ac:dyDescent="0.3">
      <c r="A3521" s="45">
        <v>760199</v>
      </c>
      <c r="B3521" s="46">
        <v>41841</v>
      </c>
      <c r="C3521" s="47">
        <v>2452.613762</v>
      </c>
      <c r="D3521" s="45">
        <v>0.25</v>
      </c>
      <c r="E3521" s="45" t="s">
        <v>29</v>
      </c>
      <c r="F3521" s="46">
        <v>41836</v>
      </c>
    </row>
    <row r="3522" spans="1:6" x14ac:dyDescent="0.3">
      <c r="A3522" s="45">
        <v>760199</v>
      </c>
      <c r="B3522" s="46">
        <v>41842</v>
      </c>
      <c r="C3522" s="47">
        <v>2452.8800329999999</v>
      </c>
      <c r="D3522" s="45">
        <v>0.25</v>
      </c>
      <c r="E3522" s="45" t="s">
        <v>29</v>
      </c>
      <c r="F3522" s="46">
        <v>41836</v>
      </c>
    </row>
    <row r="3523" spans="1:6" x14ac:dyDescent="0.3">
      <c r="A3523" s="45">
        <v>760199</v>
      </c>
      <c r="B3523" s="46">
        <v>41843</v>
      </c>
      <c r="C3523" s="47">
        <v>2452.3160720000001</v>
      </c>
      <c r="D3523" s="45">
        <v>0.12</v>
      </c>
      <c r="E3523" s="45" t="s">
        <v>29</v>
      </c>
      <c r="F3523" s="46">
        <v>41843</v>
      </c>
    </row>
    <row r="3524" spans="1:6" x14ac:dyDescent="0.3">
      <c r="A3524" s="45">
        <v>760199</v>
      </c>
      <c r="B3524" s="46">
        <v>41844</v>
      </c>
      <c r="C3524" s="47">
        <v>2452.443945</v>
      </c>
      <c r="D3524" s="45">
        <v>0.12</v>
      </c>
      <c r="E3524" s="45" t="s">
        <v>29</v>
      </c>
      <c r="F3524" s="46">
        <v>41843</v>
      </c>
    </row>
    <row r="3525" spans="1:6" x14ac:dyDescent="0.3">
      <c r="A3525" s="45">
        <v>760199</v>
      </c>
      <c r="B3525" s="46">
        <v>41845</v>
      </c>
      <c r="C3525" s="47">
        <v>2452.5718259999999</v>
      </c>
      <c r="D3525" s="45">
        <v>0.12</v>
      </c>
      <c r="E3525" s="45" t="s">
        <v>29</v>
      </c>
      <c r="F3525" s="46">
        <v>41843</v>
      </c>
    </row>
    <row r="3526" spans="1:6" x14ac:dyDescent="0.3">
      <c r="A3526" s="45">
        <v>760199</v>
      </c>
      <c r="B3526" s="46">
        <v>41848</v>
      </c>
      <c r="C3526" s="47">
        <v>2452.6997120000001</v>
      </c>
      <c r="D3526" s="45">
        <v>0.12</v>
      </c>
      <c r="E3526" s="45" t="s">
        <v>29</v>
      </c>
      <c r="F3526" s="46">
        <v>41843</v>
      </c>
    </row>
    <row r="3527" spans="1:6" x14ac:dyDescent="0.3">
      <c r="A3527" s="45">
        <v>760199</v>
      </c>
      <c r="B3527" s="46">
        <v>41849</v>
      </c>
      <c r="C3527" s="47">
        <v>2452.8276059999998</v>
      </c>
      <c r="D3527" s="45">
        <v>0.12</v>
      </c>
      <c r="E3527" s="45" t="s">
        <v>29</v>
      </c>
      <c r="F3527" s="46">
        <v>41843</v>
      </c>
    </row>
    <row r="3528" spans="1:6" x14ac:dyDescent="0.3">
      <c r="A3528" s="45">
        <v>760199</v>
      </c>
      <c r="B3528" s="46">
        <v>41850</v>
      </c>
      <c r="C3528" s="47">
        <v>2452.9555059999998</v>
      </c>
      <c r="D3528" s="45">
        <v>0.12</v>
      </c>
      <c r="E3528" s="45" t="s">
        <v>29</v>
      </c>
      <c r="F3528" s="46">
        <v>41843</v>
      </c>
    </row>
    <row r="3529" spans="1:6" x14ac:dyDescent="0.3">
      <c r="A3529" s="45">
        <v>760199</v>
      </c>
      <c r="B3529" s="46">
        <v>41851</v>
      </c>
      <c r="C3529" s="47">
        <v>2453.0834129999998</v>
      </c>
      <c r="D3529" s="45">
        <v>0.12</v>
      </c>
      <c r="E3529" s="45" t="s">
        <v>29</v>
      </c>
      <c r="F3529" s="46">
        <v>41843</v>
      </c>
    </row>
    <row r="3530" spans="1:6" x14ac:dyDescent="0.3">
      <c r="A3530" s="45">
        <v>760199</v>
      </c>
      <c r="B3530" s="46">
        <v>41852</v>
      </c>
      <c r="C3530" s="47">
        <v>2453.211327</v>
      </c>
      <c r="D3530" s="45">
        <v>0.12</v>
      </c>
      <c r="E3530" s="45" t="s">
        <v>29</v>
      </c>
      <c r="F3530" s="46">
        <v>41843</v>
      </c>
    </row>
    <row r="3531" spans="1:6" x14ac:dyDescent="0.3">
      <c r="A3531" s="45">
        <v>760199</v>
      </c>
      <c r="B3531" s="46">
        <v>41855</v>
      </c>
      <c r="C3531" s="47">
        <v>2453.3392469999999</v>
      </c>
      <c r="D3531" s="45">
        <v>0.12</v>
      </c>
      <c r="E3531" s="45" t="s">
        <v>29</v>
      </c>
      <c r="F3531" s="46">
        <v>41843</v>
      </c>
    </row>
    <row r="3532" spans="1:6" x14ac:dyDescent="0.3">
      <c r="A3532" s="45">
        <v>760199</v>
      </c>
      <c r="B3532" s="46">
        <v>41856</v>
      </c>
      <c r="C3532" s="47">
        <v>2453.4671739999999</v>
      </c>
      <c r="D3532" s="45">
        <v>0.12</v>
      </c>
      <c r="E3532" s="45" t="s">
        <v>29</v>
      </c>
      <c r="F3532" s="46">
        <v>41843</v>
      </c>
    </row>
    <row r="3533" spans="1:6" x14ac:dyDescent="0.3">
      <c r="A3533" s="45">
        <v>760199</v>
      </c>
      <c r="B3533" s="46">
        <v>41857</v>
      </c>
      <c r="C3533" s="47">
        <v>2453.5951070000001</v>
      </c>
      <c r="D3533" s="45">
        <v>0.12</v>
      </c>
      <c r="E3533" s="45" t="s">
        <v>29</v>
      </c>
      <c r="F3533" s="46">
        <v>41843</v>
      </c>
    </row>
    <row r="3534" spans="1:6" x14ac:dyDescent="0.3">
      <c r="A3534" s="45">
        <v>760199</v>
      </c>
      <c r="B3534" s="46">
        <v>41858</v>
      </c>
      <c r="C3534" s="47">
        <v>2453.7230479999998</v>
      </c>
      <c r="D3534" s="45">
        <v>0.12</v>
      </c>
      <c r="E3534" s="45" t="s">
        <v>29</v>
      </c>
      <c r="F3534" s="46">
        <v>41843</v>
      </c>
    </row>
    <row r="3535" spans="1:6" x14ac:dyDescent="0.3">
      <c r="A3535" s="45">
        <v>760199</v>
      </c>
      <c r="B3535" s="46">
        <v>41859</v>
      </c>
      <c r="C3535" s="47">
        <v>2451.7428490000002</v>
      </c>
      <c r="D3535" s="45">
        <v>0.01</v>
      </c>
      <c r="E3535" s="45" t="s">
        <v>28</v>
      </c>
      <c r="F3535" s="46">
        <v>41859</v>
      </c>
    </row>
    <row r="3536" spans="1:6" x14ac:dyDescent="0.3">
      <c r="A3536" s="45">
        <v>760199</v>
      </c>
      <c r="B3536" s="46">
        <v>41862</v>
      </c>
      <c r="C3536" s="47">
        <v>2451.75362</v>
      </c>
      <c r="D3536" s="45">
        <v>0.01</v>
      </c>
      <c r="E3536" s="45" t="s">
        <v>28</v>
      </c>
      <c r="F3536" s="46">
        <v>41859</v>
      </c>
    </row>
    <row r="3537" spans="1:6" x14ac:dyDescent="0.3">
      <c r="A3537" s="45">
        <v>760199</v>
      </c>
      <c r="B3537" s="46">
        <v>41863</v>
      </c>
      <c r="C3537" s="47">
        <v>2451.764392</v>
      </c>
      <c r="D3537" s="45">
        <v>0.01</v>
      </c>
      <c r="E3537" s="45" t="s">
        <v>28</v>
      </c>
      <c r="F3537" s="46">
        <v>41859</v>
      </c>
    </row>
    <row r="3538" spans="1:6" x14ac:dyDescent="0.3">
      <c r="A3538" s="45">
        <v>760199</v>
      </c>
      <c r="B3538" s="46">
        <v>41864</v>
      </c>
      <c r="C3538" s="47">
        <v>2451.7751640000001</v>
      </c>
      <c r="D3538" s="45">
        <v>0.01</v>
      </c>
      <c r="E3538" s="45" t="s">
        <v>28</v>
      </c>
      <c r="F3538" s="46">
        <v>41859</v>
      </c>
    </row>
    <row r="3539" spans="1:6" x14ac:dyDescent="0.3">
      <c r="A3539" s="45">
        <v>760199</v>
      </c>
      <c r="B3539" s="46">
        <v>41865</v>
      </c>
      <c r="C3539" s="47">
        <v>2451.7859349999999</v>
      </c>
      <c r="D3539" s="45">
        <v>0.01</v>
      </c>
      <c r="E3539" s="45" t="s">
        <v>28</v>
      </c>
      <c r="F3539" s="46">
        <v>41859</v>
      </c>
    </row>
    <row r="3540" spans="1:6" x14ac:dyDescent="0.3">
      <c r="A3540" s="45">
        <v>760199</v>
      </c>
      <c r="B3540" s="46">
        <v>41866</v>
      </c>
      <c r="C3540" s="47">
        <v>2451.796707</v>
      </c>
      <c r="D3540" s="45">
        <v>0.01</v>
      </c>
      <c r="E3540" s="45" t="s">
        <v>28</v>
      </c>
      <c r="F3540" s="46">
        <v>41859</v>
      </c>
    </row>
    <row r="3541" spans="1:6" x14ac:dyDescent="0.3">
      <c r="A3541" s="45">
        <v>760199</v>
      </c>
      <c r="B3541" s="46">
        <v>41869</v>
      </c>
      <c r="C3541" s="47">
        <v>2452.0649429999999</v>
      </c>
      <c r="D3541" s="45">
        <v>0.23</v>
      </c>
      <c r="E3541" s="45" t="s">
        <v>29</v>
      </c>
      <c r="F3541" s="46">
        <v>41869</v>
      </c>
    </row>
    <row r="3542" spans="1:6" x14ac:dyDescent="0.3">
      <c r="A3542" s="45">
        <v>760199</v>
      </c>
      <c r="B3542" s="46">
        <v>41870</v>
      </c>
      <c r="C3542" s="47">
        <v>2452.3332089999999</v>
      </c>
      <c r="D3542" s="45">
        <v>0.23</v>
      </c>
      <c r="E3542" s="45" t="s">
        <v>29</v>
      </c>
      <c r="F3542" s="46">
        <v>41869</v>
      </c>
    </row>
    <row r="3543" spans="1:6" x14ac:dyDescent="0.3">
      <c r="A3543" s="45">
        <v>760199</v>
      </c>
      <c r="B3543" s="46">
        <v>41871</v>
      </c>
      <c r="C3543" s="47">
        <v>2452.6015040000002</v>
      </c>
      <c r="D3543" s="45">
        <v>0.23</v>
      </c>
      <c r="E3543" s="45" t="s">
        <v>29</v>
      </c>
      <c r="F3543" s="46">
        <v>41869</v>
      </c>
    </row>
    <row r="3544" spans="1:6" x14ac:dyDescent="0.3">
      <c r="A3544" s="45">
        <v>760199</v>
      </c>
      <c r="B3544" s="46">
        <v>41872</v>
      </c>
      <c r="C3544" s="47">
        <v>2452.963049</v>
      </c>
      <c r="D3544" s="45">
        <v>0.25</v>
      </c>
      <c r="E3544" s="45" t="s">
        <v>29</v>
      </c>
      <c r="F3544" s="46">
        <v>41872</v>
      </c>
    </row>
    <row r="3545" spans="1:6" x14ac:dyDescent="0.3">
      <c r="A3545" s="45">
        <v>760199</v>
      </c>
      <c r="B3545" s="46">
        <v>41873</v>
      </c>
      <c r="C3545" s="47">
        <v>2453.2547209999998</v>
      </c>
      <c r="D3545" s="45">
        <v>0.25</v>
      </c>
      <c r="E3545" s="45" t="s">
        <v>29</v>
      </c>
      <c r="F3545" s="46">
        <v>41872</v>
      </c>
    </row>
    <row r="3546" spans="1:6" x14ac:dyDescent="0.3">
      <c r="A3546" s="45">
        <v>760199</v>
      </c>
      <c r="B3546" s="46">
        <v>41876</v>
      </c>
      <c r="C3546" s="47">
        <v>2453.5464280000001</v>
      </c>
      <c r="D3546" s="45">
        <v>0.25</v>
      </c>
      <c r="E3546" s="45" t="s">
        <v>29</v>
      </c>
      <c r="F3546" s="46">
        <v>41872</v>
      </c>
    </row>
    <row r="3547" spans="1:6" x14ac:dyDescent="0.3">
      <c r="A3547" s="45">
        <v>760199</v>
      </c>
      <c r="B3547" s="46">
        <v>41877</v>
      </c>
      <c r="C3547" s="47">
        <v>2453.83817</v>
      </c>
      <c r="D3547" s="45">
        <v>0.25</v>
      </c>
      <c r="E3547" s="45" t="s">
        <v>29</v>
      </c>
      <c r="F3547" s="46">
        <v>41872</v>
      </c>
    </row>
    <row r="3548" spans="1:6" x14ac:dyDescent="0.3">
      <c r="A3548" s="45">
        <v>760199</v>
      </c>
      <c r="B3548" s="46">
        <v>41878</v>
      </c>
      <c r="C3548" s="47">
        <v>2454.1299469999999</v>
      </c>
      <c r="D3548" s="45">
        <v>0.25</v>
      </c>
      <c r="E3548" s="45" t="s">
        <v>29</v>
      </c>
      <c r="F3548" s="46">
        <v>41872</v>
      </c>
    </row>
    <row r="3549" spans="1:6" x14ac:dyDescent="0.3">
      <c r="A3549" s="45">
        <v>760199</v>
      </c>
      <c r="B3549" s="46">
        <v>41879</v>
      </c>
      <c r="C3549" s="47">
        <v>2454.421758</v>
      </c>
      <c r="D3549" s="45">
        <v>0.25</v>
      </c>
      <c r="E3549" s="45" t="s">
        <v>29</v>
      </c>
      <c r="F3549" s="46">
        <v>41872</v>
      </c>
    </row>
    <row r="3550" spans="1:6" x14ac:dyDescent="0.3">
      <c r="A3550" s="45">
        <v>760199</v>
      </c>
      <c r="B3550" s="46">
        <v>41880</v>
      </c>
      <c r="C3550" s="47">
        <v>2454.7136030000001</v>
      </c>
      <c r="D3550" s="45">
        <v>0.25</v>
      </c>
      <c r="E3550" s="45" t="s">
        <v>29</v>
      </c>
      <c r="F3550" s="46">
        <v>41872</v>
      </c>
    </row>
    <row r="3551" spans="1:6" x14ac:dyDescent="0.3">
      <c r="A3551" s="45">
        <v>760199</v>
      </c>
      <c r="B3551" s="46">
        <v>41883</v>
      </c>
      <c r="C3551" s="47">
        <v>2455.0054839999998</v>
      </c>
      <c r="D3551" s="45">
        <v>0.25</v>
      </c>
      <c r="E3551" s="45" t="s">
        <v>29</v>
      </c>
      <c r="F3551" s="46">
        <v>41872</v>
      </c>
    </row>
    <row r="3552" spans="1:6" x14ac:dyDescent="0.3">
      <c r="A3552" s="45">
        <v>760199</v>
      </c>
      <c r="B3552" s="46">
        <v>41884</v>
      </c>
      <c r="C3552" s="47">
        <v>2455.297399</v>
      </c>
      <c r="D3552" s="45">
        <v>0.25</v>
      </c>
      <c r="E3552" s="45" t="s">
        <v>29</v>
      </c>
      <c r="F3552" s="46">
        <v>41872</v>
      </c>
    </row>
    <row r="3553" spans="1:6" x14ac:dyDescent="0.3">
      <c r="A3553" s="45">
        <v>760199</v>
      </c>
      <c r="B3553" s="46">
        <v>41885</v>
      </c>
      <c r="C3553" s="47">
        <v>2455.5893489999999</v>
      </c>
      <c r="D3553" s="45">
        <v>0.25</v>
      </c>
      <c r="E3553" s="45" t="s">
        <v>29</v>
      </c>
      <c r="F3553" s="46">
        <v>41872</v>
      </c>
    </row>
    <row r="3554" spans="1:6" x14ac:dyDescent="0.3">
      <c r="A3554" s="45">
        <v>760199</v>
      </c>
      <c r="B3554" s="46">
        <v>41886</v>
      </c>
      <c r="C3554" s="47">
        <v>2455.8813340000002</v>
      </c>
      <c r="D3554" s="45">
        <v>0.25</v>
      </c>
      <c r="E3554" s="45" t="s">
        <v>29</v>
      </c>
      <c r="F3554" s="46">
        <v>41872</v>
      </c>
    </row>
    <row r="3555" spans="1:6" x14ac:dyDescent="0.3">
      <c r="A3555" s="45">
        <v>760199</v>
      </c>
      <c r="B3555" s="46">
        <v>41887</v>
      </c>
      <c r="C3555" s="47">
        <v>2456.1747679999999</v>
      </c>
      <c r="D3555" s="45">
        <v>0.25</v>
      </c>
      <c r="E3555" s="45" t="s">
        <v>28</v>
      </c>
      <c r="F3555" s="46">
        <v>41887</v>
      </c>
    </row>
    <row r="3556" spans="1:6" x14ac:dyDescent="0.3">
      <c r="A3556" s="45">
        <v>760199</v>
      </c>
      <c r="B3556" s="46">
        <v>41890</v>
      </c>
      <c r="C3556" s="47">
        <v>2456.4669159999999</v>
      </c>
      <c r="D3556" s="45">
        <v>0.25</v>
      </c>
      <c r="E3556" s="45" t="s">
        <v>28</v>
      </c>
      <c r="F3556" s="46">
        <v>41887</v>
      </c>
    </row>
    <row r="3557" spans="1:6" x14ac:dyDescent="0.3">
      <c r="A3557" s="45">
        <v>760199</v>
      </c>
      <c r="B3557" s="46">
        <v>41891</v>
      </c>
      <c r="C3557" s="47">
        <v>2456.7590989999999</v>
      </c>
      <c r="D3557" s="45">
        <v>0.25</v>
      </c>
      <c r="E3557" s="45" t="s">
        <v>28</v>
      </c>
      <c r="F3557" s="46">
        <v>41887</v>
      </c>
    </row>
    <row r="3558" spans="1:6" x14ac:dyDescent="0.3">
      <c r="A3558" s="45">
        <v>760199</v>
      </c>
      <c r="B3558" s="46">
        <v>41892</v>
      </c>
      <c r="C3558" s="47">
        <v>2457.0513169999999</v>
      </c>
      <c r="D3558" s="45">
        <v>0.25</v>
      </c>
      <c r="E3558" s="45" t="s">
        <v>28</v>
      </c>
      <c r="F3558" s="46">
        <v>41887</v>
      </c>
    </row>
    <row r="3559" spans="1:6" x14ac:dyDescent="0.3">
      <c r="A3559" s="45">
        <v>760199</v>
      </c>
      <c r="B3559" s="46">
        <v>41893</v>
      </c>
      <c r="C3559" s="47">
        <v>2457.34357</v>
      </c>
      <c r="D3559" s="45">
        <v>0.25</v>
      </c>
      <c r="E3559" s="45" t="s">
        <v>28</v>
      </c>
      <c r="F3559" s="46">
        <v>41887</v>
      </c>
    </row>
    <row r="3560" spans="1:6" x14ac:dyDescent="0.3">
      <c r="A3560" s="45">
        <v>760199</v>
      </c>
      <c r="B3560" s="46">
        <v>41894</v>
      </c>
      <c r="C3560" s="47">
        <v>2457.6358580000001</v>
      </c>
      <c r="D3560" s="45">
        <v>0.25</v>
      </c>
      <c r="E3560" s="45" t="s">
        <v>28</v>
      </c>
      <c r="F3560" s="46">
        <v>41887</v>
      </c>
    </row>
    <row r="3561" spans="1:6" x14ac:dyDescent="0.3">
      <c r="A3561" s="45">
        <v>760199</v>
      </c>
      <c r="B3561" s="46">
        <v>41897</v>
      </c>
      <c r="C3561" s="47">
        <v>2457.9281810000002</v>
      </c>
      <c r="D3561" s="45">
        <v>0.25</v>
      </c>
      <c r="E3561" s="45" t="s">
        <v>28</v>
      </c>
      <c r="F3561" s="46">
        <v>41887</v>
      </c>
    </row>
    <row r="3562" spans="1:6" x14ac:dyDescent="0.3">
      <c r="A3562" s="45">
        <v>760199</v>
      </c>
      <c r="B3562" s="46">
        <v>41898</v>
      </c>
      <c r="C3562" s="47">
        <v>2458.3853549999999</v>
      </c>
      <c r="D3562" s="45">
        <v>0.41</v>
      </c>
      <c r="E3562" s="45" t="s">
        <v>29</v>
      </c>
      <c r="F3562" s="46">
        <v>41898</v>
      </c>
    </row>
    <row r="3563" spans="1:6" x14ac:dyDescent="0.3">
      <c r="A3563" s="45">
        <v>760199</v>
      </c>
      <c r="B3563" s="46">
        <v>41899</v>
      </c>
      <c r="C3563" s="47">
        <v>2458.8426140000001</v>
      </c>
      <c r="D3563" s="45">
        <v>0.41</v>
      </c>
      <c r="E3563" s="45" t="s">
        <v>29</v>
      </c>
      <c r="F3563" s="46">
        <v>41898</v>
      </c>
    </row>
    <row r="3564" spans="1:6" x14ac:dyDescent="0.3">
      <c r="A3564" s="45">
        <v>760199</v>
      </c>
      <c r="B3564" s="46">
        <v>41900</v>
      </c>
      <c r="C3564" s="47">
        <v>2459.2999589999999</v>
      </c>
      <c r="D3564" s="45">
        <v>0.41</v>
      </c>
      <c r="E3564" s="45" t="s">
        <v>29</v>
      </c>
      <c r="F3564" s="46">
        <v>41898</v>
      </c>
    </row>
    <row r="3565" spans="1:6" x14ac:dyDescent="0.3">
      <c r="A3565" s="45">
        <v>760199</v>
      </c>
      <c r="B3565" s="46">
        <v>41901</v>
      </c>
      <c r="C3565" s="47">
        <v>2459.7573889999999</v>
      </c>
      <c r="D3565" s="45">
        <v>0.41</v>
      </c>
      <c r="E3565" s="45" t="s">
        <v>29</v>
      </c>
      <c r="F3565" s="46">
        <v>41898</v>
      </c>
    </row>
    <row r="3566" spans="1:6" x14ac:dyDescent="0.3">
      <c r="A3566" s="45">
        <v>760199</v>
      </c>
      <c r="B3566" s="46">
        <v>41904</v>
      </c>
      <c r="C3566" s="47">
        <v>2460.5489400000001</v>
      </c>
      <c r="D3566" s="45">
        <v>0.47</v>
      </c>
      <c r="E3566" s="45" t="s">
        <v>29</v>
      </c>
      <c r="F3566" s="46">
        <v>41904</v>
      </c>
    </row>
    <row r="3567" spans="1:6" x14ac:dyDescent="0.3">
      <c r="A3567" s="45">
        <v>760199</v>
      </c>
      <c r="B3567" s="46">
        <v>41905</v>
      </c>
      <c r="C3567" s="47">
        <v>2461.0734269999998</v>
      </c>
      <c r="D3567" s="45">
        <v>0.47</v>
      </c>
      <c r="E3567" s="45" t="s">
        <v>29</v>
      </c>
      <c r="F3567" s="46">
        <v>41904</v>
      </c>
    </row>
    <row r="3568" spans="1:6" x14ac:dyDescent="0.3">
      <c r="A3568" s="45">
        <v>760199</v>
      </c>
      <c r="B3568" s="46">
        <v>41906</v>
      </c>
      <c r="C3568" s="47">
        <v>2461.5980260000001</v>
      </c>
      <c r="D3568" s="45">
        <v>0.47</v>
      </c>
      <c r="E3568" s="45" t="s">
        <v>29</v>
      </c>
      <c r="F3568" s="46">
        <v>41904</v>
      </c>
    </row>
    <row r="3569" spans="1:6" x14ac:dyDescent="0.3">
      <c r="A3569" s="45">
        <v>760199</v>
      </c>
      <c r="B3569" s="46">
        <v>41907</v>
      </c>
      <c r="C3569" s="47">
        <v>2462.1227370000001</v>
      </c>
      <c r="D3569" s="45">
        <v>0.47</v>
      </c>
      <c r="E3569" s="45" t="s">
        <v>29</v>
      </c>
      <c r="F3569" s="46">
        <v>41904</v>
      </c>
    </row>
    <row r="3570" spans="1:6" x14ac:dyDescent="0.3">
      <c r="A3570" s="45">
        <v>760199</v>
      </c>
      <c r="B3570" s="46">
        <v>41908</v>
      </c>
      <c r="C3570" s="47">
        <v>2462.6475599999999</v>
      </c>
      <c r="D3570" s="45">
        <v>0.47</v>
      </c>
      <c r="E3570" s="45" t="s">
        <v>29</v>
      </c>
      <c r="F3570" s="46">
        <v>41904</v>
      </c>
    </row>
    <row r="3571" spans="1:6" x14ac:dyDescent="0.3">
      <c r="A3571" s="45">
        <v>760199</v>
      </c>
      <c r="B3571" s="46">
        <v>41911</v>
      </c>
      <c r="C3571" s="47">
        <v>2463.1724939999999</v>
      </c>
      <c r="D3571" s="45">
        <v>0.47</v>
      </c>
      <c r="E3571" s="45" t="s">
        <v>29</v>
      </c>
      <c r="F3571" s="46">
        <v>41904</v>
      </c>
    </row>
    <row r="3572" spans="1:6" x14ac:dyDescent="0.3">
      <c r="A3572" s="45">
        <v>760199</v>
      </c>
      <c r="B3572" s="46">
        <v>41912</v>
      </c>
      <c r="C3572" s="47">
        <v>2463.697541</v>
      </c>
      <c r="D3572" s="45">
        <v>0.47</v>
      </c>
      <c r="E3572" s="45" t="s">
        <v>29</v>
      </c>
      <c r="F3572" s="46">
        <v>41904</v>
      </c>
    </row>
    <row r="3573" spans="1:6" x14ac:dyDescent="0.3">
      <c r="A3573" s="45">
        <v>760199</v>
      </c>
      <c r="B3573" s="46">
        <v>41913</v>
      </c>
      <c r="C3573" s="47">
        <v>2464.2226989999999</v>
      </c>
      <c r="D3573" s="45">
        <v>0.47</v>
      </c>
      <c r="E3573" s="45" t="s">
        <v>29</v>
      </c>
      <c r="F3573" s="46">
        <v>41904</v>
      </c>
    </row>
    <row r="3574" spans="1:6" x14ac:dyDescent="0.3">
      <c r="A3574" s="45">
        <v>760199</v>
      </c>
      <c r="B3574" s="46">
        <v>41914</v>
      </c>
      <c r="C3574" s="47">
        <v>2464.747969</v>
      </c>
      <c r="D3574" s="45">
        <v>0.47</v>
      </c>
      <c r="E3574" s="45" t="s">
        <v>29</v>
      </c>
      <c r="F3574" s="46">
        <v>41904</v>
      </c>
    </row>
    <row r="3575" spans="1:6" x14ac:dyDescent="0.3">
      <c r="A3575" s="45">
        <v>760199</v>
      </c>
      <c r="B3575" s="46">
        <v>41915</v>
      </c>
      <c r="C3575" s="47">
        <v>2465.2733509999998</v>
      </c>
      <c r="D3575" s="45">
        <v>0.47</v>
      </c>
      <c r="E3575" s="45" t="s">
        <v>29</v>
      </c>
      <c r="F3575" s="46">
        <v>41904</v>
      </c>
    </row>
    <row r="3576" spans="1:6" x14ac:dyDescent="0.3">
      <c r="A3576" s="45">
        <v>760199</v>
      </c>
      <c r="B3576" s="46">
        <v>41918</v>
      </c>
      <c r="C3576" s="47">
        <v>2465.7988460000001</v>
      </c>
      <c r="D3576" s="45">
        <v>0.47</v>
      </c>
      <c r="E3576" s="45" t="s">
        <v>29</v>
      </c>
      <c r="F3576" s="46">
        <v>41904</v>
      </c>
    </row>
    <row r="3577" spans="1:6" x14ac:dyDescent="0.3">
      <c r="A3577" s="45">
        <v>760199</v>
      </c>
      <c r="B3577" s="46">
        <v>41919</v>
      </c>
      <c r="C3577" s="47">
        <v>2466.3244519999998</v>
      </c>
      <c r="D3577" s="45">
        <v>0.47</v>
      </c>
      <c r="E3577" s="45" t="s">
        <v>29</v>
      </c>
      <c r="F3577" s="46">
        <v>41904</v>
      </c>
    </row>
    <row r="3578" spans="1:6" x14ac:dyDescent="0.3">
      <c r="A3578" s="45">
        <v>760199</v>
      </c>
      <c r="B3578" s="46">
        <v>41920</v>
      </c>
      <c r="C3578" s="47">
        <v>2468.7466989999998</v>
      </c>
      <c r="D3578" s="45">
        <v>0.56999999999999995</v>
      </c>
      <c r="E3578" s="45" t="s">
        <v>28</v>
      </c>
      <c r="F3578" s="46">
        <v>41920</v>
      </c>
    </row>
    <row r="3579" spans="1:6" x14ac:dyDescent="0.3">
      <c r="A3579" s="45">
        <v>760199</v>
      </c>
      <c r="B3579" s="46">
        <v>41921</v>
      </c>
      <c r="C3579" s="47">
        <v>2469.3845630000001</v>
      </c>
      <c r="D3579" s="45">
        <v>0.56999999999999995</v>
      </c>
      <c r="E3579" s="45" t="s">
        <v>28</v>
      </c>
      <c r="F3579" s="46">
        <v>41920</v>
      </c>
    </row>
    <row r="3580" spans="1:6" x14ac:dyDescent="0.3">
      <c r="A3580" s="45">
        <v>760199</v>
      </c>
      <c r="B3580" s="46">
        <v>41922</v>
      </c>
      <c r="C3580" s="47">
        <v>2470.0225919999998</v>
      </c>
      <c r="D3580" s="45">
        <v>0.56999999999999995</v>
      </c>
      <c r="E3580" s="45" t="s">
        <v>28</v>
      </c>
      <c r="F3580" s="46">
        <v>41920</v>
      </c>
    </row>
    <row r="3581" spans="1:6" x14ac:dyDescent="0.3">
      <c r="A3581" s="45">
        <v>760199</v>
      </c>
      <c r="B3581" s="46">
        <v>41925</v>
      </c>
      <c r="C3581" s="47">
        <v>2470.6607859999999</v>
      </c>
      <c r="D3581" s="45">
        <v>0.56999999999999995</v>
      </c>
      <c r="E3581" s="45" t="s">
        <v>28</v>
      </c>
      <c r="F3581" s="46">
        <v>41920</v>
      </c>
    </row>
    <row r="3582" spans="1:6" x14ac:dyDescent="0.3">
      <c r="A3582" s="45">
        <v>760199</v>
      </c>
      <c r="B3582" s="46">
        <v>41926</v>
      </c>
      <c r="C3582" s="47">
        <v>2471.299145</v>
      </c>
      <c r="D3582" s="45">
        <v>0.56999999999999995</v>
      </c>
      <c r="E3582" s="45" t="s">
        <v>28</v>
      </c>
      <c r="F3582" s="46">
        <v>41920</v>
      </c>
    </row>
    <row r="3583" spans="1:6" x14ac:dyDescent="0.3">
      <c r="A3583" s="45">
        <v>760199</v>
      </c>
      <c r="B3583" s="46">
        <v>41927</v>
      </c>
      <c r="C3583" s="47">
        <v>2471.9376689999999</v>
      </c>
      <c r="D3583" s="45">
        <v>0.56999999999999995</v>
      </c>
      <c r="E3583" s="45" t="s">
        <v>28</v>
      </c>
      <c r="F3583" s="46">
        <v>41920</v>
      </c>
    </row>
    <row r="3584" spans="1:6" x14ac:dyDescent="0.3">
      <c r="A3584" s="45">
        <v>760199</v>
      </c>
      <c r="B3584" s="46">
        <v>41928</v>
      </c>
      <c r="C3584" s="47">
        <v>2472.484461</v>
      </c>
      <c r="D3584" s="45">
        <v>0.51</v>
      </c>
      <c r="E3584" s="45" t="s">
        <v>29</v>
      </c>
      <c r="F3584" s="46">
        <v>41928</v>
      </c>
    </row>
    <row r="3585" spans="1:6" x14ac:dyDescent="0.3">
      <c r="A3585" s="45">
        <v>760199</v>
      </c>
      <c r="B3585" s="46">
        <v>41929</v>
      </c>
      <c r="C3585" s="47">
        <v>2473.031375</v>
      </c>
      <c r="D3585" s="45">
        <v>0.51</v>
      </c>
      <c r="E3585" s="45" t="s">
        <v>29</v>
      </c>
      <c r="F3585" s="46">
        <v>41928</v>
      </c>
    </row>
    <row r="3586" spans="1:6" x14ac:dyDescent="0.3">
      <c r="A3586" s="45">
        <v>760199</v>
      </c>
      <c r="B3586" s="46">
        <v>41932</v>
      </c>
      <c r="C3586" s="47">
        <v>2473.5784100000001</v>
      </c>
      <c r="D3586" s="45">
        <v>0.51</v>
      </c>
      <c r="E3586" s="45" t="s">
        <v>29</v>
      </c>
      <c r="F3586" s="46">
        <v>41928</v>
      </c>
    </row>
    <row r="3587" spans="1:6" x14ac:dyDescent="0.3">
      <c r="A3587" s="45">
        <v>760199</v>
      </c>
      <c r="B3587" s="46">
        <v>41933</v>
      </c>
      <c r="C3587" s="47">
        <v>2474.1255649999998</v>
      </c>
      <c r="D3587" s="45">
        <v>0.51</v>
      </c>
      <c r="E3587" s="45" t="s">
        <v>29</v>
      </c>
      <c r="F3587" s="46">
        <v>41928</v>
      </c>
    </row>
    <row r="3588" spans="1:6" x14ac:dyDescent="0.3">
      <c r="A3588" s="45">
        <v>760199</v>
      </c>
      <c r="B3588" s="46">
        <v>41934</v>
      </c>
      <c r="C3588" s="47">
        <v>2474.5122510000001</v>
      </c>
      <c r="D3588" s="45">
        <v>0.48</v>
      </c>
      <c r="E3588" s="45" t="s">
        <v>29</v>
      </c>
      <c r="F3588" s="46">
        <v>41934</v>
      </c>
    </row>
    <row r="3589" spans="1:6" x14ac:dyDescent="0.3">
      <c r="A3589" s="45">
        <v>760199</v>
      </c>
      <c r="B3589" s="46">
        <v>41935</v>
      </c>
      <c r="C3589" s="47">
        <v>2475.0274890000001</v>
      </c>
      <c r="D3589" s="45">
        <v>0.48</v>
      </c>
      <c r="E3589" s="45" t="s">
        <v>29</v>
      </c>
      <c r="F3589" s="46">
        <v>41934</v>
      </c>
    </row>
    <row r="3590" spans="1:6" x14ac:dyDescent="0.3">
      <c r="A3590" s="45">
        <v>760199</v>
      </c>
      <c r="B3590" s="46">
        <v>41936</v>
      </c>
      <c r="C3590" s="47">
        <v>2475.5428339999999</v>
      </c>
      <c r="D3590" s="45">
        <v>0.48</v>
      </c>
      <c r="E3590" s="45" t="s">
        <v>29</v>
      </c>
      <c r="F3590" s="46">
        <v>41934</v>
      </c>
    </row>
    <row r="3591" spans="1:6" x14ac:dyDescent="0.3">
      <c r="A3591" s="45">
        <v>760199</v>
      </c>
      <c r="B3591" s="46">
        <v>41939</v>
      </c>
      <c r="C3591" s="47">
        <v>2476.0582869999998</v>
      </c>
      <c r="D3591" s="45">
        <v>0.48</v>
      </c>
      <c r="E3591" s="45" t="s">
        <v>29</v>
      </c>
      <c r="F3591" s="46">
        <v>41934</v>
      </c>
    </row>
    <row r="3592" spans="1:6" x14ac:dyDescent="0.3">
      <c r="A3592" s="45">
        <v>760199</v>
      </c>
      <c r="B3592" s="46">
        <v>41940</v>
      </c>
      <c r="C3592" s="47">
        <v>2476.5738470000001</v>
      </c>
      <c r="D3592" s="45">
        <v>0.48</v>
      </c>
      <c r="E3592" s="45" t="s">
        <v>29</v>
      </c>
      <c r="F3592" s="46">
        <v>41934</v>
      </c>
    </row>
    <row r="3593" spans="1:6" x14ac:dyDescent="0.3">
      <c r="A3593" s="45">
        <v>760199</v>
      </c>
      <c r="B3593" s="46">
        <v>41941</v>
      </c>
      <c r="C3593" s="47">
        <v>2477.0895139999998</v>
      </c>
      <c r="D3593" s="45">
        <v>0.48</v>
      </c>
      <c r="E3593" s="45" t="s">
        <v>29</v>
      </c>
      <c r="F3593" s="46">
        <v>41934</v>
      </c>
    </row>
    <row r="3594" spans="1:6" x14ac:dyDescent="0.3">
      <c r="A3594" s="45">
        <v>760199</v>
      </c>
      <c r="B3594" s="46">
        <v>41942</v>
      </c>
      <c r="C3594" s="47">
        <v>2477.6052890000001</v>
      </c>
      <c r="D3594" s="45">
        <v>0.48</v>
      </c>
      <c r="E3594" s="45" t="s">
        <v>29</v>
      </c>
      <c r="F3594" s="46">
        <v>41934</v>
      </c>
    </row>
    <row r="3595" spans="1:6" x14ac:dyDescent="0.3">
      <c r="A3595" s="45">
        <v>760199</v>
      </c>
      <c r="B3595" s="46">
        <v>41943</v>
      </c>
      <c r="C3595" s="47">
        <v>2478.1211709999998</v>
      </c>
      <c r="D3595" s="45">
        <v>0.48</v>
      </c>
      <c r="E3595" s="45" t="s">
        <v>29</v>
      </c>
      <c r="F3595" s="46">
        <v>41934</v>
      </c>
    </row>
    <row r="3596" spans="1:6" x14ac:dyDescent="0.3">
      <c r="A3596" s="45">
        <v>760199</v>
      </c>
      <c r="B3596" s="46">
        <v>41946</v>
      </c>
      <c r="C3596" s="47">
        <v>2478.6371610000001</v>
      </c>
      <c r="D3596" s="45">
        <v>0.48</v>
      </c>
      <c r="E3596" s="45" t="s">
        <v>29</v>
      </c>
      <c r="F3596" s="46">
        <v>41934</v>
      </c>
    </row>
    <row r="3597" spans="1:6" x14ac:dyDescent="0.3">
      <c r="A3597" s="45">
        <v>760199</v>
      </c>
      <c r="B3597" s="46">
        <v>41947</v>
      </c>
      <c r="C3597" s="47">
        <v>2479.1532579999998</v>
      </c>
      <c r="D3597" s="45">
        <v>0.48</v>
      </c>
      <c r="E3597" s="45" t="s">
        <v>29</v>
      </c>
      <c r="F3597" s="46">
        <v>41934</v>
      </c>
    </row>
    <row r="3598" spans="1:6" x14ac:dyDescent="0.3">
      <c r="A3598" s="45">
        <v>760199</v>
      </c>
      <c r="B3598" s="46">
        <v>41948</v>
      </c>
      <c r="C3598" s="47">
        <v>2479.6694619999998</v>
      </c>
      <c r="D3598" s="45">
        <v>0.48</v>
      </c>
      <c r="E3598" s="45" t="s">
        <v>29</v>
      </c>
      <c r="F3598" s="46">
        <v>41934</v>
      </c>
    </row>
    <row r="3599" spans="1:6" x14ac:dyDescent="0.3">
      <c r="A3599" s="45">
        <v>760199</v>
      </c>
      <c r="B3599" s="46">
        <v>41949</v>
      </c>
      <c r="C3599" s="47">
        <v>2480.185774</v>
      </c>
      <c r="D3599" s="45">
        <v>0.48</v>
      </c>
      <c r="E3599" s="45" t="s">
        <v>29</v>
      </c>
      <c r="F3599" s="46">
        <v>41934</v>
      </c>
    </row>
    <row r="3600" spans="1:6" x14ac:dyDescent="0.3">
      <c r="A3600" s="45">
        <v>760199</v>
      </c>
      <c r="B3600" s="46">
        <v>41950</v>
      </c>
      <c r="C3600" s="47">
        <v>2479.605759</v>
      </c>
      <c r="D3600" s="45">
        <v>0.42</v>
      </c>
      <c r="E3600" s="45" t="s">
        <v>28</v>
      </c>
      <c r="F3600" s="46">
        <v>41950</v>
      </c>
    </row>
    <row r="3601" spans="1:6" x14ac:dyDescent="0.3">
      <c r="A3601" s="45">
        <v>760199</v>
      </c>
      <c r="B3601" s="46">
        <v>41953</v>
      </c>
      <c r="C3601" s="47">
        <v>2480.0575640000002</v>
      </c>
      <c r="D3601" s="45">
        <v>0.42</v>
      </c>
      <c r="E3601" s="45" t="s">
        <v>28</v>
      </c>
      <c r="F3601" s="46">
        <v>41950</v>
      </c>
    </row>
    <row r="3602" spans="1:6" x14ac:dyDescent="0.3">
      <c r="A3602" s="45">
        <v>760199</v>
      </c>
      <c r="B3602" s="46">
        <v>41954</v>
      </c>
      <c r="C3602" s="47">
        <v>2480.50945</v>
      </c>
      <c r="D3602" s="45">
        <v>0.42</v>
      </c>
      <c r="E3602" s="45" t="s">
        <v>28</v>
      </c>
      <c r="F3602" s="46">
        <v>41950</v>
      </c>
    </row>
    <row r="3603" spans="1:6" x14ac:dyDescent="0.3">
      <c r="A3603" s="45">
        <v>760199</v>
      </c>
      <c r="B3603" s="46">
        <v>41955</v>
      </c>
      <c r="C3603" s="47">
        <v>2480.9614190000002</v>
      </c>
      <c r="D3603" s="45">
        <v>0.42</v>
      </c>
      <c r="E3603" s="45" t="s">
        <v>28</v>
      </c>
      <c r="F3603" s="46">
        <v>41950</v>
      </c>
    </row>
    <row r="3604" spans="1:6" x14ac:dyDescent="0.3">
      <c r="A3604" s="45">
        <v>760199</v>
      </c>
      <c r="B3604" s="46">
        <v>41956</v>
      </c>
      <c r="C3604" s="47">
        <v>2481.41347</v>
      </c>
      <c r="D3604" s="45">
        <v>0.42</v>
      </c>
      <c r="E3604" s="45" t="s">
        <v>28</v>
      </c>
      <c r="F3604" s="46">
        <v>41950</v>
      </c>
    </row>
    <row r="3605" spans="1:6" x14ac:dyDescent="0.3">
      <c r="A3605" s="45">
        <v>760199</v>
      </c>
      <c r="B3605" s="46">
        <v>41957</v>
      </c>
      <c r="C3605" s="47">
        <v>2481.8656040000001</v>
      </c>
      <c r="D3605" s="45">
        <v>0.42</v>
      </c>
      <c r="E3605" s="45" t="s">
        <v>28</v>
      </c>
      <c r="F3605" s="46">
        <v>41950</v>
      </c>
    </row>
    <row r="3606" spans="1:6" x14ac:dyDescent="0.3">
      <c r="A3606" s="45">
        <v>760199</v>
      </c>
      <c r="B3606" s="46">
        <v>41960</v>
      </c>
      <c r="C3606" s="47">
        <v>2482.3178200000002</v>
      </c>
      <c r="D3606" s="45">
        <v>0.42</v>
      </c>
      <c r="E3606" s="45" t="s">
        <v>28</v>
      </c>
      <c r="F3606" s="46">
        <v>41950</v>
      </c>
    </row>
    <row r="3607" spans="1:6" x14ac:dyDescent="0.3">
      <c r="A3607" s="45">
        <v>760199</v>
      </c>
      <c r="B3607" s="46">
        <v>41961</v>
      </c>
      <c r="C3607" s="47">
        <v>2483.072741</v>
      </c>
      <c r="D3607" s="45">
        <v>0.61</v>
      </c>
      <c r="E3607" s="45" t="s">
        <v>29</v>
      </c>
      <c r="F3607" s="46">
        <v>41961</v>
      </c>
    </row>
    <row r="3608" spans="1:6" x14ac:dyDescent="0.3">
      <c r="A3608" s="45">
        <v>760199</v>
      </c>
      <c r="B3608" s="46">
        <v>41962</v>
      </c>
      <c r="C3608" s="47">
        <v>2483.8278930000001</v>
      </c>
      <c r="D3608" s="45">
        <v>0.61</v>
      </c>
      <c r="E3608" s="45" t="s">
        <v>29</v>
      </c>
      <c r="F3608" s="46">
        <v>41961</v>
      </c>
    </row>
    <row r="3609" spans="1:6" x14ac:dyDescent="0.3">
      <c r="A3609" s="45">
        <v>760199</v>
      </c>
      <c r="B3609" s="46">
        <v>41963</v>
      </c>
      <c r="C3609" s="47">
        <v>2484.2868309999999</v>
      </c>
      <c r="D3609" s="45">
        <v>0.53</v>
      </c>
      <c r="E3609" s="45" t="s">
        <v>29</v>
      </c>
      <c r="F3609" s="46">
        <v>41963</v>
      </c>
    </row>
    <row r="3610" spans="1:6" x14ac:dyDescent="0.3">
      <c r="A3610" s="45">
        <v>760199</v>
      </c>
      <c r="B3610" s="46">
        <v>41964</v>
      </c>
      <c r="C3610" s="47">
        <v>2484.9435159999998</v>
      </c>
      <c r="D3610" s="45">
        <v>0.53</v>
      </c>
      <c r="E3610" s="45" t="s">
        <v>29</v>
      </c>
      <c r="F3610" s="46">
        <v>41963</v>
      </c>
    </row>
    <row r="3611" spans="1:6" x14ac:dyDescent="0.3">
      <c r="A3611" s="45">
        <v>760199</v>
      </c>
      <c r="B3611" s="46">
        <v>41967</v>
      </c>
      <c r="C3611" s="47">
        <v>2485.6003740000001</v>
      </c>
      <c r="D3611" s="45">
        <v>0.53</v>
      </c>
      <c r="E3611" s="45" t="s">
        <v>29</v>
      </c>
      <c r="F3611" s="46">
        <v>41963</v>
      </c>
    </row>
    <row r="3612" spans="1:6" x14ac:dyDescent="0.3">
      <c r="A3612" s="45">
        <v>760199</v>
      </c>
      <c r="B3612" s="46">
        <v>41968</v>
      </c>
      <c r="C3612" s="47">
        <v>2486.2574049999998</v>
      </c>
      <c r="D3612" s="45">
        <v>0.53</v>
      </c>
      <c r="E3612" s="45" t="s">
        <v>29</v>
      </c>
      <c r="F3612" s="46">
        <v>41963</v>
      </c>
    </row>
    <row r="3613" spans="1:6" x14ac:dyDescent="0.3">
      <c r="A3613" s="45">
        <v>760199</v>
      </c>
      <c r="B3613" s="46">
        <v>41969</v>
      </c>
      <c r="C3613" s="47">
        <v>2486.9146110000001</v>
      </c>
      <c r="D3613" s="45">
        <v>0.53</v>
      </c>
      <c r="E3613" s="45" t="s">
        <v>29</v>
      </c>
      <c r="F3613" s="46">
        <v>41963</v>
      </c>
    </row>
    <row r="3614" spans="1:6" x14ac:dyDescent="0.3">
      <c r="A3614" s="45">
        <v>760199</v>
      </c>
      <c r="B3614" s="46">
        <v>41970</v>
      </c>
      <c r="C3614" s="47">
        <v>2487.571989</v>
      </c>
      <c r="D3614" s="45">
        <v>0.53</v>
      </c>
      <c r="E3614" s="45" t="s">
        <v>29</v>
      </c>
      <c r="F3614" s="46">
        <v>41963</v>
      </c>
    </row>
    <row r="3615" spans="1:6" x14ac:dyDescent="0.3">
      <c r="A3615" s="45">
        <v>760199</v>
      </c>
      <c r="B3615" s="46">
        <v>41971</v>
      </c>
      <c r="C3615" s="47">
        <v>2488.229542</v>
      </c>
      <c r="D3615" s="45">
        <v>0.53</v>
      </c>
      <c r="E3615" s="45" t="s">
        <v>29</v>
      </c>
      <c r="F3615" s="46">
        <v>41963</v>
      </c>
    </row>
    <row r="3616" spans="1:6" x14ac:dyDescent="0.3">
      <c r="A3616" s="45">
        <v>760199</v>
      </c>
      <c r="B3616" s="46">
        <v>41974</v>
      </c>
      <c r="C3616" s="47">
        <v>2488.8872689999998</v>
      </c>
      <c r="D3616" s="45">
        <v>0.53</v>
      </c>
      <c r="E3616" s="45" t="s">
        <v>29</v>
      </c>
      <c r="F3616" s="46">
        <v>41963</v>
      </c>
    </row>
    <row r="3617" spans="1:6" x14ac:dyDescent="0.3">
      <c r="A3617" s="45">
        <v>760199</v>
      </c>
      <c r="B3617" s="46">
        <v>41975</v>
      </c>
      <c r="C3617" s="47">
        <v>2489.545169</v>
      </c>
      <c r="D3617" s="45">
        <v>0.53</v>
      </c>
      <c r="E3617" s="45" t="s">
        <v>29</v>
      </c>
      <c r="F3617" s="46">
        <v>41963</v>
      </c>
    </row>
    <row r="3618" spans="1:6" x14ac:dyDescent="0.3">
      <c r="A3618" s="45">
        <v>760199</v>
      </c>
      <c r="B3618" s="46">
        <v>41976</v>
      </c>
      <c r="C3618" s="47">
        <v>2490.2032429999999</v>
      </c>
      <c r="D3618" s="45">
        <v>0.53</v>
      </c>
      <c r="E3618" s="45" t="s">
        <v>29</v>
      </c>
      <c r="F3618" s="46">
        <v>41963</v>
      </c>
    </row>
    <row r="3619" spans="1:6" x14ac:dyDescent="0.3">
      <c r="A3619" s="45">
        <v>760199</v>
      </c>
      <c r="B3619" s="46">
        <v>41977</v>
      </c>
      <c r="C3619" s="47">
        <v>2490.861492</v>
      </c>
      <c r="D3619" s="45">
        <v>0.53</v>
      </c>
      <c r="E3619" s="45" t="s">
        <v>29</v>
      </c>
      <c r="F3619" s="46">
        <v>41963</v>
      </c>
    </row>
    <row r="3620" spans="1:6" x14ac:dyDescent="0.3">
      <c r="A3620" s="45">
        <v>760199</v>
      </c>
      <c r="B3620" s="46">
        <v>41978</v>
      </c>
      <c r="C3620" s="47">
        <v>2491.172583</v>
      </c>
      <c r="D3620" s="45">
        <v>0.51</v>
      </c>
      <c r="E3620" s="45" t="s">
        <v>28</v>
      </c>
      <c r="F3620" s="46">
        <v>41978</v>
      </c>
    </row>
    <row r="3621" spans="1:6" x14ac:dyDescent="0.3">
      <c r="A3621" s="45">
        <v>760199</v>
      </c>
      <c r="B3621" s="46">
        <v>41981</v>
      </c>
      <c r="C3621" s="47">
        <v>2491.806274</v>
      </c>
      <c r="D3621" s="45">
        <v>0.51</v>
      </c>
      <c r="E3621" s="45" t="s">
        <v>28</v>
      </c>
      <c r="F3621" s="46">
        <v>41978</v>
      </c>
    </row>
    <row r="3622" spans="1:6" x14ac:dyDescent="0.3">
      <c r="A3622" s="45">
        <v>760199</v>
      </c>
      <c r="B3622" s="46">
        <v>41982</v>
      </c>
      <c r="C3622" s="47">
        <v>2492.440126</v>
      </c>
      <c r="D3622" s="45">
        <v>0.51</v>
      </c>
      <c r="E3622" s="45" t="s">
        <v>28</v>
      </c>
      <c r="F3622" s="46">
        <v>41978</v>
      </c>
    </row>
    <row r="3623" spans="1:6" x14ac:dyDescent="0.3">
      <c r="A3623" s="45">
        <v>760199</v>
      </c>
      <c r="B3623" s="46">
        <v>41983</v>
      </c>
      <c r="C3623" s="47">
        <v>2493.0741379999999</v>
      </c>
      <c r="D3623" s="45">
        <v>0.51</v>
      </c>
      <c r="E3623" s="45" t="s">
        <v>28</v>
      </c>
      <c r="F3623" s="46">
        <v>41978</v>
      </c>
    </row>
    <row r="3624" spans="1:6" x14ac:dyDescent="0.3">
      <c r="A3624" s="45">
        <v>760199</v>
      </c>
      <c r="B3624" s="46">
        <v>41984</v>
      </c>
      <c r="C3624" s="47">
        <v>2493.7083130000001</v>
      </c>
      <c r="D3624" s="45">
        <v>0.51</v>
      </c>
      <c r="E3624" s="45" t="s">
        <v>28</v>
      </c>
      <c r="F3624" s="46">
        <v>41978</v>
      </c>
    </row>
    <row r="3625" spans="1:6" x14ac:dyDescent="0.3">
      <c r="A3625" s="45">
        <v>760199</v>
      </c>
      <c r="B3625" s="46">
        <v>41985</v>
      </c>
      <c r="C3625" s="47">
        <v>2494.3426479999998</v>
      </c>
      <c r="D3625" s="45">
        <v>0.51</v>
      </c>
      <c r="E3625" s="45" t="s">
        <v>28</v>
      </c>
      <c r="F3625" s="46">
        <v>41978</v>
      </c>
    </row>
    <row r="3626" spans="1:6" x14ac:dyDescent="0.3">
      <c r="A3626" s="45">
        <v>760199</v>
      </c>
      <c r="B3626" s="46">
        <v>41988</v>
      </c>
      <c r="C3626" s="47">
        <v>2494.9771460000002</v>
      </c>
      <c r="D3626" s="45">
        <v>0.51</v>
      </c>
      <c r="E3626" s="45" t="s">
        <v>28</v>
      </c>
      <c r="F3626" s="46">
        <v>41978</v>
      </c>
    </row>
    <row r="3627" spans="1:6" x14ac:dyDescent="0.3">
      <c r="A3627" s="45">
        <v>760199</v>
      </c>
      <c r="B3627" s="46">
        <v>41989</v>
      </c>
      <c r="C3627" s="47">
        <v>2495.9122189999998</v>
      </c>
      <c r="D3627" s="45">
        <v>0.79</v>
      </c>
      <c r="E3627" s="45" t="s">
        <v>29</v>
      </c>
      <c r="F3627" s="46">
        <v>41989</v>
      </c>
    </row>
    <row r="3628" spans="1:6" x14ac:dyDescent="0.3">
      <c r="A3628" s="45">
        <v>760199</v>
      </c>
      <c r="B3628" s="46">
        <v>41990</v>
      </c>
      <c r="C3628" s="47">
        <v>2496.8476439999999</v>
      </c>
      <c r="D3628" s="45">
        <v>0.79</v>
      </c>
      <c r="E3628" s="45" t="s">
        <v>29</v>
      </c>
      <c r="F3628" s="46">
        <v>41989</v>
      </c>
    </row>
    <row r="3629" spans="1:6" x14ac:dyDescent="0.3">
      <c r="A3629" s="45">
        <v>760199</v>
      </c>
      <c r="B3629" s="46">
        <v>41991</v>
      </c>
      <c r="C3629" s="47">
        <v>2497.783418</v>
      </c>
      <c r="D3629" s="45">
        <v>0.79</v>
      </c>
      <c r="E3629" s="45" t="s">
        <v>29</v>
      </c>
      <c r="F3629" s="46">
        <v>41989</v>
      </c>
    </row>
    <row r="3630" spans="1:6" x14ac:dyDescent="0.3">
      <c r="A3630" s="45">
        <v>760199</v>
      </c>
      <c r="B3630" s="46">
        <v>41992</v>
      </c>
      <c r="C3630" s="47">
        <v>2498.719544</v>
      </c>
      <c r="D3630" s="45">
        <v>0.79</v>
      </c>
      <c r="E3630" s="45" t="s">
        <v>29</v>
      </c>
      <c r="F3630" s="46">
        <v>41989</v>
      </c>
    </row>
    <row r="3631" spans="1:6" x14ac:dyDescent="0.3">
      <c r="A3631" s="45">
        <v>760199</v>
      </c>
      <c r="B3631" s="46">
        <v>41995</v>
      </c>
      <c r="C3631" s="47">
        <v>2499.6560199999999</v>
      </c>
      <c r="D3631" s="45">
        <v>0.79</v>
      </c>
      <c r="E3631" s="45" t="s">
        <v>29</v>
      </c>
      <c r="F3631" s="46">
        <v>41995</v>
      </c>
    </row>
    <row r="3632" spans="1:6" x14ac:dyDescent="0.3">
      <c r="A3632" s="45">
        <v>760199</v>
      </c>
      <c r="B3632" s="46">
        <v>41996</v>
      </c>
      <c r="C3632" s="47">
        <v>2500.5928479999998</v>
      </c>
      <c r="D3632" s="45">
        <v>0.79</v>
      </c>
      <c r="E3632" s="45" t="s">
        <v>29</v>
      </c>
      <c r="F3632" s="46">
        <v>41995</v>
      </c>
    </row>
    <row r="3633" spans="1:6" x14ac:dyDescent="0.3">
      <c r="A3633" s="45">
        <v>760199</v>
      </c>
      <c r="B3633" s="46">
        <v>41997</v>
      </c>
      <c r="C3633" s="47">
        <v>2501.5300259999999</v>
      </c>
      <c r="D3633" s="45">
        <v>0.79</v>
      </c>
      <c r="E3633" s="45" t="s">
        <v>29</v>
      </c>
      <c r="F3633" s="46">
        <v>41995</v>
      </c>
    </row>
    <row r="3634" spans="1:6" x14ac:dyDescent="0.3">
      <c r="A3634" s="45">
        <v>760199</v>
      </c>
      <c r="B3634" s="46">
        <v>41999</v>
      </c>
      <c r="C3634" s="47">
        <v>2502.4675560000001</v>
      </c>
      <c r="D3634" s="45">
        <v>0.79</v>
      </c>
      <c r="E3634" s="45" t="s">
        <v>29</v>
      </c>
      <c r="F3634" s="46">
        <v>41995</v>
      </c>
    </row>
    <row r="3635" spans="1:6" x14ac:dyDescent="0.3">
      <c r="A3635" s="45">
        <v>760199</v>
      </c>
      <c r="B3635" s="46">
        <v>42002</v>
      </c>
      <c r="C3635" s="47">
        <v>2503.4054369999999</v>
      </c>
      <c r="D3635" s="45">
        <v>0.79</v>
      </c>
      <c r="E3635" s="45" t="s">
        <v>29</v>
      </c>
      <c r="F3635" s="46">
        <v>41995</v>
      </c>
    </row>
    <row r="3636" spans="1:6" x14ac:dyDescent="0.3">
      <c r="A3636" s="45">
        <v>760199</v>
      </c>
      <c r="B3636" s="46">
        <v>42003</v>
      </c>
      <c r="C3636" s="47">
        <v>2504.3436700000002</v>
      </c>
      <c r="D3636" s="45">
        <v>0.79</v>
      </c>
      <c r="E3636" s="45" t="s">
        <v>29</v>
      </c>
      <c r="F3636" s="46">
        <v>41995</v>
      </c>
    </row>
    <row r="3637" spans="1:6" x14ac:dyDescent="0.3">
      <c r="A3637" s="45">
        <v>760199</v>
      </c>
      <c r="B3637" s="46">
        <v>42004</v>
      </c>
      <c r="C3637" s="47">
        <v>2505.2822540000002</v>
      </c>
      <c r="D3637" s="45">
        <v>0.79</v>
      </c>
      <c r="E3637" s="45" t="s">
        <v>29</v>
      </c>
      <c r="F3637" s="46">
        <v>41995</v>
      </c>
    </row>
    <row r="3638" spans="1:6" x14ac:dyDescent="0.3">
      <c r="A3638" s="45">
        <v>760199</v>
      </c>
      <c r="B3638" s="46">
        <v>42006</v>
      </c>
      <c r="C3638" s="47">
        <v>2506.2211900000002</v>
      </c>
      <c r="D3638" s="45">
        <v>0.79</v>
      </c>
      <c r="E3638" s="45" t="s">
        <v>29</v>
      </c>
      <c r="F3638" s="46">
        <v>41995</v>
      </c>
    </row>
    <row r="3639" spans="1:6" x14ac:dyDescent="0.3">
      <c r="A3639" s="45">
        <v>760199</v>
      </c>
      <c r="B3639" s="46">
        <v>42009</v>
      </c>
      <c r="C3639" s="47">
        <v>2507.1604779999998</v>
      </c>
      <c r="D3639" s="45">
        <v>0.79</v>
      </c>
      <c r="E3639" s="45" t="s">
        <v>29</v>
      </c>
      <c r="F3639" s="46">
        <v>41995</v>
      </c>
    </row>
    <row r="3640" spans="1:6" x14ac:dyDescent="0.3">
      <c r="A3640" s="45">
        <v>760199</v>
      </c>
      <c r="B3640" s="46">
        <v>42010</v>
      </c>
      <c r="C3640" s="47">
        <v>2508.1001179999998</v>
      </c>
      <c r="D3640" s="45">
        <v>0.79</v>
      </c>
      <c r="E3640" s="45" t="s">
        <v>29</v>
      </c>
      <c r="F3640" s="46">
        <v>41995</v>
      </c>
    </row>
    <row r="3641" spans="1:6" x14ac:dyDescent="0.3">
      <c r="A3641" s="45">
        <v>760199</v>
      </c>
      <c r="B3641" s="46">
        <v>42011</v>
      </c>
      <c r="C3641" s="47">
        <v>2509.0401099999999</v>
      </c>
      <c r="D3641" s="45">
        <v>0.79</v>
      </c>
      <c r="E3641" s="45" t="s">
        <v>29</v>
      </c>
      <c r="F3641" s="46">
        <v>41995</v>
      </c>
    </row>
    <row r="3642" spans="1:6" x14ac:dyDescent="0.3">
      <c r="A3642" s="45">
        <v>760199</v>
      </c>
      <c r="B3642" s="46">
        <v>42012</v>
      </c>
      <c r="C3642" s="47">
        <v>2509.980454</v>
      </c>
      <c r="D3642" s="45">
        <v>0.79</v>
      </c>
      <c r="E3642" s="45" t="s">
        <v>29</v>
      </c>
      <c r="F3642" s="46">
        <v>41995</v>
      </c>
    </row>
    <row r="3643" spans="1:6" x14ac:dyDescent="0.3">
      <c r="A3643" s="45">
        <v>760199</v>
      </c>
      <c r="B3643" s="46">
        <v>42013</v>
      </c>
      <c r="C3643" s="47">
        <v>2510.7185599999998</v>
      </c>
      <c r="D3643" s="45">
        <v>0.78</v>
      </c>
      <c r="E3643" s="45" t="s">
        <v>28</v>
      </c>
      <c r="F3643" s="46">
        <v>42013</v>
      </c>
    </row>
    <row r="3644" spans="1:6" x14ac:dyDescent="0.3">
      <c r="A3644" s="45">
        <v>760199</v>
      </c>
      <c r="B3644" s="46">
        <v>42016</v>
      </c>
      <c r="C3644" s="47">
        <v>2511.6476120000002</v>
      </c>
      <c r="D3644" s="45">
        <v>0.78</v>
      </c>
      <c r="E3644" s="45" t="s">
        <v>28</v>
      </c>
      <c r="F3644" s="46">
        <v>42013</v>
      </c>
    </row>
    <row r="3645" spans="1:6" x14ac:dyDescent="0.3">
      <c r="A3645" s="45">
        <v>760199</v>
      </c>
      <c r="B3645" s="46">
        <v>42017</v>
      </c>
      <c r="C3645" s="47">
        <v>2512.5770080000002</v>
      </c>
      <c r="D3645" s="45">
        <v>0.78</v>
      </c>
      <c r="E3645" s="45" t="s">
        <v>28</v>
      </c>
      <c r="F3645" s="46">
        <v>42013</v>
      </c>
    </row>
    <row r="3646" spans="1:6" x14ac:dyDescent="0.3">
      <c r="A3646" s="45">
        <v>760199</v>
      </c>
      <c r="B3646" s="46">
        <v>42018</v>
      </c>
      <c r="C3646" s="47">
        <v>2513.5067490000001</v>
      </c>
      <c r="D3646" s="45">
        <v>0.78</v>
      </c>
      <c r="E3646" s="45" t="s">
        <v>28</v>
      </c>
      <c r="F3646" s="46">
        <v>42013</v>
      </c>
    </row>
    <row r="3647" spans="1:6" x14ac:dyDescent="0.3">
      <c r="A3647" s="45">
        <v>760199</v>
      </c>
      <c r="B3647" s="46">
        <v>42019</v>
      </c>
      <c r="C3647" s="47">
        <v>2514.4368330000002</v>
      </c>
      <c r="D3647" s="45">
        <v>0.78</v>
      </c>
      <c r="E3647" s="45" t="s">
        <v>28</v>
      </c>
      <c r="F3647" s="46">
        <v>42013</v>
      </c>
    </row>
    <row r="3648" spans="1:6" x14ac:dyDescent="0.3">
      <c r="A3648" s="45">
        <v>760199</v>
      </c>
      <c r="B3648" s="46">
        <v>42020</v>
      </c>
      <c r="C3648" s="47">
        <v>2515.7327310000001</v>
      </c>
      <c r="D3648" s="45">
        <v>1.1399999999999999</v>
      </c>
      <c r="E3648" s="45" t="s">
        <v>29</v>
      </c>
      <c r="F3648" s="46">
        <v>42020</v>
      </c>
    </row>
    <row r="3649" spans="1:6" x14ac:dyDescent="0.3">
      <c r="A3649" s="45">
        <v>760199</v>
      </c>
      <c r="B3649" s="46">
        <v>42023</v>
      </c>
      <c r="C3649" s="47">
        <v>2517.029297</v>
      </c>
      <c r="D3649" s="45">
        <v>1.1399999999999999</v>
      </c>
      <c r="E3649" s="45" t="s">
        <v>29</v>
      </c>
      <c r="F3649" s="46">
        <v>42020</v>
      </c>
    </row>
    <row r="3650" spans="1:6" x14ac:dyDescent="0.3">
      <c r="A3650" s="45">
        <v>760199</v>
      </c>
      <c r="B3650" s="46">
        <v>42024</v>
      </c>
      <c r="C3650" s="47">
        <v>2518.326532</v>
      </c>
      <c r="D3650" s="45">
        <v>1.1399999999999999</v>
      </c>
      <c r="E3650" s="45" t="s">
        <v>29</v>
      </c>
      <c r="F3650" s="46">
        <v>42020</v>
      </c>
    </row>
    <row r="3651" spans="1:6" x14ac:dyDescent="0.3">
      <c r="A3651" s="45">
        <v>760199</v>
      </c>
      <c r="B3651" s="46">
        <v>42025</v>
      </c>
      <c r="C3651" s="47">
        <v>2519.6244350000002</v>
      </c>
      <c r="D3651" s="45">
        <v>1.1399999999999999</v>
      </c>
      <c r="E3651" s="45" t="s">
        <v>29</v>
      </c>
      <c r="F3651" s="46">
        <v>42020</v>
      </c>
    </row>
    <row r="3652" spans="1:6" x14ac:dyDescent="0.3">
      <c r="A3652" s="45">
        <v>760199</v>
      </c>
      <c r="B3652" s="46">
        <v>42026</v>
      </c>
      <c r="C3652" s="47">
        <v>2520.9230069999999</v>
      </c>
      <c r="D3652" s="45">
        <v>1.1399999999999999</v>
      </c>
      <c r="E3652" s="45" t="s">
        <v>29</v>
      </c>
      <c r="F3652" s="46">
        <v>42020</v>
      </c>
    </row>
    <row r="3653" spans="1:6" x14ac:dyDescent="0.3">
      <c r="A3653" s="45">
        <v>760199</v>
      </c>
      <c r="B3653" s="46">
        <v>42027</v>
      </c>
      <c r="C3653" s="47">
        <v>2522.2222489999999</v>
      </c>
      <c r="D3653" s="45">
        <v>1.1399999999999999</v>
      </c>
      <c r="E3653" s="45" t="s">
        <v>29</v>
      </c>
      <c r="F3653" s="46">
        <v>42020</v>
      </c>
    </row>
    <row r="3654" spans="1:6" x14ac:dyDescent="0.3">
      <c r="A3654" s="45">
        <v>760199</v>
      </c>
      <c r="B3654" s="46">
        <v>42030</v>
      </c>
      <c r="C3654" s="47">
        <v>2524.3157809999998</v>
      </c>
      <c r="D3654" s="45">
        <v>1.24</v>
      </c>
      <c r="E3654" s="45" t="s">
        <v>29</v>
      </c>
      <c r="F3654" s="46">
        <v>42030</v>
      </c>
    </row>
    <row r="3655" spans="1:6" x14ac:dyDescent="0.3">
      <c r="A3655" s="45">
        <v>760199</v>
      </c>
      <c r="B3655" s="46">
        <v>42031</v>
      </c>
      <c r="C3655" s="47">
        <v>2525.7302239999999</v>
      </c>
      <c r="D3655" s="45">
        <v>1.24</v>
      </c>
      <c r="E3655" s="45" t="s">
        <v>29</v>
      </c>
      <c r="F3655" s="46">
        <v>42030</v>
      </c>
    </row>
    <row r="3656" spans="1:6" x14ac:dyDescent="0.3">
      <c r="A3656" s="45">
        <v>760199</v>
      </c>
      <c r="B3656" s="46">
        <v>42032</v>
      </c>
      <c r="C3656" s="47">
        <v>2527.1454600000002</v>
      </c>
      <c r="D3656" s="45">
        <v>1.24</v>
      </c>
      <c r="E3656" s="45" t="s">
        <v>29</v>
      </c>
      <c r="F3656" s="46">
        <v>42030</v>
      </c>
    </row>
    <row r="3657" spans="1:6" x14ac:dyDescent="0.3">
      <c r="A3657" s="45">
        <v>760199</v>
      </c>
      <c r="B3657" s="46">
        <v>42033</v>
      </c>
      <c r="C3657" s="47">
        <v>2528.5614890000002</v>
      </c>
      <c r="D3657" s="45">
        <v>1.24</v>
      </c>
      <c r="E3657" s="45" t="s">
        <v>29</v>
      </c>
      <c r="F3657" s="46">
        <v>42030</v>
      </c>
    </row>
    <row r="3658" spans="1:6" x14ac:dyDescent="0.3">
      <c r="A3658" s="45">
        <v>760199</v>
      </c>
      <c r="B3658" s="46">
        <v>42034</v>
      </c>
      <c r="C3658" s="47">
        <v>2529.9783109999998</v>
      </c>
      <c r="D3658" s="45">
        <v>1.24</v>
      </c>
      <c r="E3658" s="45" t="s">
        <v>29</v>
      </c>
      <c r="F3658" s="46">
        <v>42030</v>
      </c>
    </row>
    <row r="3659" spans="1:6" x14ac:dyDescent="0.3">
      <c r="A3659" s="45">
        <v>760199</v>
      </c>
      <c r="B3659" s="46">
        <v>42037</v>
      </c>
      <c r="C3659" s="47">
        <v>2531.395927</v>
      </c>
      <c r="D3659" s="45">
        <v>1.24</v>
      </c>
      <c r="E3659" s="45" t="s">
        <v>29</v>
      </c>
      <c r="F3659" s="46">
        <v>42030</v>
      </c>
    </row>
    <row r="3660" spans="1:6" x14ac:dyDescent="0.3">
      <c r="A3660" s="45">
        <v>760199</v>
      </c>
      <c r="B3660" s="46">
        <v>42038</v>
      </c>
      <c r="C3660" s="47">
        <v>2532.8143369999998</v>
      </c>
      <c r="D3660" s="45">
        <v>1.24</v>
      </c>
      <c r="E3660" s="45" t="s">
        <v>29</v>
      </c>
      <c r="F3660" s="46">
        <v>42030</v>
      </c>
    </row>
    <row r="3661" spans="1:6" x14ac:dyDescent="0.3">
      <c r="A3661" s="45">
        <v>760199</v>
      </c>
      <c r="B3661" s="46">
        <v>42039</v>
      </c>
      <c r="C3661" s="47">
        <v>2534.2335419999999</v>
      </c>
      <c r="D3661" s="45">
        <v>1.24</v>
      </c>
      <c r="E3661" s="45" t="s">
        <v>29</v>
      </c>
      <c r="F3661" s="46">
        <v>42030</v>
      </c>
    </row>
    <row r="3662" spans="1:6" x14ac:dyDescent="0.3">
      <c r="A3662" s="45">
        <v>760199</v>
      </c>
      <c r="B3662" s="46">
        <v>42040</v>
      </c>
      <c r="C3662" s="47">
        <v>2535.6535429999999</v>
      </c>
      <c r="D3662" s="45">
        <v>1.24</v>
      </c>
      <c r="E3662" s="45" t="s">
        <v>29</v>
      </c>
      <c r="F3662" s="46">
        <v>42030</v>
      </c>
    </row>
    <row r="3663" spans="1:6" x14ac:dyDescent="0.3">
      <c r="A3663" s="45">
        <v>760199</v>
      </c>
      <c r="B3663" s="46">
        <v>42041</v>
      </c>
      <c r="C3663" s="47">
        <v>2537.0733230000001</v>
      </c>
      <c r="D3663" s="45">
        <v>1.24</v>
      </c>
      <c r="E3663" s="45" t="s">
        <v>28</v>
      </c>
      <c r="F3663" s="46">
        <v>42041</v>
      </c>
    </row>
    <row r="3664" spans="1:6" x14ac:dyDescent="0.3">
      <c r="A3664" s="45">
        <v>760199</v>
      </c>
      <c r="B3664" s="46">
        <v>42044</v>
      </c>
      <c r="C3664" s="47">
        <v>2538.4948509999999</v>
      </c>
      <c r="D3664" s="45">
        <v>1.24</v>
      </c>
      <c r="E3664" s="45" t="s">
        <v>28</v>
      </c>
      <c r="F3664" s="46">
        <v>42041</v>
      </c>
    </row>
    <row r="3665" spans="1:6" x14ac:dyDescent="0.3">
      <c r="A3665" s="45">
        <v>760199</v>
      </c>
      <c r="B3665" s="46">
        <v>42045</v>
      </c>
      <c r="C3665" s="47">
        <v>2539.917175</v>
      </c>
      <c r="D3665" s="45">
        <v>1.24</v>
      </c>
      <c r="E3665" s="45" t="s">
        <v>28</v>
      </c>
      <c r="F3665" s="46">
        <v>42041</v>
      </c>
    </row>
    <row r="3666" spans="1:6" x14ac:dyDescent="0.3">
      <c r="A3666" s="45">
        <v>760199</v>
      </c>
      <c r="B3666" s="46">
        <v>42046</v>
      </c>
      <c r="C3666" s="47">
        <v>2541.3402970000002</v>
      </c>
      <c r="D3666" s="45">
        <v>1.24</v>
      </c>
      <c r="E3666" s="45" t="s">
        <v>28</v>
      </c>
      <c r="F3666" s="46">
        <v>42041</v>
      </c>
    </row>
    <row r="3667" spans="1:6" x14ac:dyDescent="0.3">
      <c r="A3667" s="45">
        <v>760199</v>
      </c>
      <c r="B3667" s="46">
        <v>42047</v>
      </c>
      <c r="C3667" s="47">
        <v>2542.7642150000001</v>
      </c>
      <c r="D3667" s="45">
        <v>1.24</v>
      </c>
      <c r="E3667" s="45" t="s">
        <v>28</v>
      </c>
      <c r="F3667" s="46">
        <v>42041</v>
      </c>
    </row>
    <row r="3668" spans="1:6" x14ac:dyDescent="0.3">
      <c r="A3668" s="45">
        <v>760199</v>
      </c>
      <c r="B3668" s="46">
        <v>42048</v>
      </c>
      <c r="C3668" s="47">
        <v>2544.188932</v>
      </c>
      <c r="D3668" s="45">
        <v>1.24</v>
      </c>
      <c r="E3668" s="45" t="s">
        <v>28</v>
      </c>
      <c r="F3668" s="46">
        <v>42041</v>
      </c>
    </row>
    <row r="3669" spans="1:6" x14ac:dyDescent="0.3">
      <c r="A3669" s="45">
        <v>760199</v>
      </c>
      <c r="B3669" s="46">
        <v>42053</v>
      </c>
      <c r="C3669" s="47">
        <v>2545.6144469999999</v>
      </c>
      <c r="D3669" s="45">
        <v>1.24</v>
      </c>
      <c r="E3669" s="45" t="s">
        <v>28</v>
      </c>
      <c r="F3669" s="46">
        <v>42041</v>
      </c>
    </row>
    <row r="3670" spans="1:6" x14ac:dyDescent="0.3">
      <c r="A3670" s="45">
        <v>760199</v>
      </c>
      <c r="B3670" s="46">
        <v>42054</v>
      </c>
      <c r="C3670" s="47">
        <v>2547.0640659999999</v>
      </c>
      <c r="D3670" s="45">
        <v>1.03</v>
      </c>
      <c r="E3670" s="45" t="s">
        <v>29</v>
      </c>
      <c r="F3670" s="46">
        <v>42054</v>
      </c>
    </row>
    <row r="3671" spans="1:6" x14ac:dyDescent="0.3">
      <c r="A3671" s="45">
        <v>760199</v>
      </c>
      <c r="B3671" s="46">
        <v>42055</v>
      </c>
      <c r="C3671" s="47">
        <v>2548.51451</v>
      </c>
      <c r="D3671" s="45">
        <v>1.03</v>
      </c>
      <c r="E3671" s="45" t="s">
        <v>29</v>
      </c>
      <c r="F3671" s="46">
        <v>42054</v>
      </c>
    </row>
    <row r="3672" spans="1:6" x14ac:dyDescent="0.3">
      <c r="A3672" s="45">
        <v>760199</v>
      </c>
      <c r="B3672" s="46">
        <v>42058</v>
      </c>
      <c r="C3672" s="47">
        <v>2549.9657809999999</v>
      </c>
      <c r="D3672" s="45">
        <v>1.03</v>
      </c>
      <c r="E3672" s="45" t="s">
        <v>29</v>
      </c>
      <c r="F3672" s="46">
        <v>42054</v>
      </c>
    </row>
    <row r="3673" spans="1:6" x14ac:dyDescent="0.3">
      <c r="A3673" s="45">
        <v>760199</v>
      </c>
      <c r="B3673" s="46">
        <v>42059</v>
      </c>
      <c r="C3673" s="47">
        <v>2551.4178780000002</v>
      </c>
      <c r="D3673" s="45">
        <v>1.03</v>
      </c>
      <c r="E3673" s="45" t="s">
        <v>29</v>
      </c>
      <c r="F3673" s="46">
        <v>42054</v>
      </c>
    </row>
    <row r="3674" spans="1:6" x14ac:dyDescent="0.3">
      <c r="A3674" s="45">
        <v>760199</v>
      </c>
      <c r="B3674" s="46">
        <v>42060</v>
      </c>
      <c r="C3674" s="47">
        <v>2553.221689</v>
      </c>
      <c r="D3674" s="45">
        <v>1.08</v>
      </c>
      <c r="E3674" s="45" t="s">
        <v>29</v>
      </c>
      <c r="F3674" s="46">
        <v>42060</v>
      </c>
    </row>
    <row r="3675" spans="1:6" x14ac:dyDescent="0.3">
      <c r="A3675" s="45">
        <v>760199</v>
      </c>
      <c r="B3675" s="46">
        <v>42061</v>
      </c>
      <c r="C3675" s="47">
        <v>2554.745864</v>
      </c>
      <c r="D3675" s="45">
        <v>1.08</v>
      </c>
      <c r="E3675" s="45" t="s">
        <v>29</v>
      </c>
      <c r="F3675" s="46">
        <v>42060</v>
      </c>
    </row>
    <row r="3676" spans="1:6" x14ac:dyDescent="0.3">
      <c r="A3676" s="45">
        <v>760199</v>
      </c>
      <c r="B3676" s="46">
        <v>42062</v>
      </c>
      <c r="C3676" s="47">
        <v>2556.2709479999999</v>
      </c>
      <c r="D3676" s="45">
        <v>1.08</v>
      </c>
      <c r="E3676" s="45" t="s">
        <v>29</v>
      </c>
      <c r="F3676" s="46">
        <v>42060</v>
      </c>
    </row>
    <row r="3677" spans="1:6" x14ac:dyDescent="0.3">
      <c r="A3677" s="45">
        <v>760199</v>
      </c>
      <c r="B3677" s="46">
        <v>42065</v>
      </c>
      <c r="C3677" s="47">
        <v>2557.7969429999998</v>
      </c>
      <c r="D3677" s="45">
        <v>1.08</v>
      </c>
      <c r="E3677" s="45" t="s">
        <v>29</v>
      </c>
      <c r="F3677" s="46">
        <v>42060</v>
      </c>
    </row>
    <row r="3678" spans="1:6" x14ac:dyDescent="0.3">
      <c r="A3678" s="45">
        <v>760199</v>
      </c>
      <c r="B3678" s="46">
        <v>42066</v>
      </c>
      <c r="C3678" s="47">
        <v>2559.3238489999999</v>
      </c>
      <c r="D3678" s="45">
        <v>1.08</v>
      </c>
      <c r="E3678" s="45" t="s">
        <v>29</v>
      </c>
      <c r="F3678" s="46">
        <v>42060</v>
      </c>
    </row>
    <row r="3679" spans="1:6" x14ac:dyDescent="0.3">
      <c r="A3679" s="45">
        <v>760199</v>
      </c>
      <c r="B3679" s="46">
        <v>42067</v>
      </c>
      <c r="C3679" s="47">
        <v>2560.851666</v>
      </c>
      <c r="D3679" s="45">
        <v>1.08</v>
      </c>
      <c r="E3679" s="45" t="s">
        <v>29</v>
      </c>
      <c r="F3679" s="46">
        <v>42060</v>
      </c>
    </row>
    <row r="3680" spans="1:6" x14ac:dyDescent="0.3">
      <c r="A3680" s="45">
        <v>760199</v>
      </c>
      <c r="B3680" s="46">
        <v>42068</v>
      </c>
      <c r="C3680" s="47">
        <v>2562.3803950000001</v>
      </c>
      <c r="D3680" s="45">
        <v>1.08</v>
      </c>
      <c r="E3680" s="45" t="s">
        <v>29</v>
      </c>
      <c r="F3680" s="46">
        <v>42060</v>
      </c>
    </row>
    <row r="3681" spans="1:6" x14ac:dyDescent="0.3">
      <c r="A3681" s="45">
        <v>760199</v>
      </c>
      <c r="B3681" s="46">
        <v>42069</v>
      </c>
      <c r="C3681" s="47">
        <v>2566.275079</v>
      </c>
      <c r="D3681" s="45">
        <v>1.22</v>
      </c>
      <c r="E3681" s="45" t="s">
        <v>28</v>
      </c>
      <c r="F3681" s="46">
        <v>42069</v>
      </c>
    </row>
    <row r="3682" spans="1:6" x14ac:dyDescent="0.3">
      <c r="A3682" s="45">
        <v>760199</v>
      </c>
      <c r="B3682" s="46">
        <v>42072</v>
      </c>
      <c r="C3682" s="47">
        <v>2568.0043489999998</v>
      </c>
      <c r="D3682" s="45">
        <v>1.22</v>
      </c>
      <c r="E3682" s="45" t="s">
        <v>28</v>
      </c>
      <c r="F3682" s="46">
        <v>42069</v>
      </c>
    </row>
    <row r="3683" spans="1:6" x14ac:dyDescent="0.3">
      <c r="A3683" s="45">
        <v>760199</v>
      </c>
      <c r="B3683" s="46">
        <v>42073</v>
      </c>
      <c r="C3683" s="47">
        <v>2569.7347840000002</v>
      </c>
      <c r="D3683" s="45">
        <v>1.22</v>
      </c>
      <c r="E3683" s="45" t="s">
        <v>28</v>
      </c>
      <c r="F3683" s="46">
        <v>42069</v>
      </c>
    </row>
    <row r="3684" spans="1:6" x14ac:dyDescent="0.3">
      <c r="A3684" s="45">
        <v>760199</v>
      </c>
      <c r="B3684" s="46">
        <v>42074</v>
      </c>
      <c r="C3684" s="47">
        <v>2571.4663850000002</v>
      </c>
      <c r="D3684" s="45">
        <v>1.22</v>
      </c>
      <c r="E3684" s="45" t="s">
        <v>28</v>
      </c>
      <c r="F3684" s="46">
        <v>42069</v>
      </c>
    </row>
    <row r="3685" spans="1:6" x14ac:dyDescent="0.3">
      <c r="A3685" s="45">
        <v>760199</v>
      </c>
      <c r="B3685" s="46">
        <v>42075</v>
      </c>
      <c r="C3685" s="47">
        <v>2573.199153</v>
      </c>
      <c r="D3685" s="45">
        <v>1.22</v>
      </c>
      <c r="E3685" s="45" t="s">
        <v>28</v>
      </c>
      <c r="F3685" s="46">
        <v>42069</v>
      </c>
    </row>
    <row r="3686" spans="1:6" x14ac:dyDescent="0.3">
      <c r="A3686" s="45">
        <v>760199</v>
      </c>
      <c r="B3686" s="46">
        <v>42076</v>
      </c>
      <c r="C3686" s="47">
        <v>2574.9330890000001</v>
      </c>
      <c r="D3686" s="45">
        <v>1.22</v>
      </c>
      <c r="E3686" s="45" t="s">
        <v>28</v>
      </c>
      <c r="F3686" s="46">
        <v>42069</v>
      </c>
    </row>
    <row r="3687" spans="1:6" x14ac:dyDescent="0.3">
      <c r="A3687" s="45">
        <v>760199</v>
      </c>
      <c r="B3687" s="46">
        <v>42079</v>
      </c>
      <c r="C3687" s="47">
        <v>2576.6681939999999</v>
      </c>
      <c r="D3687" s="45">
        <v>1.22</v>
      </c>
      <c r="E3687" s="45" t="s">
        <v>28</v>
      </c>
      <c r="F3687" s="46">
        <v>42069</v>
      </c>
    </row>
    <row r="3688" spans="1:6" x14ac:dyDescent="0.3">
      <c r="A3688" s="45">
        <v>760199</v>
      </c>
      <c r="B3688" s="46">
        <v>42080</v>
      </c>
      <c r="C3688" s="47">
        <v>2578.3625149999998</v>
      </c>
      <c r="D3688" s="45">
        <v>1.39</v>
      </c>
      <c r="E3688" s="45" t="s">
        <v>29</v>
      </c>
      <c r="F3688" s="46">
        <v>42080</v>
      </c>
    </row>
    <row r="3689" spans="1:6" x14ac:dyDescent="0.3">
      <c r="A3689" s="45">
        <v>760199</v>
      </c>
      <c r="B3689" s="46">
        <v>42081</v>
      </c>
      <c r="C3689" s="47">
        <v>2580.0579499999999</v>
      </c>
      <c r="D3689" s="45">
        <v>1.39</v>
      </c>
      <c r="E3689" s="45" t="s">
        <v>29</v>
      </c>
      <c r="F3689" s="46">
        <v>42080</v>
      </c>
    </row>
    <row r="3690" spans="1:6" x14ac:dyDescent="0.3">
      <c r="A3690" s="45">
        <v>760199</v>
      </c>
      <c r="B3690" s="46">
        <v>42082</v>
      </c>
      <c r="C3690" s="47">
        <v>2581.7545</v>
      </c>
      <c r="D3690" s="45">
        <v>1.39</v>
      </c>
      <c r="E3690" s="45" t="s">
        <v>29</v>
      </c>
      <c r="F3690" s="46">
        <v>42080</v>
      </c>
    </row>
    <row r="3691" spans="1:6" x14ac:dyDescent="0.3">
      <c r="A3691" s="45">
        <v>760199</v>
      </c>
      <c r="B3691" s="46">
        <v>42083</v>
      </c>
      <c r="C3691" s="47">
        <v>2583.452166</v>
      </c>
      <c r="D3691" s="45">
        <v>1.39</v>
      </c>
      <c r="E3691" s="45" t="s">
        <v>29</v>
      </c>
      <c r="F3691" s="46">
        <v>42080</v>
      </c>
    </row>
    <row r="3692" spans="1:6" x14ac:dyDescent="0.3">
      <c r="A3692" s="45">
        <v>760199</v>
      </c>
      <c r="B3692" s="46">
        <v>42086</v>
      </c>
      <c r="C3692" s="47">
        <v>2585.2723540000002</v>
      </c>
      <c r="D3692" s="45">
        <v>1.41</v>
      </c>
      <c r="E3692" s="45" t="s">
        <v>29</v>
      </c>
      <c r="F3692" s="46">
        <v>42086</v>
      </c>
    </row>
    <row r="3693" spans="1:6" x14ac:dyDescent="0.3">
      <c r="A3693" s="45">
        <v>760199</v>
      </c>
      <c r="B3693" s="46">
        <v>42087</v>
      </c>
      <c r="C3693" s="47">
        <v>2586.9966300000001</v>
      </c>
      <c r="D3693" s="45">
        <v>1.41</v>
      </c>
      <c r="E3693" s="45" t="s">
        <v>29</v>
      </c>
      <c r="F3693" s="46">
        <v>42086</v>
      </c>
    </row>
    <row r="3694" spans="1:6" x14ac:dyDescent="0.3">
      <c r="A3694" s="45">
        <v>760199</v>
      </c>
      <c r="B3694" s="46">
        <v>42088</v>
      </c>
      <c r="C3694" s="47">
        <v>2588.7220569999999</v>
      </c>
      <c r="D3694" s="45">
        <v>1.41</v>
      </c>
      <c r="E3694" s="45" t="s">
        <v>29</v>
      </c>
      <c r="F3694" s="46">
        <v>42086</v>
      </c>
    </row>
    <row r="3695" spans="1:6" x14ac:dyDescent="0.3">
      <c r="A3695" s="45">
        <v>760199</v>
      </c>
      <c r="B3695" s="46">
        <v>42089</v>
      </c>
      <c r="C3695" s="47">
        <v>2590.4486350000002</v>
      </c>
      <c r="D3695" s="45">
        <v>1.41</v>
      </c>
      <c r="E3695" s="45" t="s">
        <v>29</v>
      </c>
      <c r="F3695" s="46">
        <v>42086</v>
      </c>
    </row>
    <row r="3696" spans="1:6" x14ac:dyDescent="0.3">
      <c r="A3696" s="45">
        <v>760199</v>
      </c>
      <c r="B3696" s="46">
        <v>42090</v>
      </c>
      <c r="C3696" s="47">
        <v>2592.1763639999999</v>
      </c>
      <c r="D3696" s="45">
        <v>1.41</v>
      </c>
      <c r="E3696" s="45" t="s">
        <v>29</v>
      </c>
      <c r="F3696" s="46">
        <v>42086</v>
      </c>
    </row>
    <row r="3697" spans="1:6" x14ac:dyDescent="0.3">
      <c r="A3697" s="45">
        <v>760199</v>
      </c>
      <c r="B3697" s="46">
        <v>42093</v>
      </c>
      <c r="C3697" s="47">
        <v>2593.9052449999999</v>
      </c>
      <c r="D3697" s="45">
        <v>1.41</v>
      </c>
      <c r="E3697" s="45" t="s">
        <v>29</v>
      </c>
      <c r="F3697" s="46">
        <v>42086</v>
      </c>
    </row>
    <row r="3698" spans="1:6" x14ac:dyDescent="0.3">
      <c r="A3698" s="45">
        <v>760199</v>
      </c>
      <c r="B3698" s="46">
        <v>42094</v>
      </c>
      <c r="C3698" s="47">
        <v>2595.63528</v>
      </c>
      <c r="D3698" s="45">
        <v>1.41</v>
      </c>
      <c r="E3698" s="45" t="s">
        <v>29</v>
      </c>
      <c r="F3698" s="46">
        <v>42086</v>
      </c>
    </row>
    <row r="3699" spans="1:6" x14ac:dyDescent="0.3">
      <c r="A3699" s="45">
        <v>760199</v>
      </c>
      <c r="B3699" s="46">
        <v>42095</v>
      </c>
      <c r="C3699" s="47">
        <v>2597.3664680000002</v>
      </c>
      <c r="D3699" s="45">
        <v>1.41</v>
      </c>
      <c r="E3699" s="45" t="s">
        <v>29</v>
      </c>
      <c r="F3699" s="46">
        <v>42086</v>
      </c>
    </row>
    <row r="3700" spans="1:6" x14ac:dyDescent="0.3">
      <c r="A3700" s="45">
        <v>760199</v>
      </c>
      <c r="B3700" s="46">
        <v>42096</v>
      </c>
      <c r="C3700" s="47">
        <v>2599.0988109999998</v>
      </c>
      <c r="D3700" s="45">
        <v>1.41</v>
      </c>
      <c r="E3700" s="45" t="s">
        <v>29</v>
      </c>
      <c r="F3700" s="46">
        <v>42086</v>
      </c>
    </row>
    <row r="3701" spans="1:6" x14ac:dyDescent="0.3">
      <c r="A3701" s="45">
        <v>760199</v>
      </c>
      <c r="B3701" s="46">
        <v>42100</v>
      </c>
      <c r="C3701" s="47">
        <v>2600.8323099999998</v>
      </c>
      <c r="D3701" s="45">
        <v>1.41</v>
      </c>
      <c r="E3701" s="45" t="s">
        <v>29</v>
      </c>
      <c r="F3701" s="46">
        <v>42086</v>
      </c>
    </row>
    <row r="3702" spans="1:6" x14ac:dyDescent="0.3">
      <c r="A3702" s="45">
        <v>760199</v>
      </c>
      <c r="B3702" s="46">
        <v>42101</v>
      </c>
      <c r="C3702" s="47">
        <v>2602.5669640000001</v>
      </c>
      <c r="D3702" s="45">
        <v>1.41</v>
      </c>
      <c r="E3702" s="45" t="s">
        <v>29</v>
      </c>
      <c r="F3702" s="46">
        <v>42086</v>
      </c>
    </row>
    <row r="3703" spans="1:6" x14ac:dyDescent="0.3">
      <c r="A3703" s="45">
        <v>760199</v>
      </c>
      <c r="B3703" s="46">
        <v>42102</v>
      </c>
      <c r="C3703" s="47">
        <v>2602.5432639999999</v>
      </c>
      <c r="D3703" s="45">
        <v>1.32</v>
      </c>
      <c r="E3703" s="45" t="s">
        <v>28</v>
      </c>
      <c r="F3703" s="46">
        <v>42102</v>
      </c>
    </row>
    <row r="3704" spans="1:6" x14ac:dyDescent="0.3">
      <c r="A3704" s="45">
        <v>760199</v>
      </c>
      <c r="B3704" s="46">
        <v>42103</v>
      </c>
      <c r="C3704" s="47">
        <v>2604.1690560000002</v>
      </c>
      <c r="D3704" s="45">
        <v>1.32</v>
      </c>
      <c r="E3704" s="45" t="s">
        <v>28</v>
      </c>
      <c r="F3704" s="46">
        <v>42102</v>
      </c>
    </row>
    <row r="3705" spans="1:6" x14ac:dyDescent="0.3">
      <c r="A3705" s="45">
        <v>760199</v>
      </c>
      <c r="B3705" s="46">
        <v>42104</v>
      </c>
      <c r="C3705" s="47">
        <v>2605.795865</v>
      </c>
      <c r="D3705" s="45">
        <v>1.32</v>
      </c>
      <c r="E3705" s="45" t="s">
        <v>28</v>
      </c>
      <c r="F3705" s="46">
        <v>42102</v>
      </c>
    </row>
    <row r="3706" spans="1:6" x14ac:dyDescent="0.3">
      <c r="A3706" s="45">
        <v>760199</v>
      </c>
      <c r="B3706" s="46">
        <v>42107</v>
      </c>
      <c r="C3706" s="47">
        <v>2607.4236890000002</v>
      </c>
      <c r="D3706" s="45">
        <v>1.32</v>
      </c>
      <c r="E3706" s="45" t="s">
        <v>28</v>
      </c>
      <c r="F3706" s="46">
        <v>42102</v>
      </c>
    </row>
    <row r="3707" spans="1:6" x14ac:dyDescent="0.3">
      <c r="A3707" s="45">
        <v>760199</v>
      </c>
      <c r="B3707" s="46">
        <v>42108</v>
      </c>
      <c r="C3707" s="47">
        <v>2609.0525299999999</v>
      </c>
      <c r="D3707" s="45">
        <v>1.32</v>
      </c>
      <c r="E3707" s="45" t="s">
        <v>28</v>
      </c>
      <c r="F3707" s="46">
        <v>42102</v>
      </c>
    </row>
    <row r="3708" spans="1:6" x14ac:dyDescent="0.3">
      <c r="A3708" s="45">
        <v>760199</v>
      </c>
      <c r="B3708" s="46">
        <v>42109</v>
      </c>
      <c r="C3708" s="47">
        <v>2610.6823890000001</v>
      </c>
      <c r="D3708" s="45">
        <v>1.32</v>
      </c>
      <c r="E3708" s="45" t="s">
        <v>28</v>
      </c>
      <c r="F3708" s="46">
        <v>42102</v>
      </c>
    </row>
    <row r="3709" spans="1:6" x14ac:dyDescent="0.3">
      <c r="A3709" s="45">
        <v>760199</v>
      </c>
      <c r="B3709" s="46">
        <v>42110</v>
      </c>
      <c r="C3709" s="47">
        <v>2611.5412240000001</v>
      </c>
      <c r="D3709" s="45">
        <v>0.66</v>
      </c>
      <c r="E3709" s="45" t="s">
        <v>29</v>
      </c>
      <c r="F3709" s="46">
        <v>42110</v>
      </c>
    </row>
    <row r="3710" spans="1:6" x14ac:dyDescent="0.3">
      <c r="A3710" s="45">
        <v>760199</v>
      </c>
      <c r="B3710" s="46">
        <v>42111</v>
      </c>
      <c r="C3710" s="47">
        <v>2612.4003429999998</v>
      </c>
      <c r="D3710" s="45">
        <v>0.66</v>
      </c>
      <c r="E3710" s="45" t="s">
        <v>29</v>
      </c>
      <c r="F3710" s="46">
        <v>42110</v>
      </c>
    </row>
    <row r="3711" spans="1:6" x14ac:dyDescent="0.3">
      <c r="A3711" s="45">
        <v>760199</v>
      </c>
      <c r="B3711" s="46">
        <v>42114</v>
      </c>
      <c r="C3711" s="47">
        <v>2613.5711740000002</v>
      </c>
      <c r="D3711" s="45">
        <v>0.74</v>
      </c>
      <c r="E3711" s="45" t="s">
        <v>29</v>
      </c>
      <c r="F3711" s="46">
        <v>42114</v>
      </c>
    </row>
    <row r="3712" spans="1:6" x14ac:dyDescent="0.3">
      <c r="A3712" s="45">
        <v>760199</v>
      </c>
      <c r="B3712" s="46">
        <v>42116</v>
      </c>
      <c r="C3712" s="47">
        <v>2614.5348119999999</v>
      </c>
      <c r="D3712" s="45">
        <v>0.74</v>
      </c>
      <c r="E3712" s="45" t="s">
        <v>29</v>
      </c>
      <c r="F3712" s="46">
        <v>42114</v>
      </c>
    </row>
    <row r="3713" spans="1:6" x14ac:dyDescent="0.3">
      <c r="A3713" s="45">
        <v>760199</v>
      </c>
      <c r="B3713" s="46">
        <v>42117</v>
      </c>
      <c r="C3713" s="47">
        <v>2615.4988060000001</v>
      </c>
      <c r="D3713" s="45">
        <v>0.74</v>
      </c>
      <c r="E3713" s="45" t="s">
        <v>29</v>
      </c>
      <c r="F3713" s="46">
        <v>42114</v>
      </c>
    </row>
    <row r="3714" spans="1:6" x14ac:dyDescent="0.3">
      <c r="A3714" s="45">
        <v>760199</v>
      </c>
      <c r="B3714" s="46">
        <v>42118</v>
      </c>
      <c r="C3714" s="47">
        <v>2616.4631549999999</v>
      </c>
      <c r="D3714" s="45">
        <v>0.74</v>
      </c>
      <c r="E3714" s="45" t="s">
        <v>29</v>
      </c>
      <c r="F3714" s="46">
        <v>42114</v>
      </c>
    </row>
    <row r="3715" spans="1:6" x14ac:dyDescent="0.3">
      <c r="A3715" s="45">
        <v>760199</v>
      </c>
      <c r="B3715" s="46">
        <v>42121</v>
      </c>
      <c r="C3715" s="47">
        <v>2617.4278599999998</v>
      </c>
      <c r="D3715" s="45">
        <v>0.74</v>
      </c>
      <c r="E3715" s="45" t="s">
        <v>29</v>
      </c>
      <c r="F3715" s="46">
        <v>42114</v>
      </c>
    </row>
    <row r="3716" spans="1:6" x14ac:dyDescent="0.3">
      <c r="A3716" s="45">
        <v>760199</v>
      </c>
      <c r="B3716" s="46">
        <v>42122</v>
      </c>
      <c r="C3716" s="47">
        <v>2618.3929199999998</v>
      </c>
      <c r="D3716" s="45">
        <v>0.74</v>
      </c>
      <c r="E3716" s="45" t="s">
        <v>29</v>
      </c>
      <c r="F3716" s="46">
        <v>42114</v>
      </c>
    </row>
    <row r="3717" spans="1:6" x14ac:dyDescent="0.3">
      <c r="A3717" s="45">
        <v>760199</v>
      </c>
      <c r="B3717" s="46">
        <v>42123</v>
      </c>
      <c r="C3717" s="47">
        <v>2619.3583370000001</v>
      </c>
      <c r="D3717" s="45">
        <v>0.74</v>
      </c>
      <c r="E3717" s="45" t="s">
        <v>29</v>
      </c>
      <c r="F3717" s="46">
        <v>42114</v>
      </c>
    </row>
    <row r="3718" spans="1:6" x14ac:dyDescent="0.3">
      <c r="A3718" s="45">
        <v>760199</v>
      </c>
      <c r="B3718" s="46">
        <v>42124</v>
      </c>
      <c r="C3718" s="47">
        <v>2620.3241090000001</v>
      </c>
      <c r="D3718" s="45">
        <v>0.74</v>
      </c>
      <c r="E3718" s="45" t="s">
        <v>29</v>
      </c>
      <c r="F3718" s="46">
        <v>42114</v>
      </c>
    </row>
    <row r="3719" spans="1:6" x14ac:dyDescent="0.3">
      <c r="A3719" s="45">
        <v>760199</v>
      </c>
      <c r="B3719" s="46">
        <v>42128</v>
      </c>
      <c r="C3719" s="47">
        <v>2621.2902370000002</v>
      </c>
      <c r="D3719" s="45">
        <v>0.74</v>
      </c>
      <c r="E3719" s="45" t="s">
        <v>29</v>
      </c>
      <c r="F3719" s="46">
        <v>42114</v>
      </c>
    </row>
    <row r="3720" spans="1:6" x14ac:dyDescent="0.3">
      <c r="A3720" s="45">
        <v>760199</v>
      </c>
      <c r="B3720" s="46">
        <v>42129</v>
      </c>
      <c r="C3720" s="47">
        <v>2622.2567220000001</v>
      </c>
      <c r="D3720" s="45">
        <v>0.74</v>
      </c>
      <c r="E3720" s="45" t="s">
        <v>29</v>
      </c>
      <c r="F3720" s="46">
        <v>42114</v>
      </c>
    </row>
    <row r="3721" spans="1:6" x14ac:dyDescent="0.3">
      <c r="A3721" s="45">
        <v>760199</v>
      </c>
      <c r="B3721" s="46">
        <v>42130</v>
      </c>
      <c r="C3721" s="47">
        <v>2623.223563</v>
      </c>
      <c r="D3721" s="45">
        <v>0.74</v>
      </c>
      <c r="E3721" s="45" t="s">
        <v>29</v>
      </c>
      <c r="F3721" s="46">
        <v>42114</v>
      </c>
    </row>
    <row r="3722" spans="1:6" x14ac:dyDescent="0.3">
      <c r="A3722" s="45">
        <v>760199</v>
      </c>
      <c r="B3722" s="46">
        <v>42131</v>
      </c>
      <c r="C3722" s="47">
        <v>2624.19076</v>
      </c>
      <c r="D3722" s="45">
        <v>0.74</v>
      </c>
      <c r="E3722" s="45" t="s">
        <v>29</v>
      </c>
      <c r="F3722" s="46">
        <v>42114</v>
      </c>
    </row>
    <row r="3723" spans="1:6" x14ac:dyDescent="0.3">
      <c r="A3723" s="45">
        <v>760199</v>
      </c>
      <c r="B3723" s="46">
        <v>42132</v>
      </c>
      <c r="C3723" s="47">
        <v>2624.5727379999998</v>
      </c>
      <c r="D3723" s="45">
        <v>0.71</v>
      </c>
      <c r="E3723" s="45" t="s">
        <v>28</v>
      </c>
      <c r="F3723" s="46">
        <v>42132</v>
      </c>
    </row>
    <row r="3724" spans="1:6" x14ac:dyDescent="0.3">
      <c r="A3724" s="45">
        <v>760199</v>
      </c>
      <c r="B3724" s="46">
        <v>42135</v>
      </c>
      <c r="C3724" s="47">
        <v>2625.5013840000001</v>
      </c>
      <c r="D3724" s="45">
        <v>0.71</v>
      </c>
      <c r="E3724" s="45" t="s">
        <v>28</v>
      </c>
      <c r="F3724" s="46">
        <v>42132</v>
      </c>
    </row>
    <row r="3725" spans="1:6" x14ac:dyDescent="0.3">
      <c r="A3725" s="45">
        <v>760199</v>
      </c>
      <c r="B3725" s="46">
        <v>42136</v>
      </c>
      <c r="C3725" s="47">
        <v>2626.430359</v>
      </c>
      <c r="D3725" s="45">
        <v>0.71</v>
      </c>
      <c r="E3725" s="45" t="s">
        <v>28</v>
      </c>
      <c r="F3725" s="46">
        <v>42132</v>
      </c>
    </row>
    <row r="3726" spans="1:6" x14ac:dyDescent="0.3">
      <c r="A3726" s="45">
        <v>760199</v>
      </c>
      <c r="B3726" s="46">
        <v>42137</v>
      </c>
      <c r="C3726" s="47">
        <v>2627.3596630000002</v>
      </c>
      <c r="D3726" s="45">
        <v>0.71</v>
      </c>
      <c r="E3726" s="45" t="s">
        <v>28</v>
      </c>
      <c r="F3726" s="46">
        <v>42132</v>
      </c>
    </row>
    <row r="3727" spans="1:6" x14ac:dyDescent="0.3">
      <c r="A3727" s="45">
        <v>760199</v>
      </c>
      <c r="B3727" s="46">
        <v>42138</v>
      </c>
      <c r="C3727" s="47">
        <v>2628.2892959999999</v>
      </c>
      <c r="D3727" s="45">
        <v>0.71</v>
      </c>
      <c r="E3727" s="45" t="s">
        <v>28</v>
      </c>
      <c r="F3727" s="46">
        <v>42132</v>
      </c>
    </row>
    <row r="3728" spans="1:6" x14ac:dyDescent="0.3">
      <c r="A3728" s="45">
        <v>760199</v>
      </c>
      <c r="B3728" s="46">
        <v>42139</v>
      </c>
      <c r="C3728" s="47">
        <v>2629.219259</v>
      </c>
      <c r="D3728" s="45">
        <v>0.71</v>
      </c>
      <c r="E3728" s="45" t="s">
        <v>28</v>
      </c>
      <c r="F3728" s="46">
        <v>42132</v>
      </c>
    </row>
    <row r="3729" spans="1:6" x14ac:dyDescent="0.3">
      <c r="A3729" s="45">
        <v>760199</v>
      </c>
      <c r="B3729" s="46">
        <v>42142</v>
      </c>
      <c r="C3729" s="47">
        <v>2629.9273330000001</v>
      </c>
      <c r="D3729" s="45">
        <v>0.54</v>
      </c>
      <c r="E3729" s="45" t="s">
        <v>29</v>
      </c>
      <c r="F3729" s="46">
        <v>42142</v>
      </c>
    </row>
    <row r="3730" spans="1:6" x14ac:dyDescent="0.3">
      <c r="A3730" s="45">
        <v>760199</v>
      </c>
      <c r="B3730" s="46">
        <v>42143</v>
      </c>
      <c r="C3730" s="47">
        <v>2630.6355990000002</v>
      </c>
      <c r="D3730" s="45">
        <v>0.54</v>
      </c>
      <c r="E3730" s="45" t="s">
        <v>29</v>
      </c>
      <c r="F3730" s="46">
        <v>42142</v>
      </c>
    </row>
    <row r="3731" spans="1:6" x14ac:dyDescent="0.3">
      <c r="A3731" s="45">
        <v>760199</v>
      </c>
      <c r="B3731" s="46">
        <v>42144</v>
      </c>
      <c r="C3731" s="47">
        <v>2631.344055</v>
      </c>
      <c r="D3731" s="45">
        <v>0.54</v>
      </c>
      <c r="E3731" s="45" t="s">
        <v>29</v>
      </c>
      <c r="F3731" s="46">
        <v>42142</v>
      </c>
    </row>
    <row r="3732" spans="1:6" x14ac:dyDescent="0.3">
      <c r="A3732" s="45">
        <v>760199</v>
      </c>
      <c r="B3732" s="46">
        <v>42145</v>
      </c>
      <c r="C3732" s="47">
        <v>2632.052702</v>
      </c>
      <c r="D3732" s="45">
        <v>0.54</v>
      </c>
      <c r="E3732" s="45" t="s">
        <v>29</v>
      </c>
      <c r="F3732" s="46">
        <v>42142</v>
      </c>
    </row>
    <row r="3733" spans="1:6" x14ac:dyDescent="0.3">
      <c r="A3733" s="45">
        <v>760199</v>
      </c>
      <c r="B3733" s="46">
        <v>42146</v>
      </c>
      <c r="C3733" s="47">
        <v>2632.7615390000001</v>
      </c>
      <c r="D3733" s="45">
        <v>0.54</v>
      </c>
      <c r="E3733" s="45" t="s">
        <v>29</v>
      </c>
      <c r="F3733" s="46">
        <v>42142</v>
      </c>
    </row>
    <row r="3734" spans="1:6" x14ac:dyDescent="0.3">
      <c r="A3734" s="45">
        <v>760199</v>
      </c>
      <c r="B3734" s="46">
        <v>42149</v>
      </c>
      <c r="C3734" s="47">
        <v>2633.6277169999998</v>
      </c>
      <c r="D3734" s="45">
        <v>0.56000000000000005</v>
      </c>
      <c r="E3734" s="45" t="s">
        <v>29</v>
      </c>
      <c r="F3734" s="46">
        <v>42149</v>
      </c>
    </row>
    <row r="3735" spans="1:6" x14ac:dyDescent="0.3">
      <c r="A3735" s="45">
        <v>760199</v>
      </c>
      <c r="B3735" s="46">
        <v>42150</v>
      </c>
      <c r="C3735" s="47">
        <v>2634.3631780000001</v>
      </c>
      <c r="D3735" s="45">
        <v>0.56000000000000005</v>
      </c>
      <c r="E3735" s="45" t="s">
        <v>29</v>
      </c>
      <c r="F3735" s="46">
        <v>42149</v>
      </c>
    </row>
    <row r="3736" spans="1:6" x14ac:dyDescent="0.3">
      <c r="A3736" s="45">
        <v>760199</v>
      </c>
      <c r="B3736" s="46">
        <v>42151</v>
      </c>
      <c r="C3736" s="47">
        <v>2635.098845</v>
      </c>
      <c r="D3736" s="45">
        <v>0.56000000000000005</v>
      </c>
      <c r="E3736" s="45" t="s">
        <v>29</v>
      </c>
      <c r="F3736" s="46">
        <v>42149</v>
      </c>
    </row>
    <row r="3737" spans="1:6" x14ac:dyDescent="0.3">
      <c r="A3737" s="45">
        <v>760199</v>
      </c>
      <c r="B3737" s="46">
        <v>42152</v>
      </c>
      <c r="C3737" s="47">
        <v>2635.8347170000002</v>
      </c>
      <c r="D3737" s="45">
        <v>0.56000000000000005</v>
      </c>
      <c r="E3737" s="45" t="s">
        <v>29</v>
      </c>
      <c r="F3737" s="46">
        <v>42149</v>
      </c>
    </row>
    <row r="3738" spans="1:6" x14ac:dyDescent="0.3">
      <c r="A3738" s="45">
        <v>760199</v>
      </c>
      <c r="B3738" s="46">
        <v>42153</v>
      </c>
      <c r="C3738" s="47">
        <v>2636.5707950000001</v>
      </c>
      <c r="D3738" s="45">
        <v>0.56000000000000005</v>
      </c>
      <c r="E3738" s="45" t="s">
        <v>29</v>
      </c>
      <c r="F3738" s="46">
        <v>42149</v>
      </c>
    </row>
    <row r="3739" spans="1:6" x14ac:dyDescent="0.3">
      <c r="A3739" s="45">
        <v>760199</v>
      </c>
      <c r="B3739" s="46">
        <v>42156</v>
      </c>
      <c r="C3739" s="47">
        <v>2637.3070779999998</v>
      </c>
      <c r="D3739" s="45">
        <v>0.56000000000000005</v>
      </c>
      <c r="E3739" s="45" t="s">
        <v>29</v>
      </c>
      <c r="F3739" s="46">
        <v>42149</v>
      </c>
    </row>
    <row r="3740" spans="1:6" x14ac:dyDescent="0.3">
      <c r="A3740" s="45">
        <v>760199</v>
      </c>
      <c r="B3740" s="46">
        <v>42157</v>
      </c>
      <c r="C3740" s="47">
        <v>2638.0435670000002</v>
      </c>
      <c r="D3740" s="45">
        <v>0.56000000000000005</v>
      </c>
      <c r="E3740" s="45" t="s">
        <v>29</v>
      </c>
      <c r="F3740" s="46">
        <v>42149</v>
      </c>
    </row>
    <row r="3741" spans="1:6" x14ac:dyDescent="0.3">
      <c r="A3741" s="45">
        <v>760199</v>
      </c>
      <c r="B3741" s="46">
        <v>42158</v>
      </c>
      <c r="C3741" s="47">
        <v>2638.7802609999999</v>
      </c>
      <c r="D3741" s="45">
        <v>0.56000000000000005</v>
      </c>
      <c r="E3741" s="45" t="s">
        <v>29</v>
      </c>
      <c r="F3741" s="46">
        <v>42149</v>
      </c>
    </row>
    <row r="3742" spans="1:6" x14ac:dyDescent="0.3">
      <c r="A3742" s="45">
        <v>760199</v>
      </c>
      <c r="B3742" s="46">
        <v>42160</v>
      </c>
      <c r="C3742" s="47">
        <v>2639.5171610000002</v>
      </c>
      <c r="D3742" s="45">
        <v>0.56000000000000005</v>
      </c>
      <c r="E3742" s="45" t="s">
        <v>29</v>
      </c>
      <c r="F3742" s="46">
        <v>42149</v>
      </c>
    </row>
    <row r="3743" spans="1:6" x14ac:dyDescent="0.3">
      <c r="A3743" s="45">
        <v>760199</v>
      </c>
      <c r="B3743" s="46">
        <v>42163</v>
      </c>
      <c r="C3743" s="47">
        <v>2640.2542669999998</v>
      </c>
      <c r="D3743" s="45">
        <v>0.56000000000000005</v>
      </c>
      <c r="E3743" s="45" t="s">
        <v>29</v>
      </c>
      <c r="F3743" s="46">
        <v>42149</v>
      </c>
    </row>
    <row r="3744" spans="1:6" x14ac:dyDescent="0.3">
      <c r="A3744" s="45">
        <v>760199</v>
      </c>
      <c r="B3744" s="46">
        <v>42164</v>
      </c>
      <c r="C3744" s="47">
        <v>2640.991579</v>
      </c>
      <c r="D3744" s="45">
        <v>0.56000000000000005</v>
      </c>
      <c r="E3744" s="45" t="s">
        <v>29</v>
      </c>
      <c r="F3744" s="46">
        <v>42149</v>
      </c>
    </row>
    <row r="3745" spans="1:6" x14ac:dyDescent="0.3">
      <c r="A3745" s="45">
        <v>760199</v>
      </c>
      <c r="B3745" s="46">
        <v>42165</v>
      </c>
      <c r="C3745" s="47">
        <v>2645.745578</v>
      </c>
      <c r="D3745" s="45">
        <v>0.74</v>
      </c>
      <c r="E3745" s="45" t="s">
        <v>28</v>
      </c>
      <c r="F3745" s="46">
        <v>42165</v>
      </c>
    </row>
    <row r="3746" spans="1:6" x14ac:dyDescent="0.3">
      <c r="A3746" s="45">
        <v>760199</v>
      </c>
      <c r="B3746" s="46">
        <v>42166</v>
      </c>
      <c r="C3746" s="47">
        <v>2646.7209429999998</v>
      </c>
      <c r="D3746" s="45">
        <v>0.74</v>
      </c>
      <c r="E3746" s="45" t="s">
        <v>28</v>
      </c>
      <c r="F3746" s="46">
        <v>42165</v>
      </c>
    </row>
    <row r="3747" spans="1:6" x14ac:dyDescent="0.3">
      <c r="A3747" s="45">
        <v>760199</v>
      </c>
      <c r="B3747" s="46">
        <v>42167</v>
      </c>
      <c r="C3747" s="47">
        <v>2647.696668</v>
      </c>
      <c r="D3747" s="45">
        <v>0.74</v>
      </c>
      <c r="E3747" s="45" t="s">
        <v>28</v>
      </c>
      <c r="F3747" s="46">
        <v>42165</v>
      </c>
    </row>
    <row r="3748" spans="1:6" x14ac:dyDescent="0.3">
      <c r="A3748" s="45">
        <v>760199</v>
      </c>
      <c r="B3748" s="46">
        <v>42170</v>
      </c>
      <c r="C3748" s="47">
        <v>2648.6727519999999</v>
      </c>
      <c r="D3748" s="45">
        <v>0.74</v>
      </c>
      <c r="E3748" s="45" t="s">
        <v>28</v>
      </c>
      <c r="F3748" s="46">
        <v>42165</v>
      </c>
    </row>
    <row r="3749" spans="1:6" x14ac:dyDescent="0.3">
      <c r="A3749" s="45">
        <v>760199</v>
      </c>
      <c r="B3749" s="46">
        <v>42171</v>
      </c>
      <c r="C3749" s="47">
        <v>2649.4289640000002</v>
      </c>
      <c r="D3749" s="45">
        <v>0.63</v>
      </c>
      <c r="E3749" s="45" t="s">
        <v>29</v>
      </c>
      <c r="F3749" s="46">
        <v>42171</v>
      </c>
    </row>
    <row r="3750" spans="1:6" x14ac:dyDescent="0.3">
      <c r="A3750" s="45">
        <v>760199</v>
      </c>
      <c r="B3750" s="46">
        <v>42172</v>
      </c>
      <c r="C3750" s="47">
        <v>2650.1853919999999</v>
      </c>
      <c r="D3750" s="45">
        <v>0.63</v>
      </c>
      <c r="E3750" s="45" t="s">
        <v>29</v>
      </c>
      <c r="F3750" s="46">
        <v>42171</v>
      </c>
    </row>
    <row r="3751" spans="1:6" x14ac:dyDescent="0.3">
      <c r="A3751" s="45">
        <v>760199</v>
      </c>
      <c r="B3751" s="46">
        <v>42173</v>
      </c>
      <c r="C3751" s="47">
        <v>2650.9420359999999</v>
      </c>
      <c r="D3751" s="45">
        <v>0.63</v>
      </c>
      <c r="E3751" s="45" t="s">
        <v>29</v>
      </c>
      <c r="F3751" s="46">
        <v>42171</v>
      </c>
    </row>
    <row r="3752" spans="1:6" x14ac:dyDescent="0.3">
      <c r="A3752" s="45">
        <v>760199</v>
      </c>
      <c r="B3752" s="46">
        <v>42174</v>
      </c>
      <c r="C3752" s="47">
        <v>2651.6988959999999</v>
      </c>
      <c r="D3752" s="45">
        <v>0.63</v>
      </c>
      <c r="E3752" s="45" t="s">
        <v>29</v>
      </c>
      <c r="F3752" s="46">
        <v>42171</v>
      </c>
    </row>
    <row r="3753" spans="1:6" x14ac:dyDescent="0.3">
      <c r="A3753" s="45">
        <v>760199</v>
      </c>
      <c r="B3753" s="46">
        <v>42177</v>
      </c>
      <c r="C3753" s="47">
        <v>2653.4737049999999</v>
      </c>
      <c r="D3753" s="45">
        <v>0.8</v>
      </c>
      <c r="E3753" s="45" t="s">
        <v>29</v>
      </c>
      <c r="F3753" s="46">
        <v>42177</v>
      </c>
    </row>
    <row r="3754" spans="1:6" x14ac:dyDescent="0.3">
      <c r="A3754" s="45">
        <v>760199</v>
      </c>
      <c r="B3754" s="46">
        <v>42178</v>
      </c>
      <c r="C3754" s="47">
        <v>2654.4349390000002</v>
      </c>
      <c r="D3754" s="45">
        <v>0.8</v>
      </c>
      <c r="E3754" s="45" t="s">
        <v>29</v>
      </c>
      <c r="F3754" s="46">
        <v>42177</v>
      </c>
    </row>
    <row r="3755" spans="1:6" x14ac:dyDescent="0.3">
      <c r="A3755" s="45">
        <v>760199</v>
      </c>
      <c r="B3755" s="46">
        <v>42179</v>
      </c>
      <c r="C3755" s="47">
        <v>2655.396522</v>
      </c>
      <c r="D3755" s="45">
        <v>0.8</v>
      </c>
      <c r="E3755" s="45" t="s">
        <v>29</v>
      </c>
      <c r="F3755" s="46">
        <v>42177</v>
      </c>
    </row>
    <row r="3756" spans="1:6" x14ac:dyDescent="0.3">
      <c r="A3756" s="45">
        <v>760199</v>
      </c>
      <c r="B3756" s="46">
        <v>42180</v>
      </c>
      <c r="C3756" s="47">
        <v>2656.3584529999998</v>
      </c>
      <c r="D3756" s="45">
        <v>0.8</v>
      </c>
      <c r="E3756" s="45" t="s">
        <v>29</v>
      </c>
      <c r="F3756" s="46">
        <v>42177</v>
      </c>
    </row>
    <row r="3757" spans="1:6" x14ac:dyDescent="0.3">
      <c r="A3757" s="45">
        <v>760199</v>
      </c>
      <c r="B3757" s="46">
        <v>42181</v>
      </c>
      <c r="C3757" s="47">
        <v>2657.320733</v>
      </c>
      <c r="D3757" s="45">
        <v>0.8</v>
      </c>
      <c r="E3757" s="45" t="s">
        <v>29</v>
      </c>
      <c r="F3757" s="46">
        <v>42177</v>
      </c>
    </row>
    <row r="3758" spans="1:6" x14ac:dyDescent="0.3">
      <c r="A3758" s="45">
        <v>760199</v>
      </c>
      <c r="B3758" s="46">
        <v>42184</v>
      </c>
      <c r="C3758" s="47">
        <v>2658.2833609999998</v>
      </c>
      <c r="D3758" s="45">
        <v>0.8</v>
      </c>
      <c r="E3758" s="45" t="s">
        <v>29</v>
      </c>
      <c r="F3758" s="46">
        <v>42177</v>
      </c>
    </row>
    <row r="3759" spans="1:6" x14ac:dyDescent="0.3">
      <c r="A3759" s="45">
        <v>760199</v>
      </c>
      <c r="B3759" s="46">
        <v>42185</v>
      </c>
      <c r="C3759" s="47">
        <v>2659.246337</v>
      </c>
      <c r="D3759" s="45">
        <v>0.8</v>
      </c>
      <c r="E3759" s="45" t="s">
        <v>29</v>
      </c>
      <c r="F3759" s="46">
        <v>42177</v>
      </c>
    </row>
    <row r="3760" spans="1:6" x14ac:dyDescent="0.3">
      <c r="A3760" s="45">
        <v>760199</v>
      </c>
      <c r="B3760" s="46">
        <v>42186</v>
      </c>
      <c r="C3760" s="47">
        <v>2660.2096630000001</v>
      </c>
      <c r="D3760" s="45">
        <v>0.8</v>
      </c>
      <c r="E3760" s="45" t="s">
        <v>29</v>
      </c>
      <c r="F3760" s="46">
        <v>42177</v>
      </c>
    </row>
    <row r="3761" spans="1:6" x14ac:dyDescent="0.3">
      <c r="A3761" s="45">
        <v>760199</v>
      </c>
      <c r="B3761" s="46">
        <v>42187</v>
      </c>
      <c r="C3761" s="47">
        <v>2661.1733380000001</v>
      </c>
      <c r="D3761" s="45">
        <v>0.8</v>
      </c>
      <c r="E3761" s="45" t="s">
        <v>29</v>
      </c>
      <c r="F3761" s="46">
        <v>42177</v>
      </c>
    </row>
    <row r="3762" spans="1:6" x14ac:dyDescent="0.3">
      <c r="A3762" s="45">
        <v>760199</v>
      </c>
      <c r="B3762" s="46">
        <v>42188</v>
      </c>
      <c r="C3762" s="47">
        <v>2662.1373610000001</v>
      </c>
      <c r="D3762" s="45">
        <v>0.8</v>
      </c>
      <c r="E3762" s="45" t="s">
        <v>29</v>
      </c>
      <c r="F3762" s="46">
        <v>42177</v>
      </c>
    </row>
    <row r="3763" spans="1:6" x14ac:dyDescent="0.3">
      <c r="A3763" s="45">
        <v>760199</v>
      </c>
      <c r="B3763" s="46">
        <v>42191</v>
      </c>
      <c r="C3763" s="47">
        <v>2663.1017339999999</v>
      </c>
      <c r="D3763" s="45">
        <v>0.8</v>
      </c>
      <c r="E3763" s="45" t="s">
        <v>29</v>
      </c>
      <c r="F3763" s="46">
        <v>42177</v>
      </c>
    </row>
    <row r="3764" spans="1:6" x14ac:dyDescent="0.3">
      <c r="A3764" s="45">
        <v>760199</v>
      </c>
      <c r="B3764" s="46">
        <v>42192</v>
      </c>
      <c r="C3764" s="47">
        <v>2664.0664569999999</v>
      </c>
      <c r="D3764" s="45">
        <v>0.8</v>
      </c>
      <c r="E3764" s="45" t="s">
        <v>29</v>
      </c>
      <c r="F3764" s="46">
        <v>42177</v>
      </c>
    </row>
    <row r="3765" spans="1:6" x14ac:dyDescent="0.3">
      <c r="A3765" s="45">
        <v>760199</v>
      </c>
      <c r="B3765" s="46">
        <v>42193</v>
      </c>
      <c r="C3765" s="47">
        <v>2664.8295480000002</v>
      </c>
      <c r="D3765" s="45">
        <v>0.79</v>
      </c>
      <c r="E3765" s="45" t="s">
        <v>28</v>
      </c>
      <c r="F3765" s="46">
        <v>42193</v>
      </c>
    </row>
    <row r="3766" spans="1:6" x14ac:dyDescent="0.3">
      <c r="A3766" s="45">
        <v>760199</v>
      </c>
      <c r="B3766" s="46">
        <v>42194</v>
      </c>
      <c r="C3766" s="47">
        <v>2665.783011</v>
      </c>
      <c r="D3766" s="45">
        <v>0.79</v>
      </c>
      <c r="E3766" s="45" t="s">
        <v>28</v>
      </c>
      <c r="F3766" s="46">
        <v>42193</v>
      </c>
    </row>
    <row r="3767" spans="1:6" x14ac:dyDescent="0.3">
      <c r="A3767" s="45">
        <v>760199</v>
      </c>
      <c r="B3767" s="46">
        <v>42195</v>
      </c>
      <c r="C3767" s="47">
        <v>2666.7368150000002</v>
      </c>
      <c r="D3767" s="45">
        <v>0.79</v>
      </c>
      <c r="E3767" s="45" t="s">
        <v>28</v>
      </c>
      <c r="F3767" s="46">
        <v>42193</v>
      </c>
    </row>
    <row r="3768" spans="1:6" x14ac:dyDescent="0.3">
      <c r="A3768" s="45">
        <v>760199</v>
      </c>
      <c r="B3768" s="46">
        <v>42198</v>
      </c>
      <c r="C3768" s="47">
        <v>2667.6909609999998</v>
      </c>
      <c r="D3768" s="45">
        <v>0.79</v>
      </c>
      <c r="E3768" s="45" t="s">
        <v>28</v>
      </c>
      <c r="F3768" s="46">
        <v>42193</v>
      </c>
    </row>
    <row r="3769" spans="1:6" x14ac:dyDescent="0.3">
      <c r="A3769" s="45">
        <v>760199</v>
      </c>
      <c r="B3769" s="46">
        <v>42199</v>
      </c>
      <c r="C3769" s="47">
        <v>2668.6454480000002</v>
      </c>
      <c r="D3769" s="45">
        <v>0.79</v>
      </c>
      <c r="E3769" s="45" t="s">
        <v>28</v>
      </c>
      <c r="F3769" s="46">
        <v>42193</v>
      </c>
    </row>
    <row r="3770" spans="1:6" x14ac:dyDescent="0.3">
      <c r="A3770" s="45">
        <v>760199</v>
      </c>
      <c r="B3770" s="46">
        <v>42200</v>
      </c>
      <c r="C3770" s="47">
        <v>2669.600277</v>
      </c>
      <c r="D3770" s="45">
        <v>0.79</v>
      </c>
      <c r="E3770" s="45" t="s">
        <v>28</v>
      </c>
      <c r="F3770" s="46">
        <v>42193</v>
      </c>
    </row>
    <row r="3771" spans="1:6" x14ac:dyDescent="0.3">
      <c r="A3771" s="45">
        <v>760199</v>
      </c>
      <c r="B3771" s="46">
        <v>42201</v>
      </c>
      <c r="C3771" s="47">
        <v>2670.202342</v>
      </c>
      <c r="D3771" s="45">
        <v>0.52</v>
      </c>
      <c r="E3771" s="45" t="s">
        <v>29</v>
      </c>
      <c r="F3771" s="46">
        <v>42201</v>
      </c>
    </row>
    <row r="3772" spans="1:6" x14ac:dyDescent="0.3">
      <c r="A3772" s="45">
        <v>760199</v>
      </c>
      <c r="B3772" s="46">
        <v>42202</v>
      </c>
      <c r="C3772" s="47">
        <v>2670.8045440000001</v>
      </c>
      <c r="D3772" s="45">
        <v>0.52</v>
      </c>
      <c r="E3772" s="45" t="s">
        <v>29</v>
      </c>
      <c r="F3772" s="46">
        <v>42201</v>
      </c>
    </row>
    <row r="3773" spans="1:6" x14ac:dyDescent="0.3">
      <c r="A3773" s="45">
        <v>760199</v>
      </c>
      <c r="B3773" s="46">
        <v>42205</v>
      </c>
      <c r="C3773" s="47">
        <v>2671.4068809999999</v>
      </c>
      <c r="D3773" s="45">
        <v>0.52</v>
      </c>
      <c r="E3773" s="45" t="s">
        <v>29</v>
      </c>
      <c r="F3773" s="46">
        <v>42201</v>
      </c>
    </row>
    <row r="3774" spans="1:6" x14ac:dyDescent="0.3">
      <c r="A3774" s="45">
        <v>760199</v>
      </c>
      <c r="B3774" s="46">
        <v>42206</v>
      </c>
      <c r="C3774" s="47">
        <v>2672.0093550000001</v>
      </c>
      <c r="D3774" s="45">
        <v>0.52</v>
      </c>
      <c r="E3774" s="45" t="s">
        <v>29</v>
      </c>
      <c r="F3774" s="46">
        <v>42201</v>
      </c>
    </row>
    <row r="3775" spans="1:6" x14ac:dyDescent="0.3">
      <c r="A3775" s="45">
        <v>760199</v>
      </c>
      <c r="B3775" s="46">
        <v>42207</v>
      </c>
      <c r="C3775" s="47">
        <v>2672.6119640000002</v>
      </c>
      <c r="D3775" s="45">
        <v>0.52</v>
      </c>
      <c r="E3775" s="45" t="s">
        <v>29</v>
      </c>
      <c r="F3775" s="46">
        <v>42201</v>
      </c>
    </row>
    <row r="3776" spans="1:6" x14ac:dyDescent="0.3">
      <c r="A3776" s="45">
        <v>760199</v>
      </c>
      <c r="B3776" s="46">
        <v>42208</v>
      </c>
      <c r="C3776" s="47">
        <v>2673.7695480000002</v>
      </c>
      <c r="D3776" s="45">
        <v>0.6</v>
      </c>
      <c r="E3776" s="45" t="s">
        <v>29</v>
      </c>
      <c r="F3776" s="46">
        <v>42208</v>
      </c>
    </row>
    <row r="3777" spans="1:6" x14ac:dyDescent="0.3">
      <c r="A3777" s="45">
        <v>760199</v>
      </c>
      <c r="B3777" s="46">
        <v>42209</v>
      </c>
      <c r="C3777" s="47">
        <v>2674.4650590000001</v>
      </c>
      <c r="D3777" s="45">
        <v>0.6</v>
      </c>
      <c r="E3777" s="45" t="s">
        <v>29</v>
      </c>
      <c r="F3777" s="46">
        <v>42208</v>
      </c>
    </row>
    <row r="3778" spans="1:6" x14ac:dyDescent="0.3">
      <c r="A3778" s="45">
        <v>760199</v>
      </c>
      <c r="B3778" s="46">
        <v>42212</v>
      </c>
      <c r="C3778" s="47">
        <v>2675.1607519999998</v>
      </c>
      <c r="D3778" s="45">
        <v>0.6</v>
      </c>
      <c r="E3778" s="45" t="s">
        <v>29</v>
      </c>
      <c r="F3778" s="46">
        <v>42208</v>
      </c>
    </row>
    <row r="3779" spans="1:6" x14ac:dyDescent="0.3">
      <c r="A3779" s="45">
        <v>760199</v>
      </c>
      <c r="B3779" s="46">
        <v>42213</v>
      </c>
      <c r="C3779" s="47">
        <v>2675.8566249999999</v>
      </c>
      <c r="D3779" s="45">
        <v>0.6</v>
      </c>
      <c r="E3779" s="45" t="s">
        <v>29</v>
      </c>
      <c r="F3779" s="46">
        <v>42208</v>
      </c>
    </row>
    <row r="3780" spans="1:6" x14ac:dyDescent="0.3">
      <c r="A3780" s="45">
        <v>760199</v>
      </c>
      <c r="B3780" s="46">
        <v>42214</v>
      </c>
      <c r="C3780" s="47">
        <v>2676.5526789999999</v>
      </c>
      <c r="D3780" s="45">
        <v>0.6</v>
      </c>
      <c r="E3780" s="45" t="s">
        <v>29</v>
      </c>
      <c r="F3780" s="46">
        <v>42208</v>
      </c>
    </row>
    <row r="3781" spans="1:6" x14ac:dyDescent="0.3">
      <c r="A3781" s="45">
        <v>760199</v>
      </c>
      <c r="B3781" s="46">
        <v>42215</v>
      </c>
      <c r="C3781" s="47">
        <v>2677.2489139999998</v>
      </c>
      <c r="D3781" s="45">
        <v>0.6</v>
      </c>
      <c r="E3781" s="45" t="s">
        <v>29</v>
      </c>
      <c r="F3781" s="46">
        <v>42208</v>
      </c>
    </row>
    <row r="3782" spans="1:6" x14ac:dyDescent="0.3">
      <c r="A3782" s="45">
        <v>760199</v>
      </c>
      <c r="B3782" s="46">
        <v>42216</v>
      </c>
      <c r="C3782" s="47">
        <v>2677.9453309999999</v>
      </c>
      <c r="D3782" s="45">
        <v>0.6</v>
      </c>
      <c r="E3782" s="45" t="s">
        <v>29</v>
      </c>
      <c r="F3782" s="46">
        <v>42208</v>
      </c>
    </row>
    <row r="3783" spans="1:6" x14ac:dyDescent="0.3">
      <c r="A3783" s="45">
        <v>760199</v>
      </c>
      <c r="B3783" s="46">
        <v>42219</v>
      </c>
      <c r="C3783" s="47">
        <v>2678.641928</v>
      </c>
      <c r="D3783" s="45">
        <v>0.6</v>
      </c>
      <c r="E3783" s="45" t="s">
        <v>29</v>
      </c>
      <c r="F3783" s="46">
        <v>42208</v>
      </c>
    </row>
    <row r="3784" spans="1:6" x14ac:dyDescent="0.3">
      <c r="A3784" s="45">
        <v>760199</v>
      </c>
      <c r="B3784" s="46">
        <v>42220</v>
      </c>
      <c r="C3784" s="47">
        <v>2679.3387069999999</v>
      </c>
      <c r="D3784" s="45">
        <v>0.6</v>
      </c>
      <c r="E3784" s="45" t="s">
        <v>29</v>
      </c>
      <c r="F3784" s="46">
        <v>42208</v>
      </c>
    </row>
    <row r="3785" spans="1:6" x14ac:dyDescent="0.3">
      <c r="A3785" s="45">
        <v>760199</v>
      </c>
      <c r="B3785" s="46">
        <v>42221</v>
      </c>
      <c r="C3785" s="47">
        <v>2680.0356670000001</v>
      </c>
      <c r="D3785" s="45">
        <v>0.6</v>
      </c>
      <c r="E3785" s="45" t="s">
        <v>29</v>
      </c>
      <c r="F3785" s="46">
        <v>42208</v>
      </c>
    </row>
    <row r="3786" spans="1:6" x14ac:dyDescent="0.3">
      <c r="A3786" s="45">
        <v>760199</v>
      </c>
      <c r="B3786" s="46">
        <v>42222</v>
      </c>
      <c r="C3786" s="47">
        <v>2680.7328090000001</v>
      </c>
      <c r="D3786" s="45">
        <v>0.6</v>
      </c>
      <c r="E3786" s="45" t="s">
        <v>29</v>
      </c>
      <c r="F3786" s="46">
        <v>42208</v>
      </c>
    </row>
    <row r="3787" spans="1:6" x14ac:dyDescent="0.3">
      <c r="A3787" s="45">
        <v>760199</v>
      </c>
      <c r="B3787" s="46">
        <v>42223</v>
      </c>
      <c r="C3787" s="47">
        <v>2681.8221229999999</v>
      </c>
      <c r="D3787" s="45">
        <v>0.62</v>
      </c>
      <c r="E3787" s="45" t="s">
        <v>28</v>
      </c>
      <c r="F3787" s="46">
        <v>42223</v>
      </c>
    </row>
    <row r="3788" spans="1:6" x14ac:dyDescent="0.3">
      <c r="A3788" s="45">
        <v>760199</v>
      </c>
      <c r="B3788" s="46">
        <v>42226</v>
      </c>
      <c r="C3788" s="47">
        <v>2682.5427949999998</v>
      </c>
      <c r="D3788" s="45">
        <v>0.62</v>
      </c>
      <c r="E3788" s="45" t="s">
        <v>28</v>
      </c>
      <c r="F3788" s="46">
        <v>42223</v>
      </c>
    </row>
    <row r="3789" spans="1:6" x14ac:dyDescent="0.3">
      <c r="A3789" s="45">
        <v>760199</v>
      </c>
      <c r="B3789" s="46">
        <v>42227</v>
      </c>
      <c r="C3789" s="47">
        <v>2683.263661</v>
      </c>
      <c r="D3789" s="45">
        <v>0.62</v>
      </c>
      <c r="E3789" s="45" t="s">
        <v>28</v>
      </c>
      <c r="F3789" s="46">
        <v>42223</v>
      </c>
    </row>
    <row r="3790" spans="1:6" x14ac:dyDescent="0.3">
      <c r="A3790" s="45">
        <v>760199</v>
      </c>
      <c r="B3790" s="46">
        <v>42228</v>
      </c>
      <c r="C3790" s="47">
        <v>2683.9847209999998</v>
      </c>
      <c r="D3790" s="45">
        <v>0.62</v>
      </c>
      <c r="E3790" s="45" t="s">
        <v>28</v>
      </c>
      <c r="F3790" s="46">
        <v>42223</v>
      </c>
    </row>
    <row r="3791" spans="1:6" x14ac:dyDescent="0.3">
      <c r="A3791" s="45">
        <v>760199</v>
      </c>
      <c r="B3791" s="46">
        <v>42229</v>
      </c>
      <c r="C3791" s="47">
        <v>2684.705974</v>
      </c>
      <c r="D3791" s="45">
        <v>0.62</v>
      </c>
      <c r="E3791" s="45" t="s">
        <v>28</v>
      </c>
      <c r="F3791" s="46">
        <v>42223</v>
      </c>
    </row>
    <row r="3792" spans="1:6" x14ac:dyDescent="0.3">
      <c r="A3792" s="45">
        <v>760199</v>
      </c>
      <c r="B3792" s="46">
        <v>42230</v>
      </c>
      <c r="C3792" s="47">
        <v>2685.4274209999999</v>
      </c>
      <c r="D3792" s="45">
        <v>0.62</v>
      </c>
      <c r="E3792" s="45" t="s">
        <v>28</v>
      </c>
      <c r="F3792" s="46">
        <v>42223</v>
      </c>
    </row>
    <row r="3793" spans="1:6" x14ac:dyDescent="0.3">
      <c r="A3793" s="45">
        <v>760199</v>
      </c>
      <c r="B3793" s="46">
        <v>42233</v>
      </c>
      <c r="C3793" s="47">
        <v>2686.149062</v>
      </c>
      <c r="D3793" s="45">
        <v>0.62</v>
      </c>
      <c r="E3793" s="45" t="s">
        <v>28</v>
      </c>
      <c r="F3793" s="46">
        <v>42223</v>
      </c>
    </row>
    <row r="3794" spans="1:6" x14ac:dyDescent="0.3">
      <c r="A3794" s="45">
        <v>760199</v>
      </c>
      <c r="B3794" s="46">
        <v>42234</v>
      </c>
      <c r="C3794" s="47">
        <v>2686.5380180000002</v>
      </c>
      <c r="D3794" s="45">
        <v>0.28999999999999998</v>
      </c>
      <c r="E3794" s="45" t="s">
        <v>29</v>
      </c>
      <c r="F3794" s="46">
        <v>42234</v>
      </c>
    </row>
    <row r="3795" spans="1:6" x14ac:dyDescent="0.3">
      <c r="A3795" s="45">
        <v>760199</v>
      </c>
      <c r="B3795" s="46">
        <v>42235</v>
      </c>
      <c r="C3795" s="47">
        <v>2686.9270299999998</v>
      </c>
      <c r="D3795" s="45">
        <v>0.28999999999999998</v>
      </c>
      <c r="E3795" s="45" t="s">
        <v>29</v>
      </c>
      <c r="F3795" s="46">
        <v>42234</v>
      </c>
    </row>
    <row r="3796" spans="1:6" x14ac:dyDescent="0.3">
      <c r="A3796" s="45">
        <v>760199</v>
      </c>
      <c r="B3796" s="46">
        <v>42236</v>
      </c>
      <c r="C3796" s="47">
        <v>2687.3160990000001</v>
      </c>
      <c r="D3796" s="45">
        <v>0.28999999999999998</v>
      </c>
      <c r="E3796" s="45" t="s">
        <v>29</v>
      </c>
      <c r="F3796" s="46">
        <v>42234</v>
      </c>
    </row>
    <row r="3797" spans="1:6" x14ac:dyDescent="0.3">
      <c r="A3797" s="45">
        <v>760199</v>
      </c>
      <c r="B3797" s="46">
        <v>42237</v>
      </c>
      <c r="C3797" s="47">
        <v>2687.7052239999998</v>
      </c>
      <c r="D3797" s="45">
        <v>0.28999999999999998</v>
      </c>
      <c r="E3797" s="45" t="s">
        <v>29</v>
      </c>
      <c r="F3797" s="46">
        <v>42234</v>
      </c>
    </row>
    <row r="3798" spans="1:6" x14ac:dyDescent="0.3">
      <c r="A3798" s="45">
        <v>760199</v>
      </c>
      <c r="B3798" s="46">
        <v>42240</v>
      </c>
      <c r="C3798" s="47">
        <v>2687.6922669999999</v>
      </c>
      <c r="D3798" s="45">
        <v>0.23</v>
      </c>
      <c r="E3798" s="45" t="s">
        <v>29</v>
      </c>
      <c r="F3798" s="46">
        <v>42240</v>
      </c>
    </row>
    <row r="3799" spans="1:6" x14ac:dyDescent="0.3">
      <c r="A3799" s="45">
        <v>760199</v>
      </c>
      <c r="B3799" s="46">
        <v>42241</v>
      </c>
      <c r="C3799" s="47">
        <v>2688.0010139999999</v>
      </c>
      <c r="D3799" s="45">
        <v>0.23</v>
      </c>
      <c r="E3799" s="45" t="s">
        <v>29</v>
      </c>
      <c r="F3799" s="46">
        <v>42240</v>
      </c>
    </row>
    <row r="3800" spans="1:6" x14ac:dyDescent="0.3">
      <c r="A3800" s="45">
        <v>760199</v>
      </c>
      <c r="B3800" s="46">
        <v>42242</v>
      </c>
      <c r="C3800" s="47">
        <v>2688.3097969999999</v>
      </c>
      <c r="D3800" s="45">
        <v>0.23</v>
      </c>
      <c r="E3800" s="45" t="s">
        <v>29</v>
      </c>
      <c r="F3800" s="46">
        <v>42240</v>
      </c>
    </row>
    <row r="3801" spans="1:6" x14ac:dyDescent="0.3">
      <c r="A3801" s="45">
        <v>760199</v>
      </c>
      <c r="B3801" s="46">
        <v>42243</v>
      </c>
      <c r="C3801" s="47">
        <v>2688.6186160000002</v>
      </c>
      <c r="D3801" s="45">
        <v>0.23</v>
      </c>
      <c r="E3801" s="45" t="s">
        <v>29</v>
      </c>
      <c r="F3801" s="46">
        <v>42240</v>
      </c>
    </row>
    <row r="3802" spans="1:6" x14ac:dyDescent="0.3">
      <c r="A3802" s="45">
        <v>760199</v>
      </c>
      <c r="B3802" s="46">
        <v>42244</v>
      </c>
      <c r="C3802" s="47">
        <v>2688.9274690000002</v>
      </c>
      <c r="D3802" s="45">
        <v>0.23</v>
      </c>
      <c r="E3802" s="45" t="s">
        <v>29</v>
      </c>
      <c r="F3802" s="46">
        <v>42240</v>
      </c>
    </row>
    <row r="3803" spans="1:6" x14ac:dyDescent="0.3">
      <c r="A3803" s="45">
        <v>760199</v>
      </c>
      <c r="B3803" s="46">
        <v>42247</v>
      </c>
      <c r="C3803" s="47">
        <v>2689.236359</v>
      </c>
      <c r="D3803" s="45">
        <v>0.23</v>
      </c>
      <c r="E3803" s="45" t="s">
        <v>29</v>
      </c>
      <c r="F3803" s="46">
        <v>42240</v>
      </c>
    </row>
    <row r="3804" spans="1:6" x14ac:dyDescent="0.3">
      <c r="A3804" s="45">
        <v>760199</v>
      </c>
      <c r="B3804" s="46">
        <v>42248</v>
      </c>
      <c r="C3804" s="47">
        <v>2689.5452839999998</v>
      </c>
      <c r="D3804" s="45">
        <v>0.23</v>
      </c>
      <c r="E3804" s="45" t="s">
        <v>29</v>
      </c>
      <c r="F3804" s="46">
        <v>42240</v>
      </c>
    </row>
    <row r="3805" spans="1:6" x14ac:dyDescent="0.3">
      <c r="A3805" s="45">
        <v>760199</v>
      </c>
      <c r="B3805" s="46">
        <v>42249</v>
      </c>
      <c r="C3805" s="47">
        <v>2689.8542440000001</v>
      </c>
      <c r="D3805" s="45">
        <v>0.23</v>
      </c>
      <c r="E3805" s="45" t="s">
        <v>29</v>
      </c>
      <c r="F3805" s="46">
        <v>42240</v>
      </c>
    </row>
    <row r="3806" spans="1:6" x14ac:dyDescent="0.3">
      <c r="A3806" s="45">
        <v>760199</v>
      </c>
      <c r="B3806" s="46">
        <v>42250</v>
      </c>
      <c r="C3806" s="47">
        <v>2690.1632399999999</v>
      </c>
      <c r="D3806" s="45">
        <v>0.23</v>
      </c>
      <c r="E3806" s="45" t="s">
        <v>29</v>
      </c>
      <c r="F3806" s="46">
        <v>42240</v>
      </c>
    </row>
    <row r="3807" spans="1:6" x14ac:dyDescent="0.3">
      <c r="A3807" s="45">
        <v>760199</v>
      </c>
      <c r="B3807" s="46">
        <v>42251</v>
      </c>
      <c r="C3807" s="47">
        <v>2690.4722710000001</v>
      </c>
      <c r="D3807" s="45">
        <v>0.23</v>
      </c>
      <c r="E3807" s="45" t="s">
        <v>29</v>
      </c>
      <c r="F3807" s="46">
        <v>42240</v>
      </c>
    </row>
    <row r="3808" spans="1:6" x14ac:dyDescent="0.3">
      <c r="A3808" s="45">
        <v>760199</v>
      </c>
      <c r="B3808" s="46">
        <v>42255</v>
      </c>
      <c r="C3808" s="47">
        <v>2690.7813379999998</v>
      </c>
      <c r="D3808" s="45">
        <v>0.23</v>
      </c>
      <c r="E3808" s="45" t="s">
        <v>29</v>
      </c>
      <c r="F3808" s="46">
        <v>42240</v>
      </c>
    </row>
    <row r="3809" spans="1:6" x14ac:dyDescent="0.3">
      <c r="A3809" s="45">
        <v>760199</v>
      </c>
      <c r="B3809" s="46">
        <v>42256</v>
      </c>
      <c r="C3809" s="47">
        <v>2691.0904399999999</v>
      </c>
      <c r="D3809" s="45">
        <v>0.23</v>
      </c>
      <c r="E3809" s="45" t="s">
        <v>29</v>
      </c>
      <c r="F3809" s="46">
        <v>42240</v>
      </c>
    </row>
    <row r="3810" spans="1:6" x14ac:dyDescent="0.3">
      <c r="A3810" s="45">
        <v>760199</v>
      </c>
      <c r="B3810" s="46">
        <v>42257</v>
      </c>
      <c r="C3810" s="47">
        <v>2691.1704679999998</v>
      </c>
      <c r="D3810" s="45">
        <v>0.22</v>
      </c>
      <c r="E3810" s="45" t="s">
        <v>28</v>
      </c>
      <c r="F3810" s="46">
        <v>42257</v>
      </c>
    </row>
    <row r="3811" spans="1:6" x14ac:dyDescent="0.3">
      <c r="A3811" s="45">
        <v>760199</v>
      </c>
      <c r="B3811" s="46">
        <v>42258</v>
      </c>
      <c r="C3811" s="47">
        <v>2691.4661369999999</v>
      </c>
      <c r="D3811" s="45">
        <v>0.22</v>
      </c>
      <c r="E3811" s="45" t="s">
        <v>28</v>
      </c>
      <c r="F3811" s="46">
        <v>42257</v>
      </c>
    </row>
    <row r="3812" spans="1:6" x14ac:dyDescent="0.3">
      <c r="A3812" s="45">
        <v>760199</v>
      </c>
      <c r="B3812" s="46">
        <v>42261</v>
      </c>
      <c r="C3812" s="47">
        <v>2691.7618389999998</v>
      </c>
      <c r="D3812" s="45">
        <v>0.22</v>
      </c>
      <c r="E3812" s="45" t="s">
        <v>28</v>
      </c>
      <c r="F3812" s="46">
        <v>42257</v>
      </c>
    </row>
    <row r="3813" spans="1:6" x14ac:dyDescent="0.3">
      <c r="A3813" s="45">
        <v>760199</v>
      </c>
      <c r="B3813" s="46">
        <v>42262</v>
      </c>
      <c r="C3813" s="47">
        <v>2692.057573</v>
      </c>
      <c r="D3813" s="45">
        <v>0.22</v>
      </c>
      <c r="E3813" s="45" t="s">
        <v>28</v>
      </c>
      <c r="F3813" s="46">
        <v>42257</v>
      </c>
    </row>
    <row r="3814" spans="1:6" x14ac:dyDescent="0.3">
      <c r="A3814" s="45">
        <v>760199</v>
      </c>
      <c r="B3814" s="46">
        <v>42263</v>
      </c>
      <c r="C3814" s="47">
        <v>2692.6204440000001</v>
      </c>
      <c r="D3814" s="45">
        <v>0.44</v>
      </c>
      <c r="E3814" s="45" t="s">
        <v>29</v>
      </c>
      <c r="F3814" s="46">
        <v>42263</v>
      </c>
    </row>
    <row r="3815" spans="1:6" x14ac:dyDescent="0.3">
      <c r="A3815" s="45">
        <v>760199</v>
      </c>
      <c r="B3815" s="46">
        <v>42264</v>
      </c>
      <c r="C3815" s="47">
        <v>2693.183434</v>
      </c>
      <c r="D3815" s="45">
        <v>0.44</v>
      </c>
      <c r="E3815" s="45" t="s">
        <v>29</v>
      </c>
      <c r="F3815" s="46">
        <v>42263</v>
      </c>
    </row>
    <row r="3816" spans="1:6" x14ac:dyDescent="0.3">
      <c r="A3816" s="45">
        <v>760199</v>
      </c>
      <c r="B3816" s="46">
        <v>42265</v>
      </c>
      <c r="C3816" s="47">
        <v>2693.746541</v>
      </c>
      <c r="D3816" s="45">
        <v>0.44</v>
      </c>
      <c r="E3816" s="45" t="s">
        <v>29</v>
      </c>
      <c r="F3816" s="46">
        <v>42263</v>
      </c>
    </row>
    <row r="3817" spans="1:6" x14ac:dyDescent="0.3">
      <c r="A3817" s="45">
        <v>760199</v>
      </c>
      <c r="B3817" s="46">
        <v>42268</v>
      </c>
      <c r="C3817" s="47">
        <v>2694.3097659999999</v>
      </c>
      <c r="D3817" s="45">
        <v>0.44</v>
      </c>
      <c r="E3817" s="45" t="s">
        <v>29</v>
      </c>
      <c r="F3817" s="46">
        <v>42263</v>
      </c>
    </row>
    <row r="3818" spans="1:6" x14ac:dyDescent="0.3">
      <c r="A3818" s="45">
        <v>760199</v>
      </c>
      <c r="B3818" s="46">
        <v>42269</v>
      </c>
      <c r="C3818" s="47">
        <v>2694.8731079999998</v>
      </c>
      <c r="D3818" s="45">
        <v>0.44</v>
      </c>
      <c r="E3818" s="45" t="s">
        <v>29</v>
      </c>
      <c r="F3818" s="46">
        <v>42263</v>
      </c>
    </row>
    <row r="3819" spans="1:6" x14ac:dyDescent="0.3">
      <c r="A3819" s="45">
        <v>760199</v>
      </c>
      <c r="B3819" s="46">
        <v>42270</v>
      </c>
      <c r="C3819" s="47">
        <v>2695.9731609999999</v>
      </c>
      <c r="D3819" s="45">
        <v>0.51</v>
      </c>
      <c r="E3819" s="45" t="s">
        <v>29</v>
      </c>
      <c r="F3819" s="46">
        <v>42270</v>
      </c>
    </row>
    <row r="3820" spans="1:6" x14ac:dyDescent="0.3">
      <c r="A3820" s="45">
        <v>760199</v>
      </c>
      <c r="B3820" s="46">
        <v>42271</v>
      </c>
      <c r="C3820" s="47">
        <v>2696.6263119999999</v>
      </c>
      <c r="D3820" s="45">
        <v>0.51</v>
      </c>
      <c r="E3820" s="45" t="s">
        <v>29</v>
      </c>
      <c r="F3820" s="46">
        <v>42270</v>
      </c>
    </row>
    <row r="3821" spans="1:6" x14ac:dyDescent="0.3">
      <c r="A3821" s="45">
        <v>760199</v>
      </c>
      <c r="B3821" s="46">
        <v>42272</v>
      </c>
      <c r="C3821" s="47">
        <v>2697.279622</v>
      </c>
      <c r="D3821" s="45">
        <v>0.51</v>
      </c>
      <c r="E3821" s="45" t="s">
        <v>29</v>
      </c>
      <c r="F3821" s="46">
        <v>42270</v>
      </c>
    </row>
    <row r="3822" spans="1:6" x14ac:dyDescent="0.3">
      <c r="A3822" s="45">
        <v>760199</v>
      </c>
      <c r="B3822" s="46">
        <v>42275</v>
      </c>
      <c r="C3822" s="47">
        <v>2697.93309</v>
      </c>
      <c r="D3822" s="45">
        <v>0.51</v>
      </c>
      <c r="E3822" s="45" t="s">
        <v>29</v>
      </c>
      <c r="F3822" s="46">
        <v>42270</v>
      </c>
    </row>
    <row r="3823" spans="1:6" x14ac:dyDescent="0.3">
      <c r="A3823" s="45">
        <v>760199</v>
      </c>
      <c r="B3823" s="46">
        <v>42276</v>
      </c>
      <c r="C3823" s="47">
        <v>2698.5867159999998</v>
      </c>
      <c r="D3823" s="45">
        <v>0.51</v>
      </c>
      <c r="E3823" s="45" t="s">
        <v>29</v>
      </c>
      <c r="F3823" s="46">
        <v>42270</v>
      </c>
    </row>
    <row r="3824" spans="1:6" x14ac:dyDescent="0.3">
      <c r="A3824" s="45">
        <v>760199</v>
      </c>
      <c r="B3824" s="46">
        <v>42277</v>
      </c>
      <c r="C3824" s="47">
        <v>2699.2405010000002</v>
      </c>
      <c r="D3824" s="45">
        <v>0.51</v>
      </c>
      <c r="E3824" s="45" t="s">
        <v>29</v>
      </c>
      <c r="F3824" s="46">
        <v>42270</v>
      </c>
    </row>
    <row r="3825" spans="1:6" x14ac:dyDescent="0.3">
      <c r="A3825" s="45">
        <v>760199</v>
      </c>
      <c r="B3825" s="46">
        <v>42278</v>
      </c>
      <c r="C3825" s="47">
        <v>2699.894444</v>
      </c>
      <c r="D3825" s="45">
        <v>0.51</v>
      </c>
      <c r="E3825" s="45" t="s">
        <v>29</v>
      </c>
      <c r="F3825" s="46">
        <v>42270</v>
      </c>
    </row>
    <row r="3826" spans="1:6" x14ac:dyDescent="0.3">
      <c r="A3826" s="45">
        <v>760199</v>
      </c>
      <c r="B3826" s="46">
        <v>42279</v>
      </c>
      <c r="C3826" s="47">
        <v>2700.548546</v>
      </c>
      <c r="D3826" s="45">
        <v>0.51</v>
      </c>
      <c r="E3826" s="45" t="s">
        <v>29</v>
      </c>
      <c r="F3826" s="46">
        <v>42270</v>
      </c>
    </row>
    <row r="3827" spans="1:6" x14ac:dyDescent="0.3">
      <c r="A3827" s="45">
        <v>760199</v>
      </c>
      <c r="B3827" s="46">
        <v>42282</v>
      </c>
      <c r="C3827" s="47">
        <v>2701.2028059999998</v>
      </c>
      <c r="D3827" s="45">
        <v>0.51</v>
      </c>
      <c r="E3827" s="45" t="s">
        <v>29</v>
      </c>
      <c r="F3827" s="46">
        <v>42270</v>
      </c>
    </row>
    <row r="3828" spans="1:6" x14ac:dyDescent="0.3">
      <c r="A3828" s="45">
        <v>760199</v>
      </c>
      <c r="B3828" s="46">
        <v>42283</v>
      </c>
      <c r="C3828" s="47">
        <v>2701.8572239999999</v>
      </c>
      <c r="D3828" s="45">
        <v>0.51</v>
      </c>
      <c r="E3828" s="45" t="s">
        <v>29</v>
      </c>
      <c r="F3828" s="46">
        <v>42270</v>
      </c>
    </row>
    <row r="3829" spans="1:6" x14ac:dyDescent="0.3">
      <c r="A3829" s="45">
        <v>760199</v>
      </c>
      <c r="B3829" s="46">
        <v>42284</v>
      </c>
      <c r="C3829" s="47">
        <v>2703.125462</v>
      </c>
      <c r="D3829" s="45">
        <v>0.54</v>
      </c>
      <c r="E3829" s="45" t="s">
        <v>28</v>
      </c>
      <c r="F3829" s="46">
        <v>42284</v>
      </c>
    </row>
    <row r="3830" spans="1:6" x14ac:dyDescent="0.3">
      <c r="A3830" s="45">
        <v>760199</v>
      </c>
      <c r="B3830" s="46">
        <v>42285</v>
      </c>
      <c r="C3830" s="47">
        <v>2703.818714</v>
      </c>
      <c r="D3830" s="45">
        <v>0.54</v>
      </c>
      <c r="E3830" s="45" t="s">
        <v>28</v>
      </c>
      <c r="F3830" s="46">
        <v>42284</v>
      </c>
    </row>
    <row r="3831" spans="1:6" x14ac:dyDescent="0.3">
      <c r="A3831" s="45">
        <v>760199</v>
      </c>
      <c r="B3831" s="46">
        <v>42286</v>
      </c>
      <c r="C3831" s="47">
        <v>2704.5121439999998</v>
      </c>
      <c r="D3831" s="45">
        <v>0.54</v>
      </c>
      <c r="E3831" s="45" t="s">
        <v>28</v>
      </c>
      <c r="F3831" s="46">
        <v>42284</v>
      </c>
    </row>
    <row r="3832" spans="1:6" x14ac:dyDescent="0.3">
      <c r="A3832" s="45">
        <v>760199</v>
      </c>
      <c r="B3832" s="46">
        <v>42290</v>
      </c>
      <c r="C3832" s="47">
        <v>2705.205751</v>
      </c>
      <c r="D3832" s="45">
        <v>0.54</v>
      </c>
      <c r="E3832" s="45" t="s">
        <v>28</v>
      </c>
      <c r="F3832" s="46">
        <v>42284</v>
      </c>
    </row>
    <row r="3833" spans="1:6" x14ac:dyDescent="0.3">
      <c r="A3833" s="45">
        <v>760199</v>
      </c>
      <c r="B3833" s="46">
        <v>42291</v>
      </c>
      <c r="C3833" s="47">
        <v>2705.8995369999998</v>
      </c>
      <c r="D3833" s="45">
        <v>0.54</v>
      </c>
      <c r="E3833" s="45" t="s">
        <v>28</v>
      </c>
      <c r="F3833" s="46">
        <v>42284</v>
      </c>
    </row>
    <row r="3834" spans="1:6" x14ac:dyDescent="0.3">
      <c r="A3834" s="45">
        <v>760199</v>
      </c>
      <c r="B3834" s="46">
        <v>42292</v>
      </c>
      <c r="C3834" s="47">
        <v>2706.5935009999998</v>
      </c>
      <c r="D3834" s="45">
        <v>0.54</v>
      </c>
      <c r="E3834" s="45" t="s">
        <v>28</v>
      </c>
      <c r="F3834" s="46">
        <v>42284</v>
      </c>
    </row>
    <row r="3835" spans="1:6" x14ac:dyDescent="0.3">
      <c r="A3835" s="45">
        <v>760199</v>
      </c>
      <c r="B3835" s="46">
        <v>42293</v>
      </c>
      <c r="C3835" s="47">
        <v>2707.531109</v>
      </c>
      <c r="D3835" s="45">
        <v>0.73</v>
      </c>
      <c r="E3835" s="45" t="s">
        <v>29</v>
      </c>
      <c r="F3835" s="46">
        <v>42293</v>
      </c>
    </row>
    <row r="3836" spans="1:6" x14ac:dyDescent="0.3">
      <c r="A3836" s="45">
        <v>760199</v>
      </c>
      <c r="B3836" s="46">
        <v>42296</v>
      </c>
      <c r="C3836" s="47">
        <v>2708.4690420000002</v>
      </c>
      <c r="D3836" s="45">
        <v>0.73</v>
      </c>
      <c r="E3836" s="45" t="s">
        <v>29</v>
      </c>
      <c r="F3836" s="46">
        <v>42293</v>
      </c>
    </row>
    <row r="3837" spans="1:6" x14ac:dyDescent="0.3">
      <c r="A3837" s="45">
        <v>760199</v>
      </c>
      <c r="B3837" s="46">
        <v>42297</v>
      </c>
      <c r="C3837" s="47">
        <v>2709.4072999999999</v>
      </c>
      <c r="D3837" s="45">
        <v>0.73</v>
      </c>
      <c r="E3837" s="45" t="s">
        <v>29</v>
      </c>
      <c r="F3837" s="46">
        <v>42293</v>
      </c>
    </row>
    <row r="3838" spans="1:6" x14ac:dyDescent="0.3">
      <c r="A3838" s="45">
        <v>760199</v>
      </c>
      <c r="B3838" s="46">
        <v>42298</v>
      </c>
      <c r="C3838" s="47">
        <v>2710.345883</v>
      </c>
      <c r="D3838" s="45">
        <v>0.73</v>
      </c>
      <c r="E3838" s="45" t="s">
        <v>29</v>
      </c>
      <c r="F3838" s="46">
        <v>42293</v>
      </c>
    </row>
    <row r="3839" spans="1:6" x14ac:dyDescent="0.3">
      <c r="A3839" s="45">
        <v>760199</v>
      </c>
      <c r="B3839" s="46">
        <v>42299</v>
      </c>
      <c r="C3839" s="47">
        <v>2711.6051630000002</v>
      </c>
      <c r="D3839" s="45">
        <v>0.78</v>
      </c>
      <c r="E3839" s="45" t="s">
        <v>29</v>
      </c>
      <c r="F3839" s="46">
        <v>42299</v>
      </c>
    </row>
    <row r="3840" spans="1:6" x14ac:dyDescent="0.3">
      <c r="A3840" s="45">
        <v>760199</v>
      </c>
      <c r="B3840" s="46">
        <v>42300</v>
      </c>
      <c r="C3840" s="47">
        <v>2712.6086089999999</v>
      </c>
      <c r="D3840" s="45">
        <v>0.78</v>
      </c>
      <c r="E3840" s="45" t="s">
        <v>29</v>
      </c>
      <c r="F3840" s="46">
        <v>42299</v>
      </c>
    </row>
    <row r="3841" spans="1:6" x14ac:dyDescent="0.3">
      <c r="A3841" s="45">
        <v>760199</v>
      </c>
      <c r="B3841" s="46">
        <v>42303</v>
      </c>
      <c r="C3841" s="47">
        <v>2713.6124260000001</v>
      </c>
      <c r="D3841" s="45">
        <v>0.78</v>
      </c>
      <c r="E3841" s="45" t="s">
        <v>29</v>
      </c>
      <c r="F3841" s="46">
        <v>42299</v>
      </c>
    </row>
    <row r="3842" spans="1:6" x14ac:dyDescent="0.3">
      <c r="A3842" s="45">
        <v>760199</v>
      </c>
      <c r="B3842" s="46">
        <v>42304</v>
      </c>
      <c r="C3842" s="47">
        <v>2714.616614</v>
      </c>
      <c r="D3842" s="45">
        <v>0.78</v>
      </c>
      <c r="E3842" s="45" t="s">
        <v>29</v>
      </c>
      <c r="F3842" s="46">
        <v>42299</v>
      </c>
    </row>
    <row r="3843" spans="1:6" x14ac:dyDescent="0.3">
      <c r="A3843" s="45">
        <v>760199</v>
      </c>
      <c r="B3843" s="46">
        <v>42305</v>
      </c>
      <c r="C3843" s="47">
        <v>2715.6211739999999</v>
      </c>
      <c r="D3843" s="45">
        <v>0.78</v>
      </c>
      <c r="E3843" s="45" t="s">
        <v>29</v>
      </c>
      <c r="F3843" s="46">
        <v>42299</v>
      </c>
    </row>
    <row r="3844" spans="1:6" x14ac:dyDescent="0.3">
      <c r="A3844" s="45">
        <v>760199</v>
      </c>
      <c r="B3844" s="46">
        <v>42306</v>
      </c>
      <c r="C3844" s="47">
        <v>2716.6261060000002</v>
      </c>
      <c r="D3844" s="45">
        <v>0.78</v>
      </c>
      <c r="E3844" s="45" t="s">
        <v>29</v>
      </c>
      <c r="F3844" s="46">
        <v>42299</v>
      </c>
    </row>
    <row r="3845" spans="1:6" x14ac:dyDescent="0.3">
      <c r="A3845" s="45">
        <v>760199</v>
      </c>
      <c r="B3845" s="46">
        <v>42307</v>
      </c>
      <c r="C3845" s="47">
        <v>2717.63141</v>
      </c>
      <c r="D3845" s="45">
        <v>0.78</v>
      </c>
      <c r="E3845" s="45" t="s">
        <v>29</v>
      </c>
      <c r="F3845" s="46">
        <v>42299</v>
      </c>
    </row>
    <row r="3846" spans="1:6" x14ac:dyDescent="0.3">
      <c r="A3846" s="45">
        <v>760199</v>
      </c>
      <c r="B3846" s="46">
        <v>42311</v>
      </c>
      <c r="C3846" s="47">
        <v>2718.6370849999998</v>
      </c>
      <c r="D3846" s="45">
        <v>0.78</v>
      </c>
      <c r="E3846" s="45" t="s">
        <v>29</v>
      </c>
      <c r="F3846" s="46">
        <v>42299</v>
      </c>
    </row>
    <row r="3847" spans="1:6" x14ac:dyDescent="0.3">
      <c r="A3847" s="45">
        <v>760199</v>
      </c>
      <c r="B3847" s="46">
        <v>42312</v>
      </c>
      <c r="C3847" s="47">
        <v>2719.643133</v>
      </c>
      <c r="D3847" s="45">
        <v>0.78</v>
      </c>
      <c r="E3847" s="45" t="s">
        <v>29</v>
      </c>
      <c r="F3847" s="46">
        <v>42299</v>
      </c>
    </row>
    <row r="3848" spans="1:6" x14ac:dyDescent="0.3">
      <c r="A3848" s="45">
        <v>760199</v>
      </c>
      <c r="B3848" s="46">
        <v>42313</v>
      </c>
      <c r="C3848" s="47">
        <v>2720.6495530000002</v>
      </c>
      <c r="D3848" s="45">
        <v>0.78</v>
      </c>
      <c r="E3848" s="45" t="s">
        <v>29</v>
      </c>
      <c r="F3848" s="46">
        <v>42299</v>
      </c>
    </row>
    <row r="3849" spans="1:6" x14ac:dyDescent="0.3">
      <c r="A3849" s="45">
        <v>760199</v>
      </c>
      <c r="B3849" s="46">
        <v>42314</v>
      </c>
      <c r="C3849" s="47">
        <v>2722.4256999999998</v>
      </c>
      <c r="D3849" s="45">
        <v>0.82</v>
      </c>
      <c r="E3849" s="45" t="s">
        <v>28</v>
      </c>
      <c r="F3849" s="46">
        <v>42314</v>
      </c>
    </row>
    <row r="3850" spans="1:6" x14ac:dyDescent="0.3">
      <c r="A3850" s="45">
        <v>760199</v>
      </c>
      <c r="B3850" s="46">
        <v>42317</v>
      </c>
      <c r="C3850" s="47">
        <v>2723.4844670000002</v>
      </c>
      <c r="D3850" s="45">
        <v>0.82</v>
      </c>
      <c r="E3850" s="45" t="s">
        <v>28</v>
      </c>
      <c r="F3850" s="46">
        <v>42314</v>
      </c>
    </row>
    <row r="3851" spans="1:6" x14ac:dyDescent="0.3">
      <c r="A3851" s="45">
        <v>760199</v>
      </c>
      <c r="B3851" s="46">
        <v>42318</v>
      </c>
      <c r="C3851" s="47">
        <v>2724.5436450000002</v>
      </c>
      <c r="D3851" s="45">
        <v>0.82</v>
      </c>
      <c r="E3851" s="45" t="s">
        <v>28</v>
      </c>
      <c r="F3851" s="46">
        <v>42314</v>
      </c>
    </row>
    <row r="3852" spans="1:6" x14ac:dyDescent="0.3">
      <c r="A3852" s="45">
        <v>760199</v>
      </c>
      <c r="B3852" s="46">
        <v>42319</v>
      </c>
      <c r="C3852" s="47">
        <v>2725.6032359999999</v>
      </c>
      <c r="D3852" s="45">
        <v>0.82</v>
      </c>
      <c r="E3852" s="45" t="s">
        <v>28</v>
      </c>
      <c r="F3852" s="46">
        <v>42314</v>
      </c>
    </row>
    <row r="3853" spans="1:6" x14ac:dyDescent="0.3">
      <c r="A3853" s="45">
        <v>760199</v>
      </c>
      <c r="B3853" s="46">
        <v>42320</v>
      </c>
      <c r="C3853" s="47">
        <v>2726.6632380000001</v>
      </c>
      <c r="D3853" s="45">
        <v>0.82</v>
      </c>
      <c r="E3853" s="45" t="s">
        <v>28</v>
      </c>
      <c r="F3853" s="46">
        <v>42314</v>
      </c>
    </row>
    <row r="3854" spans="1:6" x14ac:dyDescent="0.3">
      <c r="A3854" s="45">
        <v>760199</v>
      </c>
      <c r="B3854" s="46">
        <v>42321</v>
      </c>
      <c r="C3854" s="47">
        <v>2727.723653</v>
      </c>
      <c r="D3854" s="45">
        <v>0.82</v>
      </c>
      <c r="E3854" s="45" t="s">
        <v>28</v>
      </c>
      <c r="F3854" s="46">
        <v>42314</v>
      </c>
    </row>
    <row r="3855" spans="1:6" x14ac:dyDescent="0.3">
      <c r="A3855" s="45">
        <v>760199</v>
      </c>
      <c r="B3855" s="46">
        <v>42324</v>
      </c>
      <c r="C3855" s="47">
        <v>2728.7844810000001</v>
      </c>
      <c r="D3855" s="45">
        <v>0.82</v>
      </c>
      <c r="E3855" s="45" t="s">
        <v>28</v>
      </c>
      <c r="F3855" s="46">
        <v>42314</v>
      </c>
    </row>
    <row r="3856" spans="1:6" x14ac:dyDescent="0.3">
      <c r="A3856" s="45">
        <v>760199</v>
      </c>
      <c r="B3856" s="46">
        <v>42325</v>
      </c>
      <c r="C3856" s="47">
        <v>2729.6265010000002</v>
      </c>
      <c r="D3856" s="45">
        <v>0.65</v>
      </c>
      <c r="E3856" s="45" t="s">
        <v>29</v>
      </c>
      <c r="F3856" s="46">
        <v>42325</v>
      </c>
    </row>
    <row r="3857" spans="1:6" x14ac:dyDescent="0.3">
      <c r="A3857" s="45">
        <v>760199</v>
      </c>
      <c r="B3857" s="46">
        <v>42326</v>
      </c>
      <c r="C3857" s="47">
        <v>2730.468781</v>
      </c>
      <c r="D3857" s="45">
        <v>0.65</v>
      </c>
      <c r="E3857" s="45" t="s">
        <v>29</v>
      </c>
      <c r="F3857" s="46">
        <v>42325</v>
      </c>
    </row>
    <row r="3858" spans="1:6" x14ac:dyDescent="0.3">
      <c r="A3858" s="45">
        <v>760199</v>
      </c>
      <c r="B3858" s="46">
        <v>42327</v>
      </c>
      <c r="C3858" s="47">
        <v>2731.3113210000001</v>
      </c>
      <c r="D3858" s="45">
        <v>0.65</v>
      </c>
      <c r="E3858" s="45" t="s">
        <v>29</v>
      </c>
      <c r="F3858" s="46">
        <v>42325</v>
      </c>
    </row>
    <row r="3859" spans="1:6" x14ac:dyDescent="0.3">
      <c r="A3859" s="45">
        <v>760199</v>
      </c>
      <c r="B3859" s="46">
        <v>42328</v>
      </c>
      <c r="C3859" s="47">
        <v>2733.3938440000002</v>
      </c>
      <c r="D3859" s="45">
        <v>0.89</v>
      </c>
      <c r="E3859" s="45" t="s">
        <v>29</v>
      </c>
      <c r="F3859" s="46">
        <v>42328</v>
      </c>
    </row>
    <row r="3860" spans="1:6" x14ac:dyDescent="0.3">
      <c r="A3860" s="45">
        <v>760199</v>
      </c>
      <c r="B3860" s="46">
        <v>42331</v>
      </c>
      <c r="C3860" s="47">
        <v>2734.5474009999998</v>
      </c>
      <c r="D3860" s="45">
        <v>0.89</v>
      </c>
      <c r="E3860" s="45" t="s">
        <v>29</v>
      </c>
      <c r="F3860" s="46">
        <v>42328</v>
      </c>
    </row>
    <row r="3861" spans="1:6" x14ac:dyDescent="0.3">
      <c r="A3861" s="45">
        <v>760199</v>
      </c>
      <c r="B3861" s="46">
        <v>42332</v>
      </c>
      <c r="C3861" s="47">
        <v>2735.7014450000001</v>
      </c>
      <c r="D3861" s="45">
        <v>0.89</v>
      </c>
      <c r="E3861" s="45" t="s">
        <v>29</v>
      </c>
      <c r="F3861" s="46">
        <v>42328</v>
      </c>
    </row>
    <row r="3862" spans="1:6" x14ac:dyDescent="0.3">
      <c r="A3862" s="45">
        <v>760199</v>
      </c>
      <c r="B3862" s="46">
        <v>42333</v>
      </c>
      <c r="C3862" s="47">
        <v>2736.8559759999998</v>
      </c>
      <c r="D3862" s="45">
        <v>0.89</v>
      </c>
      <c r="E3862" s="45" t="s">
        <v>29</v>
      </c>
      <c r="F3862" s="46">
        <v>42328</v>
      </c>
    </row>
    <row r="3863" spans="1:6" x14ac:dyDescent="0.3">
      <c r="A3863" s="45">
        <v>760199</v>
      </c>
      <c r="B3863" s="46">
        <v>42334</v>
      </c>
      <c r="C3863" s="47">
        <v>2738.0109940000002</v>
      </c>
      <c r="D3863" s="45">
        <v>0.89</v>
      </c>
      <c r="E3863" s="45" t="s">
        <v>29</v>
      </c>
      <c r="F3863" s="46">
        <v>42328</v>
      </c>
    </row>
    <row r="3864" spans="1:6" x14ac:dyDescent="0.3">
      <c r="A3864" s="45">
        <v>760199</v>
      </c>
      <c r="B3864" s="46">
        <v>42335</v>
      </c>
      <c r="C3864" s="47">
        <v>2739.1664999999998</v>
      </c>
      <c r="D3864" s="45">
        <v>0.89</v>
      </c>
      <c r="E3864" s="45" t="s">
        <v>29</v>
      </c>
      <c r="F3864" s="46">
        <v>42328</v>
      </c>
    </row>
    <row r="3865" spans="1:6" x14ac:dyDescent="0.3">
      <c r="A3865" s="45">
        <v>760199</v>
      </c>
      <c r="B3865" s="46">
        <v>42338</v>
      </c>
      <c r="C3865" s="47">
        <v>2740.3224930000001</v>
      </c>
      <c r="D3865" s="45">
        <v>0.89</v>
      </c>
      <c r="E3865" s="45" t="s">
        <v>29</v>
      </c>
      <c r="F3865" s="46">
        <v>42328</v>
      </c>
    </row>
    <row r="3866" spans="1:6" x14ac:dyDescent="0.3">
      <c r="A3866" s="45">
        <v>760199</v>
      </c>
      <c r="B3866" s="46">
        <v>42339</v>
      </c>
      <c r="C3866" s="47">
        <v>2741.4789740000001</v>
      </c>
      <c r="D3866" s="45">
        <v>0.89</v>
      </c>
      <c r="E3866" s="45" t="s">
        <v>29</v>
      </c>
      <c r="F3866" s="46">
        <v>42328</v>
      </c>
    </row>
    <row r="3867" spans="1:6" x14ac:dyDescent="0.3">
      <c r="A3867" s="45">
        <v>760199</v>
      </c>
      <c r="B3867" s="46">
        <v>42340</v>
      </c>
      <c r="C3867" s="47">
        <v>2742.6359430000002</v>
      </c>
      <c r="D3867" s="45">
        <v>0.89</v>
      </c>
      <c r="E3867" s="45" t="s">
        <v>29</v>
      </c>
      <c r="F3867" s="46">
        <v>42328</v>
      </c>
    </row>
    <row r="3868" spans="1:6" x14ac:dyDescent="0.3">
      <c r="A3868" s="45">
        <v>760199</v>
      </c>
      <c r="B3868" s="46">
        <v>42341</v>
      </c>
      <c r="C3868" s="47">
        <v>2743.7934009999999</v>
      </c>
      <c r="D3868" s="45">
        <v>0.89</v>
      </c>
      <c r="E3868" s="45" t="s">
        <v>29</v>
      </c>
      <c r="F3868" s="46">
        <v>42328</v>
      </c>
    </row>
    <row r="3869" spans="1:6" x14ac:dyDescent="0.3">
      <c r="A3869" s="45">
        <v>760199</v>
      </c>
      <c r="B3869" s="46">
        <v>42342</v>
      </c>
      <c r="C3869" s="47">
        <v>2744.9513470000002</v>
      </c>
      <c r="D3869" s="45">
        <v>0.89</v>
      </c>
      <c r="E3869" s="45" t="s">
        <v>29</v>
      </c>
      <c r="F3869" s="46">
        <v>42328</v>
      </c>
    </row>
    <row r="3870" spans="1:6" x14ac:dyDescent="0.3">
      <c r="A3870" s="45">
        <v>760199</v>
      </c>
      <c r="B3870" s="46">
        <v>42345</v>
      </c>
      <c r="C3870" s="47">
        <v>2746.1097810000001</v>
      </c>
      <c r="D3870" s="45">
        <v>0.89</v>
      </c>
      <c r="E3870" s="45" t="s">
        <v>29</v>
      </c>
      <c r="F3870" s="46">
        <v>42328</v>
      </c>
    </row>
    <row r="3871" spans="1:6" x14ac:dyDescent="0.3">
      <c r="A3871" s="45">
        <v>760199</v>
      </c>
      <c r="B3871" s="46">
        <v>42346</v>
      </c>
      <c r="C3871" s="47">
        <v>2747.268705</v>
      </c>
      <c r="D3871" s="45">
        <v>0.89</v>
      </c>
      <c r="E3871" s="45" t="s">
        <v>29</v>
      </c>
      <c r="F3871" s="46">
        <v>42328</v>
      </c>
    </row>
    <row r="3872" spans="1:6" x14ac:dyDescent="0.3">
      <c r="A3872" s="45">
        <v>760199</v>
      </c>
      <c r="B3872" s="46">
        <v>42347</v>
      </c>
      <c r="C3872" s="47">
        <v>2751.0741189999999</v>
      </c>
      <c r="D3872" s="45">
        <v>1.01</v>
      </c>
      <c r="E3872" s="45" t="s">
        <v>28</v>
      </c>
      <c r="F3872" s="46">
        <v>42347</v>
      </c>
    </row>
    <row r="3873" spans="1:6" x14ac:dyDescent="0.3">
      <c r="A3873" s="45">
        <v>760199</v>
      </c>
      <c r="B3873" s="46">
        <v>42348</v>
      </c>
      <c r="C3873" s="47">
        <v>2752.39093</v>
      </c>
      <c r="D3873" s="45">
        <v>1.01</v>
      </c>
      <c r="E3873" s="45" t="s">
        <v>28</v>
      </c>
      <c r="F3873" s="46">
        <v>42347</v>
      </c>
    </row>
    <row r="3874" spans="1:6" x14ac:dyDescent="0.3">
      <c r="A3874" s="45">
        <v>760199</v>
      </c>
      <c r="B3874" s="46">
        <v>42349</v>
      </c>
      <c r="C3874" s="47">
        <v>2753.7083710000002</v>
      </c>
      <c r="D3874" s="45">
        <v>1.01</v>
      </c>
      <c r="E3874" s="45" t="s">
        <v>28</v>
      </c>
      <c r="F3874" s="46">
        <v>42347</v>
      </c>
    </row>
    <row r="3875" spans="1:6" x14ac:dyDescent="0.3">
      <c r="A3875" s="45">
        <v>760199</v>
      </c>
      <c r="B3875" s="46">
        <v>42352</v>
      </c>
      <c r="C3875" s="47">
        <v>2755.0264419999999</v>
      </c>
      <c r="D3875" s="45">
        <v>1.01</v>
      </c>
      <c r="E3875" s="45" t="s">
        <v>28</v>
      </c>
      <c r="F3875" s="46">
        <v>42347</v>
      </c>
    </row>
    <row r="3876" spans="1:6" x14ac:dyDescent="0.3">
      <c r="A3876" s="45">
        <v>760199</v>
      </c>
      <c r="B3876" s="46">
        <v>42353</v>
      </c>
      <c r="C3876" s="47">
        <v>2756.3451460000001</v>
      </c>
      <c r="D3876" s="45">
        <v>1.01</v>
      </c>
      <c r="E3876" s="45" t="s">
        <v>28</v>
      </c>
      <c r="F3876" s="46">
        <v>42347</v>
      </c>
    </row>
    <row r="3877" spans="1:6" x14ac:dyDescent="0.3">
      <c r="A3877" s="45">
        <v>760199</v>
      </c>
      <c r="B3877" s="46">
        <v>42354</v>
      </c>
      <c r="C3877" s="47">
        <v>2757.573449</v>
      </c>
      <c r="D3877" s="45">
        <v>0.94</v>
      </c>
      <c r="E3877" s="45" t="s">
        <v>29</v>
      </c>
      <c r="F3877" s="46">
        <v>42354</v>
      </c>
    </row>
    <row r="3878" spans="1:6" x14ac:dyDescent="0.3">
      <c r="A3878" s="45">
        <v>760199</v>
      </c>
      <c r="B3878" s="46">
        <v>42355</v>
      </c>
      <c r="C3878" s="47">
        <v>2758.8022999999998</v>
      </c>
      <c r="D3878" s="45">
        <v>0.94</v>
      </c>
      <c r="E3878" s="45" t="s">
        <v>29</v>
      </c>
      <c r="F3878" s="46">
        <v>42354</v>
      </c>
    </row>
    <row r="3879" spans="1:6" x14ac:dyDescent="0.3">
      <c r="A3879" s="45">
        <v>760199</v>
      </c>
      <c r="B3879" s="46">
        <v>42356</v>
      </c>
      <c r="C3879" s="47">
        <v>2760.0316979999998</v>
      </c>
      <c r="D3879" s="45">
        <v>0.94</v>
      </c>
      <c r="E3879" s="45" t="s">
        <v>29</v>
      </c>
      <c r="F3879" s="46">
        <v>42354</v>
      </c>
    </row>
    <row r="3880" spans="1:6" x14ac:dyDescent="0.3">
      <c r="A3880" s="45">
        <v>760199</v>
      </c>
      <c r="B3880" s="46">
        <v>42359</v>
      </c>
      <c r="C3880" s="47">
        <v>2761.6783559999999</v>
      </c>
      <c r="D3880" s="45">
        <v>1.02</v>
      </c>
      <c r="E3880" s="45" t="s">
        <v>29</v>
      </c>
      <c r="F3880" s="46">
        <v>42359</v>
      </c>
    </row>
    <row r="3881" spans="1:6" x14ac:dyDescent="0.3">
      <c r="A3881" s="45">
        <v>760199</v>
      </c>
      <c r="B3881" s="46">
        <v>42360</v>
      </c>
      <c r="C3881" s="47">
        <v>2763.0132699999999</v>
      </c>
      <c r="D3881" s="45">
        <v>1.02</v>
      </c>
      <c r="E3881" s="45" t="s">
        <v>29</v>
      </c>
      <c r="F3881" s="46">
        <v>42359</v>
      </c>
    </row>
    <row r="3882" spans="1:6" x14ac:dyDescent="0.3">
      <c r="A3882" s="45">
        <v>760199</v>
      </c>
      <c r="B3882" s="46">
        <v>42361</v>
      </c>
      <c r="C3882" s="47">
        <v>2764.3488299999999</v>
      </c>
      <c r="D3882" s="45">
        <v>1.02</v>
      </c>
      <c r="E3882" s="45" t="s">
        <v>29</v>
      </c>
      <c r="F3882" s="46">
        <v>42359</v>
      </c>
    </row>
    <row r="3883" spans="1:6" x14ac:dyDescent="0.3">
      <c r="A3883" s="45">
        <v>760199</v>
      </c>
      <c r="B3883" s="46">
        <v>42362</v>
      </c>
      <c r="C3883" s="47">
        <v>2765.685035</v>
      </c>
      <c r="D3883" s="45">
        <v>1.02</v>
      </c>
      <c r="E3883" s="45" t="s">
        <v>29</v>
      </c>
      <c r="F3883" s="46">
        <v>42359</v>
      </c>
    </row>
    <row r="3884" spans="1:6" x14ac:dyDescent="0.3">
      <c r="A3884" s="45">
        <v>760199</v>
      </c>
      <c r="B3884" s="46">
        <v>42366</v>
      </c>
      <c r="C3884" s="47">
        <v>2767.021886</v>
      </c>
      <c r="D3884" s="45">
        <v>1.02</v>
      </c>
      <c r="E3884" s="45" t="s">
        <v>29</v>
      </c>
      <c r="F3884" s="46">
        <v>42359</v>
      </c>
    </row>
    <row r="3885" spans="1:6" x14ac:dyDescent="0.3">
      <c r="A3885" s="45">
        <v>760199</v>
      </c>
      <c r="B3885" s="46">
        <v>42367</v>
      </c>
      <c r="C3885" s="47">
        <v>2768.359383</v>
      </c>
      <c r="D3885" s="45">
        <v>1.02</v>
      </c>
      <c r="E3885" s="45" t="s">
        <v>29</v>
      </c>
      <c r="F3885" s="46">
        <v>42359</v>
      </c>
    </row>
    <row r="3886" spans="1:6" x14ac:dyDescent="0.3">
      <c r="A3886" s="45">
        <v>760199</v>
      </c>
      <c r="B3886" s="46">
        <v>42368</v>
      </c>
      <c r="C3886" s="47">
        <v>2769.6975269999998</v>
      </c>
      <c r="D3886" s="45">
        <v>1.02</v>
      </c>
      <c r="E3886" s="45" t="s">
        <v>29</v>
      </c>
      <c r="F3886" s="46">
        <v>42359</v>
      </c>
    </row>
    <row r="3887" spans="1:6" x14ac:dyDescent="0.3">
      <c r="A3887" s="45">
        <v>760199</v>
      </c>
      <c r="B3887" s="46">
        <v>42369</v>
      </c>
      <c r="C3887" s="47">
        <v>2771.0363170000001</v>
      </c>
      <c r="D3887" s="45">
        <v>1.02</v>
      </c>
      <c r="E3887" s="45" t="s">
        <v>29</v>
      </c>
      <c r="F3887" s="46">
        <v>42359</v>
      </c>
    </row>
    <row r="3888" spans="1:6" x14ac:dyDescent="0.3">
      <c r="A3888" s="45">
        <v>760199</v>
      </c>
      <c r="B3888" s="46">
        <v>42373</v>
      </c>
      <c r="C3888" s="47">
        <v>2772.375755</v>
      </c>
      <c r="D3888" s="45">
        <v>1.02</v>
      </c>
      <c r="E3888" s="45" t="s">
        <v>29</v>
      </c>
      <c r="F3888" s="46">
        <v>42359</v>
      </c>
    </row>
    <row r="3889" spans="1:6" x14ac:dyDescent="0.3">
      <c r="A3889" s="45">
        <v>760199</v>
      </c>
      <c r="B3889" s="46">
        <v>42374</v>
      </c>
      <c r="C3889" s="47">
        <v>2773.7158399999998</v>
      </c>
      <c r="D3889" s="45">
        <v>1.02</v>
      </c>
      <c r="E3889" s="45" t="s">
        <v>29</v>
      </c>
      <c r="F3889" s="46">
        <v>42359</v>
      </c>
    </row>
    <row r="3890" spans="1:6" x14ac:dyDescent="0.3">
      <c r="A3890" s="45">
        <v>760199</v>
      </c>
      <c r="B3890" s="46">
        <v>42375</v>
      </c>
      <c r="C3890" s="47">
        <v>2775.0565729999998</v>
      </c>
      <c r="D3890" s="45">
        <v>1.02</v>
      </c>
      <c r="E3890" s="45" t="s">
        <v>29</v>
      </c>
      <c r="F3890" s="46">
        <v>42359</v>
      </c>
    </row>
    <row r="3891" spans="1:6" x14ac:dyDescent="0.3">
      <c r="A3891" s="45">
        <v>760199</v>
      </c>
      <c r="B3891" s="46">
        <v>42376</v>
      </c>
      <c r="C3891" s="47">
        <v>2776.397954</v>
      </c>
      <c r="D3891" s="45">
        <v>1.02</v>
      </c>
      <c r="E3891" s="45" t="s">
        <v>29</v>
      </c>
      <c r="F3891" s="46">
        <v>42359</v>
      </c>
    </row>
    <row r="3892" spans="1:6" x14ac:dyDescent="0.3">
      <c r="A3892" s="45">
        <v>760199</v>
      </c>
      <c r="B3892" s="46">
        <v>42377</v>
      </c>
      <c r="C3892" s="47">
        <v>2776.4808579999999</v>
      </c>
      <c r="D3892" s="45">
        <v>0.96</v>
      </c>
      <c r="E3892" s="45" t="s">
        <v>28</v>
      </c>
      <c r="F3892" s="46">
        <v>42377</v>
      </c>
    </row>
    <row r="3893" spans="1:6" x14ac:dyDescent="0.3">
      <c r="A3893" s="45">
        <v>760199</v>
      </c>
      <c r="B3893" s="46">
        <v>42380</v>
      </c>
      <c r="C3893" s="47">
        <v>2777.7442120000001</v>
      </c>
      <c r="D3893" s="45">
        <v>0.96</v>
      </c>
      <c r="E3893" s="45" t="s">
        <v>28</v>
      </c>
      <c r="F3893" s="46">
        <v>42377</v>
      </c>
    </row>
    <row r="3894" spans="1:6" x14ac:dyDescent="0.3">
      <c r="A3894" s="45">
        <v>760199</v>
      </c>
      <c r="B3894" s="46">
        <v>42381</v>
      </c>
      <c r="C3894" s="47">
        <v>2779.0081420000001</v>
      </c>
      <c r="D3894" s="45">
        <v>0.96</v>
      </c>
      <c r="E3894" s="45" t="s">
        <v>28</v>
      </c>
      <c r="F3894" s="46">
        <v>42377</v>
      </c>
    </row>
    <row r="3895" spans="1:6" x14ac:dyDescent="0.3">
      <c r="A3895" s="45">
        <v>760199</v>
      </c>
      <c r="B3895" s="46">
        <v>42382</v>
      </c>
      <c r="C3895" s="47">
        <v>2780.2726469999998</v>
      </c>
      <c r="D3895" s="45">
        <v>0.96</v>
      </c>
      <c r="E3895" s="45" t="s">
        <v>28</v>
      </c>
      <c r="F3895" s="46">
        <v>42377</v>
      </c>
    </row>
    <row r="3896" spans="1:6" x14ac:dyDescent="0.3">
      <c r="A3896" s="45">
        <v>760199</v>
      </c>
      <c r="B3896" s="46">
        <v>42383</v>
      </c>
      <c r="C3896" s="47">
        <v>2781.5377269999999</v>
      </c>
      <c r="D3896" s="45">
        <v>0.96</v>
      </c>
      <c r="E3896" s="45" t="s">
        <v>28</v>
      </c>
      <c r="F3896" s="46">
        <v>42377</v>
      </c>
    </row>
    <row r="3897" spans="1:6" x14ac:dyDescent="0.3">
      <c r="A3897" s="45">
        <v>760199</v>
      </c>
      <c r="B3897" s="46">
        <v>42384</v>
      </c>
      <c r="C3897" s="47">
        <v>2782.8033839999998</v>
      </c>
      <c r="D3897" s="45">
        <v>0.96</v>
      </c>
      <c r="E3897" s="45" t="s">
        <v>28</v>
      </c>
      <c r="F3897" s="46">
        <v>42377</v>
      </c>
    </row>
    <row r="3898" spans="1:6" x14ac:dyDescent="0.3">
      <c r="A3898" s="45">
        <v>760199</v>
      </c>
      <c r="B3898" s="46">
        <v>42387</v>
      </c>
      <c r="C3898" s="47">
        <v>2784.1885619999998</v>
      </c>
      <c r="D3898" s="45">
        <v>0.95</v>
      </c>
      <c r="E3898" s="45" t="s">
        <v>29</v>
      </c>
      <c r="F3898" s="46">
        <v>42387</v>
      </c>
    </row>
    <row r="3899" spans="1:6" x14ac:dyDescent="0.3">
      <c r="A3899" s="45">
        <v>760199</v>
      </c>
      <c r="B3899" s="46">
        <v>42388</v>
      </c>
      <c r="C3899" s="47">
        <v>2785.5744300000001</v>
      </c>
      <c r="D3899" s="45">
        <v>0.95</v>
      </c>
      <c r="E3899" s="45" t="s">
        <v>29</v>
      </c>
      <c r="F3899" s="46">
        <v>42387</v>
      </c>
    </row>
    <row r="3900" spans="1:6" x14ac:dyDescent="0.3">
      <c r="A3900" s="45">
        <v>760199</v>
      </c>
      <c r="B3900" s="46">
        <v>42389</v>
      </c>
      <c r="C3900" s="47">
        <v>2786.9609890000002</v>
      </c>
      <c r="D3900" s="45">
        <v>0.95</v>
      </c>
      <c r="E3900" s="45" t="s">
        <v>29</v>
      </c>
      <c r="F3900" s="46">
        <v>42387</v>
      </c>
    </row>
    <row r="3901" spans="1:6" x14ac:dyDescent="0.3">
      <c r="A3901" s="45">
        <v>760199</v>
      </c>
      <c r="B3901" s="46">
        <v>42390</v>
      </c>
      <c r="C3901" s="47">
        <v>2788.3482370000002</v>
      </c>
      <c r="D3901" s="45">
        <v>0.95</v>
      </c>
      <c r="E3901" s="45" t="s">
        <v>29</v>
      </c>
      <c r="F3901" s="46">
        <v>42387</v>
      </c>
    </row>
    <row r="3902" spans="1:6" x14ac:dyDescent="0.3">
      <c r="A3902" s="45">
        <v>760199</v>
      </c>
      <c r="B3902" s="46">
        <v>42391</v>
      </c>
      <c r="C3902" s="47">
        <v>2789.736175</v>
      </c>
      <c r="D3902" s="45">
        <v>0.95</v>
      </c>
      <c r="E3902" s="45" t="s">
        <v>29</v>
      </c>
      <c r="F3902" s="46">
        <v>42387</v>
      </c>
    </row>
    <row r="3903" spans="1:6" x14ac:dyDescent="0.3">
      <c r="A3903" s="45">
        <v>760199</v>
      </c>
      <c r="B3903" s="46">
        <v>42394</v>
      </c>
      <c r="C3903" s="47">
        <v>2792.2593529999999</v>
      </c>
      <c r="D3903" s="45">
        <v>1.08</v>
      </c>
      <c r="E3903" s="45" t="s">
        <v>29</v>
      </c>
      <c r="F3903" s="46">
        <v>42394</v>
      </c>
    </row>
    <row r="3904" spans="1:6" x14ac:dyDescent="0.3">
      <c r="A3904" s="45">
        <v>760199</v>
      </c>
      <c r="B3904" s="46">
        <v>42395</v>
      </c>
      <c r="C3904" s="47">
        <v>2793.8384679999999</v>
      </c>
      <c r="D3904" s="45">
        <v>1.08</v>
      </c>
      <c r="E3904" s="45" t="s">
        <v>29</v>
      </c>
      <c r="F3904" s="46">
        <v>42394</v>
      </c>
    </row>
    <row r="3905" spans="1:6" x14ac:dyDescent="0.3">
      <c r="A3905" s="45">
        <v>760199</v>
      </c>
      <c r="B3905" s="46">
        <v>42396</v>
      </c>
      <c r="C3905" s="47">
        <v>2795.4184770000002</v>
      </c>
      <c r="D3905" s="45">
        <v>1.08</v>
      </c>
      <c r="E3905" s="45" t="s">
        <v>29</v>
      </c>
      <c r="F3905" s="46">
        <v>42394</v>
      </c>
    </row>
    <row r="3906" spans="1:6" x14ac:dyDescent="0.3">
      <c r="A3906" s="45">
        <v>760199</v>
      </c>
      <c r="B3906" s="46">
        <v>42397</v>
      </c>
      <c r="C3906" s="47">
        <v>2796.9993800000002</v>
      </c>
      <c r="D3906" s="45">
        <v>1.08</v>
      </c>
      <c r="E3906" s="45" t="s">
        <v>29</v>
      </c>
      <c r="F3906" s="46">
        <v>42394</v>
      </c>
    </row>
    <row r="3907" spans="1:6" x14ac:dyDescent="0.3">
      <c r="A3907" s="45">
        <v>760199</v>
      </c>
      <c r="B3907" s="46">
        <v>42398</v>
      </c>
      <c r="C3907" s="47">
        <v>2798.5811760000001</v>
      </c>
      <c r="D3907" s="45">
        <v>1.08</v>
      </c>
      <c r="E3907" s="45" t="s">
        <v>29</v>
      </c>
      <c r="F3907" s="46">
        <v>42394</v>
      </c>
    </row>
    <row r="3908" spans="1:6" x14ac:dyDescent="0.3">
      <c r="A3908" s="45">
        <v>760199</v>
      </c>
      <c r="B3908" s="46">
        <v>42401</v>
      </c>
      <c r="C3908" s="47">
        <v>2800.1638670000002</v>
      </c>
      <c r="D3908" s="45">
        <v>1.08</v>
      </c>
      <c r="E3908" s="45" t="s">
        <v>29</v>
      </c>
      <c r="F3908" s="46">
        <v>42394</v>
      </c>
    </row>
    <row r="3909" spans="1:6" x14ac:dyDescent="0.3">
      <c r="A3909" s="45">
        <v>760199</v>
      </c>
      <c r="B3909" s="46">
        <v>42402</v>
      </c>
      <c r="C3909" s="47">
        <v>2801.747453</v>
      </c>
      <c r="D3909" s="45">
        <v>1.08</v>
      </c>
      <c r="E3909" s="45" t="s">
        <v>29</v>
      </c>
      <c r="F3909" s="46">
        <v>42394</v>
      </c>
    </row>
    <row r="3910" spans="1:6" x14ac:dyDescent="0.3">
      <c r="A3910" s="45">
        <v>760199</v>
      </c>
      <c r="B3910" s="46">
        <v>42403</v>
      </c>
      <c r="C3910" s="47">
        <v>2803.3319350000002</v>
      </c>
      <c r="D3910" s="45">
        <v>1.08</v>
      </c>
      <c r="E3910" s="45" t="s">
        <v>29</v>
      </c>
      <c r="F3910" s="46">
        <v>42394</v>
      </c>
    </row>
    <row r="3911" spans="1:6" x14ac:dyDescent="0.3">
      <c r="A3911" s="45">
        <v>760199</v>
      </c>
      <c r="B3911" s="46">
        <v>42404</v>
      </c>
      <c r="C3911" s="47">
        <v>2804.9173129999999</v>
      </c>
      <c r="D3911" s="45">
        <v>1.08</v>
      </c>
      <c r="E3911" s="45" t="s">
        <v>29</v>
      </c>
      <c r="F3911" s="46">
        <v>42394</v>
      </c>
    </row>
    <row r="3912" spans="1:6" x14ac:dyDescent="0.3">
      <c r="A3912" s="45">
        <v>760199</v>
      </c>
      <c r="B3912" s="46">
        <v>42405</v>
      </c>
      <c r="C3912" s="47">
        <v>2810.6659500000001</v>
      </c>
      <c r="D3912" s="45">
        <v>1.27</v>
      </c>
      <c r="E3912" s="45" t="s">
        <v>28</v>
      </c>
      <c r="F3912" s="46">
        <v>42405</v>
      </c>
    </row>
    <row r="3913" spans="1:6" x14ac:dyDescent="0.3">
      <c r="A3913" s="45">
        <v>760199</v>
      </c>
      <c r="B3913" s="46">
        <v>42410</v>
      </c>
      <c r="C3913" s="47">
        <v>2812.5333430000001</v>
      </c>
      <c r="D3913" s="45">
        <v>1.27</v>
      </c>
      <c r="E3913" s="45" t="s">
        <v>28</v>
      </c>
      <c r="F3913" s="46">
        <v>42405</v>
      </c>
    </row>
    <row r="3914" spans="1:6" x14ac:dyDescent="0.3">
      <c r="A3914" s="45">
        <v>760199</v>
      </c>
      <c r="B3914" s="46">
        <v>42411</v>
      </c>
      <c r="C3914" s="47">
        <v>2814.4019760000001</v>
      </c>
      <c r="D3914" s="45">
        <v>1.27</v>
      </c>
      <c r="E3914" s="45" t="s">
        <v>28</v>
      </c>
      <c r="F3914" s="46">
        <v>42405</v>
      </c>
    </row>
    <row r="3915" spans="1:6" x14ac:dyDescent="0.3">
      <c r="A3915" s="45">
        <v>760199</v>
      </c>
      <c r="B3915" s="46">
        <v>42412</v>
      </c>
      <c r="C3915" s="47">
        <v>2816.271851</v>
      </c>
      <c r="D3915" s="45">
        <v>1.27</v>
      </c>
      <c r="E3915" s="45" t="s">
        <v>28</v>
      </c>
      <c r="F3915" s="46">
        <v>42405</v>
      </c>
    </row>
    <row r="3916" spans="1:6" x14ac:dyDescent="0.3">
      <c r="A3916" s="45">
        <v>760199</v>
      </c>
      <c r="B3916" s="46">
        <v>42415</v>
      </c>
      <c r="C3916" s="47">
        <v>2818.1429680000001</v>
      </c>
      <c r="D3916" s="45">
        <v>1.27</v>
      </c>
      <c r="E3916" s="45" t="s">
        <v>28</v>
      </c>
      <c r="F3916" s="46">
        <v>42405</v>
      </c>
    </row>
    <row r="3917" spans="1:6" x14ac:dyDescent="0.3">
      <c r="A3917" s="45">
        <v>760199</v>
      </c>
      <c r="B3917" s="46">
        <v>42416</v>
      </c>
      <c r="C3917" s="47">
        <v>2819.3855079999998</v>
      </c>
      <c r="D3917" s="45">
        <v>0.93</v>
      </c>
      <c r="E3917" s="45" t="s">
        <v>29</v>
      </c>
      <c r="F3917" s="46">
        <v>42416</v>
      </c>
    </row>
    <row r="3918" spans="1:6" x14ac:dyDescent="0.3">
      <c r="A3918" s="45">
        <v>760199</v>
      </c>
      <c r="B3918" s="46">
        <v>42417</v>
      </c>
      <c r="C3918" s="47">
        <v>2820.6285969999999</v>
      </c>
      <c r="D3918" s="45">
        <v>0.93</v>
      </c>
      <c r="E3918" s="45" t="s">
        <v>29</v>
      </c>
      <c r="F3918" s="46">
        <v>42416</v>
      </c>
    </row>
    <row r="3919" spans="1:6" x14ac:dyDescent="0.3">
      <c r="A3919" s="45">
        <v>760199</v>
      </c>
      <c r="B3919" s="46">
        <v>42418</v>
      </c>
      <c r="C3919" s="47">
        <v>2821.8722339999999</v>
      </c>
      <c r="D3919" s="45">
        <v>0.93</v>
      </c>
      <c r="E3919" s="45" t="s">
        <v>29</v>
      </c>
      <c r="F3919" s="46">
        <v>42416</v>
      </c>
    </row>
    <row r="3920" spans="1:6" x14ac:dyDescent="0.3">
      <c r="A3920" s="45">
        <v>760199</v>
      </c>
      <c r="B3920" s="46">
        <v>42419</v>
      </c>
      <c r="C3920" s="47">
        <v>2823.116419</v>
      </c>
      <c r="D3920" s="45">
        <v>0.93</v>
      </c>
      <c r="E3920" s="45" t="s">
        <v>29</v>
      </c>
      <c r="F3920" s="46">
        <v>42416</v>
      </c>
    </row>
    <row r="3921" spans="1:6" x14ac:dyDescent="0.3">
      <c r="A3921" s="45">
        <v>760199</v>
      </c>
      <c r="B3921" s="46">
        <v>42422</v>
      </c>
      <c r="C3921" s="47">
        <v>2824.3611529999998</v>
      </c>
      <c r="D3921" s="45">
        <v>0.93</v>
      </c>
      <c r="E3921" s="45" t="s">
        <v>29</v>
      </c>
      <c r="F3921" s="46">
        <v>42416</v>
      </c>
    </row>
    <row r="3922" spans="1:6" x14ac:dyDescent="0.3">
      <c r="A3922" s="45">
        <v>760199</v>
      </c>
      <c r="B3922" s="46">
        <v>42423</v>
      </c>
      <c r="C3922" s="47">
        <v>2825.606436</v>
      </c>
      <c r="D3922" s="45">
        <v>0.93</v>
      </c>
      <c r="E3922" s="45" t="s">
        <v>29</v>
      </c>
      <c r="F3922" s="46">
        <v>42416</v>
      </c>
    </row>
    <row r="3923" spans="1:6" x14ac:dyDescent="0.3">
      <c r="A3923" s="45">
        <v>760199</v>
      </c>
      <c r="B3923" s="46">
        <v>42424</v>
      </c>
      <c r="C3923" s="47">
        <v>2827.3189910000001</v>
      </c>
      <c r="D3923" s="45">
        <v>0.98</v>
      </c>
      <c r="E3923" s="45" t="s">
        <v>29</v>
      </c>
      <c r="F3923" s="46">
        <v>42424</v>
      </c>
    </row>
    <row r="3924" spans="1:6" x14ac:dyDescent="0.3">
      <c r="A3924" s="45">
        <v>760199</v>
      </c>
      <c r="B3924" s="46">
        <v>42425</v>
      </c>
      <c r="C3924" s="47">
        <v>2828.6322879999998</v>
      </c>
      <c r="D3924" s="45">
        <v>0.98</v>
      </c>
      <c r="E3924" s="45" t="s">
        <v>29</v>
      </c>
      <c r="F3924" s="46">
        <v>42424</v>
      </c>
    </row>
    <row r="3925" spans="1:6" x14ac:dyDescent="0.3">
      <c r="A3925" s="45">
        <v>760199</v>
      </c>
      <c r="B3925" s="46">
        <v>42426</v>
      </c>
      <c r="C3925" s="47">
        <v>2829.9461959999999</v>
      </c>
      <c r="D3925" s="45">
        <v>0.98</v>
      </c>
      <c r="E3925" s="45" t="s">
        <v>29</v>
      </c>
      <c r="F3925" s="46">
        <v>42424</v>
      </c>
    </row>
    <row r="3926" spans="1:6" x14ac:dyDescent="0.3">
      <c r="A3926" s="45">
        <v>760199</v>
      </c>
      <c r="B3926" s="46">
        <v>42429</v>
      </c>
      <c r="C3926" s="47">
        <v>2831.2607130000001</v>
      </c>
      <c r="D3926" s="45">
        <v>0.98</v>
      </c>
      <c r="E3926" s="45" t="s">
        <v>29</v>
      </c>
      <c r="F3926" s="46">
        <v>42424</v>
      </c>
    </row>
    <row r="3927" spans="1:6" x14ac:dyDescent="0.3">
      <c r="A3927" s="45">
        <v>760199</v>
      </c>
      <c r="B3927" s="46">
        <v>42430</v>
      </c>
      <c r="C3927" s="47">
        <v>2832.5758409999999</v>
      </c>
      <c r="D3927" s="45">
        <v>0.98</v>
      </c>
      <c r="E3927" s="45" t="s">
        <v>29</v>
      </c>
      <c r="F3927" s="46">
        <v>42424</v>
      </c>
    </row>
    <row r="3928" spans="1:6" x14ac:dyDescent="0.3">
      <c r="A3928" s="45">
        <v>760199</v>
      </c>
      <c r="B3928" s="46">
        <v>42431</v>
      </c>
      <c r="C3928" s="47">
        <v>2833.8915809999999</v>
      </c>
      <c r="D3928" s="45">
        <v>0.98</v>
      </c>
      <c r="E3928" s="45" t="s">
        <v>29</v>
      </c>
      <c r="F3928" s="46">
        <v>42424</v>
      </c>
    </row>
    <row r="3929" spans="1:6" x14ac:dyDescent="0.3">
      <c r="A3929" s="45">
        <v>760199</v>
      </c>
      <c r="B3929" s="46">
        <v>42432</v>
      </c>
      <c r="C3929" s="47">
        <v>2835.2079309999999</v>
      </c>
      <c r="D3929" s="45">
        <v>0.98</v>
      </c>
      <c r="E3929" s="45" t="s">
        <v>29</v>
      </c>
      <c r="F3929" s="46">
        <v>42424</v>
      </c>
    </row>
    <row r="3930" spans="1:6" x14ac:dyDescent="0.3">
      <c r="A3930" s="45">
        <v>760199</v>
      </c>
      <c r="B3930" s="46">
        <v>42433</v>
      </c>
      <c r="C3930" s="47">
        <v>2836.5248919999999</v>
      </c>
      <c r="D3930" s="45">
        <v>0.98</v>
      </c>
      <c r="E3930" s="45" t="s">
        <v>29</v>
      </c>
      <c r="F3930" s="46">
        <v>42424</v>
      </c>
    </row>
    <row r="3931" spans="1:6" x14ac:dyDescent="0.3">
      <c r="A3931" s="45">
        <v>760199</v>
      </c>
      <c r="B3931" s="46">
        <v>42436</v>
      </c>
      <c r="C3931" s="47">
        <v>2837.8424660000001</v>
      </c>
      <c r="D3931" s="45">
        <v>0.98</v>
      </c>
      <c r="E3931" s="45" t="s">
        <v>29</v>
      </c>
      <c r="F3931" s="46">
        <v>42424</v>
      </c>
    </row>
    <row r="3932" spans="1:6" x14ac:dyDescent="0.3">
      <c r="A3932" s="45">
        <v>760199</v>
      </c>
      <c r="B3932" s="46">
        <v>42437</v>
      </c>
      <c r="C3932" s="47">
        <v>2839.1606510000001</v>
      </c>
      <c r="D3932" s="45">
        <v>0.98</v>
      </c>
      <c r="E3932" s="45" t="s">
        <v>29</v>
      </c>
      <c r="F3932" s="46">
        <v>42424</v>
      </c>
    </row>
    <row r="3933" spans="1:6" x14ac:dyDescent="0.3">
      <c r="A3933" s="45">
        <v>760199</v>
      </c>
      <c r="B3933" s="46">
        <v>42438</v>
      </c>
      <c r="C3933" s="47">
        <v>2838.656579</v>
      </c>
      <c r="D3933" s="45">
        <v>0.9</v>
      </c>
      <c r="E3933" s="45" t="s">
        <v>28</v>
      </c>
      <c r="F3933" s="46">
        <v>42438</v>
      </c>
    </row>
    <row r="3934" spans="1:6" x14ac:dyDescent="0.3">
      <c r="A3934" s="45">
        <v>760199</v>
      </c>
      <c r="B3934" s="46">
        <v>42439</v>
      </c>
      <c r="C3934" s="47">
        <v>2839.867902</v>
      </c>
      <c r="D3934" s="45">
        <v>0.9</v>
      </c>
      <c r="E3934" s="45" t="s">
        <v>28</v>
      </c>
      <c r="F3934" s="46">
        <v>42438</v>
      </c>
    </row>
    <row r="3935" spans="1:6" x14ac:dyDescent="0.3">
      <c r="A3935" s="45">
        <v>760199</v>
      </c>
      <c r="B3935" s="46">
        <v>42440</v>
      </c>
      <c r="C3935" s="47">
        <v>2841.0797419999999</v>
      </c>
      <c r="D3935" s="45">
        <v>0.9</v>
      </c>
      <c r="E3935" s="45" t="s">
        <v>28</v>
      </c>
      <c r="F3935" s="46">
        <v>42438</v>
      </c>
    </row>
    <row r="3936" spans="1:6" x14ac:dyDescent="0.3">
      <c r="A3936" s="45">
        <v>760199</v>
      </c>
      <c r="B3936" s="46">
        <v>42443</v>
      </c>
      <c r="C3936" s="47">
        <v>2842.2920979999999</v>
      </c>
      <c r="D3936" s="45">
        <v>0.9</v>
      </c>
      <c r="E3936" s="45" t="s">
        <v>28</v>
      </c>
      <c r="F3936" s="46">
        <v>42438</v>
      </c>
    </row>
    <row r="3937" spans="1:6" x14ac:dyDescent="0.3">
      <c r="A3937" s="45">
        <v>760199</v>
      </c>
      <c r="B3937" s="46">
        <v>42444</v>
      </c>
      <c r="C3937" s="47">
        <v>2843.5049730000001</v>
      </c>
      <c r="D3937" s="45">
        <v>0.9</v>
      </c>
      <c r="E3937" s="45" t="s">
        <v>28</v>
      </c>
      <c r="F3937" s="46">
        <v>42438</v>
      </c>
    </row>
    <row r="3938" spans="1:6" x14ac:dyDescent="0.3">
      <c r="A3938" s="45">
        <v>760199</v>
      </c>
      <c r="B3938" s="46">
        <v>42445</v>
      </c>
      <c r="C3938" s="47">
        <v>2844.1754110000002</v>
      </c>
      <c r="D3938" s="45">
        <v>0.52</v>
      </c>
      <c r="E3938" s="45" t="s">
        <v>29</v>
      </c>
      <c r="F3938" s="46">
        <v>42445</v>
      </c>
    </row>
    <row r="3939" spans="1:6" x14ac:dyDescent="0.3">
      <c r="A3939" s="45">
        <v>760199</v>
      </c>
      <c r="B3939" s="46">
        <v>42446</v>
      </c>
      <c r="C3939" s="47">
        <v>2844.846008</v>
      </c>
      <c r="D3939" s="45">
        <v>0.52</v>
      </c>
      <c r="E3939" s="45" t="s">
        <v>29</v>
      </c>
      <c r="F3939" s="46">
        <v>42445</v>
      </c>
    </row>
    <row r="3940" spans="1:6" x14ac:dyDescent="0.3">
      <c r="A3940" s="45">
        <v>760199</v>
      </c>
      <c r="B3940" s="46">
        <v>42447</v>
      </c>
      <c r="C3940" s="47">
        <v>2845.5167630000001</v>
      </c>
      <c r="D3940" s="45">
        <v>0.52</v>
      </c>
      <c r="E3940" s="45" t="s">
        <v>29</v>
      </c>
      <c r="F3940" s="46">
        <v>42445</v>
      </c>
    </row>
    <row r="3941" spans="1:6" x14ac:dyDescent="0.3">
      <c r="A3941" s="45">
        <v>760199</v>
      </c>
      <c r="B3941" s="46">
        <v>42450</v>
      </c>
      <c r="C3941" s="47">
        <v>2846.187676</v>
      </c>
      <c r="D3941" s="45">
        <v>0.52</v>
      </c>
      <c r="E3941" s="45" t="s">
        <v>29</v>
      </c>
      <c r="F3941" s="46">
        <v>42445</v>
      </c>
    </row>
    <row r="3942" spans="1:6" x14ac:dyDescent="0.3">
      <c r="A3942" s="45">
        <v>760199</v>
      </c>
      <c r="B3942" s="46">
        <v>42451</v>
      </c>
      <c r="C3942" s="47">
        <v>2846.8587470000002</v>
      </c>
      <c r="D3942" s="45">
        <v>0.52</v>
      </c>
      <c r="E3942" s="45" t="s">
        <v>29</v>
      </c>
      <c r="F3942" s="46">
        <v>42445</v>
      </c>
    </row>
    <row r="3943" spans="1:6" x14ac:dyDescent="0.3">
      <c r="A3943" s="45">
        <v>760199</v>
      </c>
      <c r="B3943" s="46">
        <v>42452</v>
      </c>
      <c r="C3943" s="47">
        <v>2847.5299770000001</v>
      </c>
      <c r="D3943" s="45">
        <v>0.52</v>
      </c>
      <c r="E3943" s="45" t="s">
        <v>29</v>
      </c>
      <c r="F3943" s="46">
        <v>42445</v>
      </c>
    </row>
    <row r="3944" spans="1:6" x14ac:dyDescent="0.3">
      <c r="A3944" s="45">
        <v>760199</v>
      </c>
      <c r="B3944" s="46">
        <v>42453</v>
      </c>
      <c r="C3944" s="47">
        <v>2847.750509</v>
      </c>
      <c r="D3944" s="45">
        <v>0.47</v>
      </c>
      <c r="E3944" s="45" t="s">
        <v>29</v>
      </c>
      <c r="F3944" s="46">
        <v>42453</v>
      </c>
    </row>
    <row r="3945" spans="1:6" x14ac:dyDescent="0.3">
      <c r="A3945" s="45">
        <v>760199</v>
      </c>
      <c r="B3945" s="46">
        <v>42457</v>
      </c>
      <c r="C3945" s="47">
        <v>2848.357532</v>
      </c>
      <c r="D3945" s="45">
        <v>0.47</v>
      </c>
      <c r="E3945" s="45" t="s">
        <v>29</v>
      </c>
      <c r="F3945" s="46">
        <v>42453</v>
      </c>
    </row>
    <row r="3946" spans="1:6" x14ac:dyDescent="0.3">
      <c r="A3946" s="45">
        <v>760199</v>
      </c>
      <c r="B3946" s="46">
        <v>42458</v>
      </c>
      <c r="C3946" s="47">
        <v>2848.964684</v>
      </c>
      <c r="D3946" s="45">
        <v>0.47</v>
      </c>
      <c r="E3946" s="45" t="s">
        <v>29</v>
      </c>
      <c r="F3946" s="46">
        <v>42453</v>
      </c>
    </row>
    <row r="3947" spans="1:6" x14ac:dyDescent="0.3">
      <c r="A3947" s="45">
        <v>760199</v>
      </c>
      <c r="B3947" s="46">
        <v>42459</v>
      </c>
      <c r="C3947" s="47">
        <v>2849.5719650000001</v>
      </c>
      <c r="D3947" s="45">
        <v>0.47</v>
      </c>
      <c r="E3947" s="45" t="s">
        <v>29</v>
      </c>
      <c r="F3947" s="46">
        <v>42453</v>
      </c>
    </row>
    <row r="3948" spans="1:6" x14ac:dyDescent="0.3">
      <c r="A3948" s="45">
        <v>760199</v>
      </c>
      <c r="B3948" s="46">
        <v>42460</v>
      </c>
      <c r="C3948" s="47">
        <v>2850.179376</v>
      </c>
      <c r="D3948" s="45">
        <v>0.47</v>
      </c>
      <c r="E3948" s="45" t="s">
        <v>29</v>
      </c>
      <c r="F3948" s="46">
        <v>42453</v>
      </c>
    </row>
    <row r="3949" spans="1:6" x14ac:dyDescent="0.3">
      <c r="A3949" s="45">
        <v>760199</v>
      </c>
      <c r="B3949" s="46">
        <v>42461</v>
      </c>
      <c r="C3949" s="47">
        <v>2850.786916</v>
      </c>
      <c r="D3949" s="45">
        <v>0.47</v>
      </c>
      <c r="E3949" s="45" t="s">
        <v>29</v>
      </c>
      <c r="F3949" s="46">
        <v>42453</v>
      </c>
    </row>
    <row r="3950" spans="1:6" x14ac:dyDescent="0.3">
      <c r="A3950" s="45">
        <v>760199</v>
      </c>
      <c r="B3950" s="46">
        <v>42464</v>
      </c>
      <c r="C3950" s="47">
        <v>2851.3945859999999</v>
      </c>
      <c r="D3950" s="45">
        <v>0.47</v>
      </c>
      <c r="E3950" s="45" t="s">
        <v>29</v>
      </c>
      <c r="F3950" s="46">
        <v>42453</v>
      </c>
    </row>
    <row r="3951" spans="1:6" x14ac:dyDescent="0.3">
      <c r="A3951" s="45">
        <v>760199</v>
      </c>
      <c r="B3951" s="46">
        <v>42465</v>
      </c>
      <c r="C3951" s="47">
        <v>2852.0023849999998</v>
      </c>
      <c r="D3951" s="45">
        <v>0.47</v>
      </c>
      <c r="E3951" s="45" t="s">
        <v>29</v>
      </c>
      <c r="F3951" s="46">
        <v>42453</v>
      </c>
    </row>
    <row r="3952" spans="1:6" x14ac:dyDescent="0.3">
      <c r="A3952" s="45">
        <v>760199</v>
      </c>
      <c r="B3952" s="46">
        <v>42466</v>
      </c>
      <c r="C3952" s="47">
        <v>2852.610314</v>
      </c>
      <c r="D3952" s="45">
        <v>0.47</v>
      </c>
      <c r="E3952" s="45" t="s">
        <v>29</v>
      </c>
      <c r="F3952" s="46">
        <v>42453</v>
      </c>
    </row>
    <row r="3953" spans="1:6" x14ac:dyDescent="0.3">
      <c r="A3953" s="45">
        <v>760199</v>
      </c>
      <c r="B3953" s="46">
        <v>42467</v>
      </c>
      <c r="C3953" s="47">
        <v>2853.2183719999998</v>
      </c>
      <c r="D3953" s="45">
        <v>0.47</v>
      </c>
      <c r="E3953" s="45" t="s">
        <v>29</v>
      </c>
      <c r="F3953" s="46">
        <v>42453</v>
      </c>
    </row>
    <row r="3954" spans="1:6" x14ac:dyDescent="0.3">
      <c r="A3954" s="45">
        <v>760199</v>
      </c>
      <c r="B3954" s="46">
        <v>42468</v>
      </c>
      <c r="C3954" s="47">
        <v>2852.9475640000001</v>
      </c>
      <c r="D3954" s="45">
        <v>0.43</v>
      </c>
      <c r="E3954" s="45" t="s">
        <v>28</v>
      </c>
      <c r="F3954" s="46">
        <v>42468</v>
      </c>
    </row>
    <row r="3955" spans="1:6" x14ac:dyDescent="0.3">
      <c r="A3955" s="45">
        <v>760199</v>
      </c>
      <c r="B3955" s="46">
        <v>42471</v>
      </c>
      <c r="C3955" s="47">
        <v>2853.5039860000002</v>
      </c>
      <c r="D3955" s="45">
        <v>0.43</v>
      </c>
      <c r="E3955" s="45" t="s">
        <v>28</v>
      </c>
      <c r="F3955" s="46">
        <v>42468</v>
      </c>
    </row>
    <row r="3956" spans="1:6" x14ac:dyDescent="0.3">
      <c r="A3956" s="45">
        <v>760199</v>
      </c>
      <c r="B3956" s="46">
        <v>42472</v>
      </c>
      <c r="C3956" s="47">
        <v>2854.060516</v>
      </c>
      <c r="D3956" s="45">
        <v>0.43</v>
      </c>
      <c r="E3956" s="45" t="s">
        <v>28</v>
      </c>
      <c r="F3956" s="46">
        <v>42468</v>
      </c>
    </row>
    <row r="3957" spans="1:6" x14ac:dyDescent="0.3">
      <c r="A3957" s="45">
        <v>760199</v>
      </c>
      <c r="B3957" s="46">
        <v>42473</v>
      </c>
      <c r="C3957" s="47">
        <v>2854.6171549999999</v>
      </c>
      <c r="D3957" s="45">
        <v>0.43</v>
      </c>
      <c r="E3957" s="45" t="s">
        <v>28</v>
      </c>
      <c r="F3957" s="46">
        <v>42468</v>
      </c>
    </row>
    <row r="3958" spans="1:6" x14ac:dyDescent="0.3">
      <c r="A3958" s="45">
        <v>760199</v>
      </c>
      <c r="B3958" s="46">
        <v>42474</v>
      </c>
      <c r="C3958" s="47">
        <v>2855.1739029999999</v>
      </c>
      <c r="D3958" s="45">
        <v>0.43</v>
      </c>
      <c r="E3958" s="45" t="s">
        <v>28</v>
      </c>
      <c r="F3958" s="46">
        <v>42468</v>
      </c>
    </row>
    <row r="3959" spans="1:6" x14ac:dyDescent="0.3">
      <c r="A3959" s="45">
        <v>760199</v>
      </c>
      <c r="B3959" s="46">
        <v>42475</v>
      </c>
      <c r="C3959" s="47">
        <v>2855.7307599999999</v>
      </c>
      <c r="D3959" s="45">
        <v>0.43</v>
      </c>
      <c r="E3959" s="45" t="s">
        <v>28</v>
      </c>
      <c r="F3959" s="46">
        <v>42468</v>
      </c>
    </row>
    <row r="3960" spans="1:6" x14ac:dyDescent="0.3">
      <c r="A3960" s="45">
        <v>760199</v>
      </c>
      <c r="B3960" s="46">
        <v>42478</v>
      </c>
      <c r="C3960" s="47">
        <v>2856.5566480000002</v>
      </c>
      <c r="D3960" s="45">
        <v>0.57999999999999996</v>
      </c>
      <c r="E3960" s="45" t="s">
        <v>29</v>
      </c>
      <c r="F3960" s="46">
        <v>42478</v>
      </c>
    </row>
    <row r="3961" spans="1:6" x14ac:dyDescent="0.3">
      <c r="A3961" s="45">
        <v>760199</v>
      </c>
      <c r="B3961" s="46">
        <v>42479</v>
      </c>
      <c r="C3961" s="47">
        <v>2857.3827759999999</v>
      </c>
      <c r="D3961" s="45">
        <v>0.57999999999999996</v>
      </c>
      <c r="E3961" s="45" t="s">
        <v>29</v>
      </c>
      <c r="F3961" s="46">
        <v>42478</v>
      </c>
    </row>
    <row r="3962" spans="1:6" x14ac:dyDescent="0.3">
      <c r="A3962" s="45">
        <v>760199</v>
      </c>
      <c r="B3962" s="46">
        <v>42480</v>
      </c>
      <c r="C3962" s="47">
        <v>2858.209143</v>
      </c>
      <c r="D3962" s="45">
        <v>0.57999999999999996</v>
      </c>
      <c r="E3962" s="45" t="s">
        <v>29</v>
      </c>
      <c r="F3962" s="46">
        <v>42478</v>
      </c>
    </row>
    <row r="3963" spans="1:6" x14ac:dyDescent="0.3">
      <c r="A3963" s="45">
        <v>760199</v>
      </c>
      <c r="B3963" s="46">
        <v>42482</v>
      </c>
      <c r="C3963" s="47">
        <v>2858.8083080000001</v>
      </c>
      <c r="D3963" s="45">
        <v>0.54</v>
      </c>
      <c r="E3963" s="45" t="s">
        <v>29</v>
      </c>
      <c r="F3963" s="46">
        <v>42482</v>
      </c>
    </row>
    <row r="3964" spans="1:6" x14ac:dyDescent="0.3">
      <c r="A3964" s="45">
        <v>760199</v>
      </c>
      <c r="B3964" s="46">
        <v>42485</v>
      </c>
      <c r="C3964" s="47">
        <v>2859.5782140000001</v>
      </c>
      <c r="D3964" s="45">
        <v>0.54</v>
      </c>
      <c r="E3964" s="45" t="s">
        <v>29</v>
      </c>
      <c r="F3964" s="46">
        <v>42482</v>
      </c>
    </row>
    <row r="3965" spans="1:6" x14ac:dyDescent="0.3">
      <c r="A3965" s="45">
        <v>760199</v>
      </c>
      <c r="B3965" s="46">
        <v>42486</v>
      </c>
      <c r="C3965" s="47">
        <v>2860.3483259999998</v>
      </c>
      <c r="D3965" s="45">
        <v>0.54</v>
      </c>
      <c r="E3965" s="45" t="s">
        <v>29</v>
      </c>
      <c r="F3965" s="46">
        <v>42482</v>
      </c>
    </row>
    <row r="3966" spans="1:6" x14ac:dyDescent="0.3">
      <c r="A3966" s="45">
        <v>760199</v>
      </c>
      <c r="B3966" s="46">
        <v>42487</v>
      </c>
      <c r="C3966" s="47">
        <v>2861.1186459999999</v>
      </c>
      <c r="D3966" s="45">
        <v>0.54</v>
      </c>
      <c r="E3966" s="45" t="s">
        <v>29</v>
      </c>
      <c r="F3966" s="46">
        <v>42482</v>
      </c>
    </row>
    <row r="3967" spans="1:6" x14ac:dyDescent="0.3">
      <c r="A3967" s="45">
        <v>760199</v>
      </c>
      <c r="B3967" s="46">
        <v>42488</v>
      </c>
      <c r="C3967" s="47">
        <v>2861.8891739999999</v>
      </c>
      <c r="D3967" s="45">
        <v>0.54</v>
      </c>
      <c r="E3967" s="45" t="s">
        <v>29</v>
      </c>
      <c r="F3967" s="46">
        <v>42482</v>
      </c>
    </row>
    <row r="3968" spans="1:6" x14ac:dyDescent="0.3">
      <c r="A3968" s="45">
        <v>760199</v>
      </c>
      <c r="B3968" s="46">
        <v>42489</v>
      </c>
      <c r="C3968" s="47">
        <v>2862.659909</v>
      </c>
      <c r="D3968" s="45">
        <v>0.54</v>
      </c>
      <c r="E3968" s="45" t="s">
        <v>29</v>
      </c>
      <c r="F3968" s="46">
        <v>42482</v>
      </c>
    </row>
    <row r="3969" spans="1:6" x14ac:dyDescent="0.3">
      <c r="A3969" s="45">
        <v>760199</v>
      </c>
      <c r="B3969" s="46">
        <v>42492</v>
      </c>
      <c r="C3969" s="47">
        <v>2863.4308510000001</v>
      </c>
      <c r="D3969" s="45">
        <v>0.54</v>
      </c>
      <c r="E3969" s="45" t="s">
        <v>29</v>
      </c>
      <c r="F3969" s="46">
        <v>42482</v>
      </c>
    </row>
    <row r="3970" spans="1:6" x14ac:dyDescent="0.3">
      <c r="A3970" s="45">
        <v>760199</v>
      </c>
      <c r="B3970" s="46">
        <v>42493</v>
      </c>
      <c r="C3970" s="47">
        <v>2864.202002</v>
      </c>
      <c r="D3970" s="45">
        <v>0.54</v>
      </c>
      <c r="E3970" s="45" t="s">
        <v>29</v>
      </c>
      <c r="F3970" s="46">
        <v>42482</v>
      </c>
    </row>
    <row r="3971" spans="1:6" x14ac:dyDescent="0.3">
      <c r="A3971" s="45">
        <v>760199</v>
      </c>
      <c r="B3971" s="46">
        <v>42494</v>
      </c>
      <c r="C3971" s="47">
        <v>2864.9733590000001</v>
      </c>
      <c r="D3971" s="45">
        <v>0.54</v>
      </c>
      <c r="E3971" s="45" t="s">
        <v>29</v>
      </c>
      <c r="F3971" s="46">
        <v>42482</v>
      </c>
    </row>
    <row r="3972" spans="1:6" x14ac:dyDescent="0.3">
      <c r="A3972" s="45">
        <v>760199</v>
      </c>
      <c r="B3972" s="46">
        <v>42495</v>
      </c>
      <c r="C3972" s="47">
        <v>2865.744925</v>
      </c>
      <c r="D3972" s="45">
        <v>0.54</v>
      </c>
      <c r="E3972" s="45" t="s">
        <v>29</v>
      </c>
      <c r="F3972" s="46">
        <v>42482</v>
      </c>
    </row>
    <row r="3973" spans="1:6" x14ac:dyDescent="0.3">
      <c r="A3973" s="45">
        <v>760199</v>
      </c>
      <c r="B3973" s="46">
        <v>42496</v>
      </c>
      <c r="C3973" s="47">
        <v>2867.9150679999998</v>
      </c>
      <c r="D3973" s="45">
        <v>0.61</v>
      </c>
      <c r="E3973" s="45" t="s">
        <v>28</v>
      </c>
      <c r="F3973" s="46">
        <v>42496</v>
      </c>
    </row>
    <row r="3974" spans="1:6" x14ac:dyDescent="0.3">
      <c r="A3974" s="45">
        <v>760199</v>
      </c>
      <c r="B3974" s="46">
        <v>42499</v>
      </c>
      <c r="C3974" s="47">
        <v>2868.787362</v>
      </c>
      <c r="D3974" s="45">
        <v>0.61</v>
      </c>
      <c r="E3974" s="45" t="s">
        <v>28</v>
      </c>
      <c r="F3974" s="46">
        <v>42496</v>
      </c>
    </row>
    <row r="3975" spans="1:6" x14ac:dyDescent="0.3">
      <c r="A3975" s="45">
        <v>760199</v>
      </c>
      <c r="B3975" s="46">
        <v>42500</v>
      </c>
      <c r="C3975" s="47">
        <v>2869.6599219999998</v>
      </c>
      <c r="D3975" s="45">
        <v>0.61</v>
      </c>
      <c r="E3975" s="45" t="s">
        <v>28</v>
      </c>
      <c r="F3975" s="46">
        <v>42496</v>
      </c>
    </row>
    <row r="3976" spans="1:6" x14ac:dyDescent="0.3">
      <c r="A3976" s="45">
        <v>760199</v>
      </c>
      <c r="B3976" s="46">
        <v>42501</v>
      </c>
      <c r="C3976" s="47">
        <v>2870.5327470000002</v>
      </c>
      <c r="D3976" s="45">
        <v>0.61</v>
      </c>
      <c r="E3976" s="45" t="s">
        <v>28</v>
      </c>
      <c r="F3976" s="46">
        <v>42496</v>
      </c>
    </row>
    <row r="3977" spans="1:6" x14ac:dyDescent="0.3">
      <c r="A3977" s="45">
        <v>760199</v>
      </c>
      <c r="B3977" s="46">
        <v>42502</v>
      </c>
      <c r="C3977" s="47">
        <v>2871.4058380000001</v>
      </c>
      <c r="D3977" s="45">
        <v>0.61</v>
      </c>
      <c r="E3977" s="45" t="s">
        <v>28</v>
      </c>
      <c r="F3977" s="46">
        <v>42496</v>
      </c>
    </row>
    <row r="3978" spans="1:6" x14ac:dyDescent="0.3">
      <c r="A3978" s="45">
        <v>760199</v>
      </c>
      <c r="B3978" s="46">
        <v>42503</v>
      </c>
      <c r="C3978" s="47">
        <v>2872.2791940000002</v>
      </c>
      <c r="D3978" s="45">
        <v>0.61</v>
      </c>
      <c r="E3978" s="45" t="s">
        <v>28</v>
      </c>
      <c r="F3978" s="46">
        <v>42496</v>
      </c>
    </row>
    <row r="3979" spans="1:6" x14ac:dyDescent="0.3">
      <c r="A3979" s="45">
        <v>760199</v>
      </c>
      <c r="B3979" s="46">
        <v>42506</v>
      </c>
      <c r="C3979" s="47">
        <v>2873.1528159999998</v>
      </c>
      <c r="D3979" s="45">
        <v>0.61</v>
      </c>
      <c r="E3979" s="45" t="s">
        <v>28</v>
      </c>
      <c r="F3979" s="46">
        <v>42496</v>
      </c>
    </row>
    <row r="3980" spans="1:6" x14ac:dyDescent="0.3">
      <c r="A3980" s="45">
        <v>760199</v>
      </c>
      <c r="B3980" s="46">
        <v>42507</v>
      </c>
      <c r="C3980" s="47">
        <v>2874.0665760000002</v>
      </c>
      <c r="D3980" s="45">
        <v>0.67</v>
      </c>
      <c r="E3980" s="45" t="s">
        <v>29</v>
      </c>
      <c r="F3980" s="46">
        <v>42507</v>
      </c>
    </row>
    <row r="3981" spans="1:6" x14ac:dyDescent="0.3">
      <c r="A3981" s="45">
        <v>760199</v>
      </c>
      <c r="B3981" s="46">
        <v>42508</v>
      </c>
      <c r="C3981" s="47">
        <v>2874.9806269999999</v>
      </c>
      <c r="D3981" s="45">
        <v>0.67</v>
      </c>
      <c r="E3981" s="45" t="s">
        <v>29</v>
      </c>
      <c r="F3981" s="46">
        <v>42507</v>
      </c>
    </row>
    <row r="3982" spans="1:6" x14ac:dyDescent="0.3">
      <c r="A3982" s="45">
        <v>760199</v>
      </c>
      <c r="B3982" s="46">
        <v>42509</v>
      </c>
      <c r="C3982" s="47">
        <v>2875.8949689999999</v>
      </c>
      <c r="D3982" s="45">
        <v>0.67</v>
      </c>
      <c r="E3982" s="45" t="s">
        <v>29</v>
      </c>
      <c r="F3982" s="46">
        <v>42507</v>
      </c>
    </row>
    <row r="3983" spans="1:6" x14ac:dyDescent="0.3">
      <c r="A3983" s="45">
        <v>760199</v>
      </c>
      <c r="B3983" s="46">
        <v>42510</v>
      </c>
      <c r="C3983" s="47">
        <v>2876.8096019999998</v>
      </c>
      <c r="D3983" s="45">
        <v>0.67</v>
      </c>
      <c r="E3983" s="45" t="s">
        <v>29</v>
      </c>
      <c r="F3983" s="46">
        <v>42507</v>
      </c>
    </row>
    <row r="3984" spans="1:6" x14ac:dyDescent="0.3">
      <c r="A3984" s="45">
        <v>760199</v>
      </c>
      <c r="B3984" s="46">
        <v>42513</v>
      </c>
      <c r="C3984" s="47">
        <v>2878.2688509999998</v>
      </c>
      <c r="D3984" s="45">
        <v>0.75</v>
      </c>
      <c r="E3984" s="45" t="s">
        <v>29</v>
      </c>
      <c r="F3984" s="46">
        <v>42513</v>
      </c>
    </row>
    <row r="3985" spans="1:6" x14ac:dyDescent="0.3">
      <c r="A3985" s="45">
        <v>760199</v>
      </c>
      <c r="B3985" s="46">
        <v>42514</v>
      </c>
      <c r="C3985" s="47">
        <v>2879.2931509999999</v>
      </c>
      <c r="D3985" s="45">
        <v>0.75</v>
      </c>
      <c r="E3985" s="45" t="s">
        <v>29</v>
      </c>
      <c r="F3985" s="46">
        <v>42513</v>
      </c>
    </row>
    <row r="3986" spans="1:6" x14ac:dyDescent="0.3">
      <c r="A3986" s="45">
        <v>760199</v>
      </c>
      <c r="B3986" s="46">
        <v>42515</v>
      </c>
      <c r="C3986" s="47">
        <v>2880.3178149999999</v>
      </c>
      <c r="D3986" s="45">
        <v>0.75</v>
      </c>
      <c r="E3986" s="45" t="s">
        <v>29</v>
      </c>
      <c r="F3986" s="46">
        <v>42513</v>
      </c>
    </row>
    <row r="3987" spans="1:6" x14ac:dyDescent="0.3">
      <c r="A3987" s="45">
        <v>760199</v>
      </c>
      <c r="B3987" s="46">
        <v>42517</v>
      </c>
      <c r="C3987" s="47">
        <v>2881.3428439999998</v>
      </c>
      <c r="D3987" s="45">
        <v>0.75</v>
      </c>
      <c r="E3987" s="45" t="s">
        <v>29</v>
      </c>
      <c r="F3987" s="46">
        <v>42513</v>
      </c>
    </row>
    <row r="3988" spans="1:6" x14ac:dyDescent="0.3">
      <c r="A3988" s="45">
        <v>760199</v>
      </c>
      <c r="B3988" s="46">
        <v>42520</v>
      </c>
      <c r="C3988" s="47">
        <v>2882.3682370000001</v>
      </c>
      <c r="D3988" s="45">
        <v>0.75</v>
      </c>
      <c r="E3988" s="45" t="s">
        <v>29</v>
      </c>
      <c r="F3988" s="46">
        <v>42513</v>
      </c>
    </row>
    <row r="3989" spans="1:6" x14ac:dyDescent="0.3">
      <c r="A3989" s="45">
        <v>760199</v>
      </c>
      <c r="B3989" s="46">
        <v>42521</v>
      </c>
      <c r="C3989" s="47">
        <v>2883.3939959999998</v>
      </c>
      <c r="D3989" s="45">
        <v>0.75</v>
      </c>
      <c r="E3989" s="45" t="s">
        <v>29</v>
      </c>
      <c r="F3989" s="46">
        <v>42513</v>
      </c>
    </row>
    <row r="3990" spans="1:6" x14ac:dyDescent="0.3">
      <c r="A3990" s="45">
        <v>760199</v>
      </c>
      <c r="B3990" s="46">
        <v>42522</v>
      </c>
      <c r="C3990" s="47">
        <v>2884.4201200000002</v>
      </c>
      <c r="D3990" s="45">
        <v>0.75</v>
      </c>
      <c r="E3990" s="45" t="s">
        <v>29</v>
      </c>
      <c r="F3990" s="46">
        <v>42513</v>
      </c>
    </row>
    <row r="3991" spans="1:6" x14ac:dyDescent="0.3">
      <c r="A3991" s="45">
        <v>760199</v>
      </c>
      <c r="B3991" s="46">
        <v>42523</v>
      </c>
      <c r="C3991" s="47">
        <v>2885.4466080000002</v>
      </c>
      <c r="D3991" s="45">
        <v>0.75</v>
      </c>
      <c r="E3991" s="45" t="s">
        <v>29</v>
      </c>
      <c r="F3991" s="46">
        <v>42513</v>
      </c>
    </row>
    <row r="3992" spans="1:6" x14ac:dyDescent="0.3">
      <c r="A3992" s="45">
        <v>760199</v>
      </c>
      <c r="B3992" s="46">
        <v>42524</v>
      </c>
      <c r="C3992" s="47">
        <v>2886.4734619999999</v>
      </c>
      <c r="D3992" s="45">
        <v>0.75</v>
      </c>
      <c r="E3992" s="45" t="s">
        <v>29</v>
      </c>
      <c r="F3992" s="46">
        <v>42513</v>
      </c>
    </row>
    <row r="3993" spans="1:6" x14ac:dyDescent="0.3">
      <c r="A3993" s="45">
        <v>760199</v>
      </c>
      <c r="B3993" s="46">
        <v>42527</v>
      </c>
      <c r="C3993" s="47">
        <v>2887.5006819999999</v>
      </c>
      <c r="D3993" s="45">
        <v>0.75</v>
      </c>
      <c r="E3993" s="45" t="s">
        <v>29</v>
      </c>
      <c r="F3993" s="46">
        <v>42513</v>
      </c>
    </row>
    <row r="3994" spans="1:6" x14ac:dyDescent="0.3">
      <c r="A3994" s="45">
        <v>760199</v>
      </c>
      <c r="B3994" s="46">
        <v>42528</v>
      </c>
      <c r="C3994" s="47">
        <v>2888.5282670000001</v>
      </c>
      <c r="D3994" s="45">
        <v>0.75</v>
      </c>
      <c r="E3994" s="45" t="s">
        <v>29</v>
      </c>
      <c r="F3994" s="46">
        <v>42513</v>
      </c>
    </row>
    <row r="3995" spans="1:6" x14ac:dyDescent="0.3">
      <c r="A3995" s="45">
        <v>760199</v>
      </c>
      <c r="B3995" s="46">
        <v>42529</v>
      </c>
      <c r="C3995" s="47">
        <v>2890.2095859999999</v>
      </c>
      <c r="D3995" s="45">
        <v>0.78</v>
      </c>
      <c r="E3995" s="45" t="s">
        <v>28</v>
      </c>
      <c r="F3995" s="46">
        <v>42529</v>
      </c>
    </row>
    <row r="3996" spans="1:6" x14ac:dyDescent="0.3">
      <c r="A3996" s="45">
        <v>760199</v>
      </c>
      <c r="B3996" s="46">
        <v>42530</v>
      </c>
      <c r="C3996" s="47">
        <v>2891.2789899999998</v>
      </c>
      <c r="D3996" s="45">
        <v>0.78</v>
      </c>
      <c r="E3996" s="45" t="s">
        <v>28</v>
      </c>
      <c r="F3996" s="46">
        <v>42529</v>
      </c>
    </row>
    <row r="3997" spans="1:6" x14ac:dyDescent="0.3">
      <c r="A3997" s="45">
        <v>760199</v>
      </c>
      <c r="B3997" s="46">
        <v>42531</v>
      </c>
      <c r="C3997" s="47">
        <v>2892.34879</v>
      </c>
      <c r="D3997" s="45">
        <v>0.78</v>
      </c>
      <c r="E3997" s="45" t="s">
        <v>28</v>
      </c>
      <c r="F3997" s="46">
        <v>42529</v>
      </c>
    </row>
    <row r="3998" spans="1:6" x14ac:dyDescent="0.3">
      <c r="A3998" s="45">
        <v>760199</v>
      </c>
      <c r="B3998" s="46">
        <v>42534</v>
      </c>
      <c r="C3998" s="47">
        <v>2893.4189849999998</v>
      </c>
      <c r="D3998" s="45">
        <v>0.78</v>
      </c>
      <c r="E3998" s="45" t="s">
        <v>28</v>
      </c>
      <c r="F3998" s="46">
        <v>42529</v>
      </c>
    </row>
    <row r="3999" spans="1:6" x14ac:dyDescent="0.3">
      <c r="A3999" s="45">
        <v>760199</v>
      </c>
      <c r="B3999" s="46">
        <v>42535</v>
      </c>
      <c r="C3999" s="47">
        <v>2894.4895769999998</v>
      </c>
      <c r="D3999" s="45">
        <v>0.78</v>
      </c>
      <c r="E3999" s="45" t="s">
        <v>28</v>
      </c>
      <c r="F3999" s="46">
        <v>42529</v>
      </c>
    </row>
    <row r="4000" spans="1:6" x14ac:dyDescent="0.3">
      <c r="A4000" s="45">
        <v>760199</v>
      </c>
      <c r="B4000" s="46">
        <v>42536</v>
      </c>
      <c r="C4000" s="47">
        <v>2895.5605650000002</v>
      </c>
      <c r="D4000" s="45">
        <v>0.78</v>
      </c>
      <c r="E4000" s="45" t="s">
        <v>28</v>
      </c>
      <c r="F4000" s="46">
        <v>42529</v>
      </c>
    </row>
    <row r="4001" spans="1:6" x14ac:dyDescent="0.3">
      <c r="A4001" s="45">
        <v>760199</v>
      </c>
      <c r="B4001" s="46">
        <v>42537</v>
      </c>
      <c r="C4001" s="47">
        <v>2896.0073360000001</v>
      </c>
      <c r="D4001" s="45">
        <v>0.34</v>
      </c>
      <c r="E4001" s="45" t="s">
        <v>29</v>
      </c>
      <c r="F4001" s="46">
        <v>42537</v>
      </c>
    </row>
    <row r="4002" spans="1:6" x14ac:dyDescent="0.3">
      <c r="A4002" s="45">
        <v>760199</v>
      </c>
      <c r="B4002" s="46">
        <v>42538</v>
      </c>
      <c r="C4002" s="47">
        <v>2896.4541760000002</v>
      </c>
      <c r="D4002" s="45">
        <v>0.34</v>
      </c>
      <c r="E4002" s="45" t="s">
        <v>29</v>
      </c>
      <c r="F4002" s="46">
        <v>42537</v>
      </c>
    </row>
    <row r="4003" spans="1:6" x14ac:dyDescent="0.3">
      <c r="A4003" s="45">
        <v>760199</v>
      </c>
      <c r="B4003" s="46">
        <v>42541</v>
      </c>
      <c r="C4003" s="47">
        <v>2896.901085</v>
      </c>
      <c r="D4003" s="45">
        <v>0.34</v>
      </c>
      <c r="E4003" s="45" t="s">
        <v>29</v>
      </c>
      <c r="F4003" s="46">
        <v>42537</v>
      </c>
    </row>
    <row r="4004" spans="1:6" x14ac:dyDescent="0.3">
      <c r="A4004" s="45">
        <v>760199</v>
      </c>
      <c r="B4004" s="46">
        <v>42542</v>
      </c>
      <c r="C4004" s="47">
        <v>2897.3480629999999</v>
      </c>
      <c r="D4004" s="45">
        <v>0.34</v>
      </c>
      <c r="E4004" s="45" t="s">
        <v>29</v>
      </c>
      <c r="F4004" s="46">
        <v>42537</v>
      </c>
    </row>
    <row r="4005" spans="1:6" x14ac:dyDescent="0.3">
      <c r="A4005" s="45">
        <v>760199</v>
      </c>
      <c r="B4005" s="46">
        <v>42543</v>
      </c>
      <c r="C4005" s="47">
        <v>2897.926371</v>
      </c>
      <c r="D4005" s="45">
        <v>0.36</v>
      </c>
      <c r="E4005" s="45" t="s">
        <v>29</v>
      </c>
      <c r="F4005" s="46">
        <v>42543</v>
      </c>
    </row>
    <row r="4006" spans="1:6" x14ac:dyDescent="0.3">
      <c r="A4006" s="45">
        <v>760199</v>
      </c>
      <c r="B4006" s="46">
        <v>42544</v>
      </c>
      <c r="C4006" s="47">
        <v>2898.3997650000001</v>
      </c>
      <c r="D4006" s="45">
        <v>0.36</v>
      </c>
      <c r="E4006" s="45" t="s">
        <v>29</v>
      </c>
      <c r="F4006" s="46">
        <v>42543</v>
      </c>
    </row>
    <row r="4007" spans="1:6" x14ac:dyDescent="0.3">
      <c r="A4007" s="45">
        <v>760199</v>
      </c>
      <c r="B4007" s="46">
        <v>42545</v>
      </c>
      <c r="C4007" s="47">
        <v>2898.873235</v>
      </c>
      <c r="D4007" s="45">
        <v>0.36</v>
      </c>
      <c r="E4007" s="45" t="s">
        <v>29</v>
      </c>
      <c r="F4007" s="46">
        <v>42543</v>
      </c>
    </row>
    <row r="4008" spans="1:6" x14ac:dyDescent="0.3">
      <c r="A4008" s="45">
        <v>760199</v>
      </c>
      <c r="B4008" s="46">
        <v>42548</v>
      </c>
      <c r="C4008" s="47">
        <v>2899.346783</v>
      </c>
      <c r="D4008" s="45">
        <v>0.36</v>
      </c>
      <c r="E4008" s="45" t="s">
        <v>29</v>
      </c>
      <c r="F4008" s="46">
        <v>42543</v>
      </c>
    </row>
    <row r="4009" spans="1:6" x14ac:dyDescent="0.3">
      <c r="A4009" s="45">
        <v>760199</v>
      </c>
      <c r="B4009" s="46">
        <v>42549</v>
      </c>
      <c r="C4009" s="47">
        <v>2899.820408</v>
      </c>
      <c r="D4009" s="45">
        <v>0.36</v>
      </c>
      <c r="E4009" s="45" t="s">
        <v>29</v>
      </c>
      <c r="F4009" s="46">
        <v>42543</v>
      </c>
    </row>
    <row r="4010" spans="1:6" x14ac:dyDescent="0.3">
      <c r="A4010" s="45">
        <v>760199</v>
      </c>
      <c r="B4010" s="46">
        <v>42550</v>
      </c>
      <c r="C4010" s="47">
        <v>2900.2941110000002</v>
      </c>
      <c r="D4010" s="45">
        <v>0.36</v>
      </c>
      <c r="E4010" s="45" t="s">
        <v>29</v>
      </c>
      <c r="F4010" s="46">
        <v>42543</v>
      </c>
    </row>
    <row r="4011" spans="1:6" x14ac:dyDescent="0.3">
      <c r="A4011" s="45">
        <v>760199</v>
      </c>
      <c r="B4011" s="46">
        <v>42551</v>
      </c>
      <c r="C4011" s="47">
        <v>2900.767891</v>
      </c>
      <c r="D4011" s="45">
        <v>0.36</v>
      </c>
      <c r="E4011" s="45" t="s">
        <v>29</v>
      </c>
      <c r="F4011" s="46">
        <v>42543</v>
      </c>
    </row>
    <row r="4012" spans="1:6" x14ac:dyDescent="0.3">
      <c r="A4012" s="45">
        <v>760199</v>
      </c>
      <c r="B4012" s="46">
        <v>42552</v>
      </c>
      <c r="C4012" s="47">
        <v>2901.2417489999998</v>
      </c>
      <c r="D4012" s="45">
        <v>0.36</v>
      </c>
      <c r="E4012" s="45" t="s">
        <v>29</v>
      </c>
      <c r="F4012" s="46">
        <v>42543</v>
      </c>
    </row>
    <row r="4013" spans="1:6" x14ac:dyDescent="0.3">
      <c r="A4013" s="45">
        <v>760199</v>
      </c>
      <c r="B4013" s="46">
        <v>42555</v>
      </c>
      <c r="C4013" s="47">
        <v>2901.7156829999999</v>
      </c>
      <c r="D4013" s="45">
        <v>0.36</v>
      </c>
      <c r="E4013" s="45" t="s">
        <v>29</v>
      </c>
      <c r="F4013" s="46">
        <v>42543</v>
      </c>
    </row>
    <row r="4014" spans="1:6" x14ac:dyDescent="0.3">
      <c r="A4014" s="45">
        <v>760199</v>
      </c>
      <c r="B4014" s="46">
        <v>42556</v>
      </c>
      <c r="C4014" s="47">
        <v>2902.1896959999999</v>
      </c>
      <c r="D4014" s="45">
        <v>0.36</v>
      </c>
      <c r="E4014" s="45" t="s">
        <v>29</v>
      </c>
      <c r="F4014" s="46">
        <v>42543</v>
      </c>
    </row>
    <row r="4015" spans="1:6" x14ac:dyDescent="0.3">
      <c r="A4015" s="45">
        <v>760199</v>
      </c>
      <c r="B4015" s="46">
        <v>42557</v>
      </c>
      <c r="C4015" s="47">
        <v>2902.6637850000002</v>
      </c>
      <c r="D4015" s="45">
        <v>0.36</v>
      </c>
      <c r="E4015" s="45" t="s">
        <v>29</v>
      </c>
      <c r="F4015" s="46">
        <v>42543</v>
      </c>
    </row>
    <row r="4016" spans="1:6" x14ac:dyDescent="0.3">
      <c r="A4016" s="45">
        <v>760199</v>
      </c>
      <c r="B4016" s="46">
        <v>42558</v>
      </c>
      <c r="C4016" s="47">
        <v>2903.1379529999999</v>
      </c>
      <c r="D4016" s="45">
        <v>0.36</v>
      </c>
      <c r="E4016" s="45" t="s">
        <v>29</v>
      </c>
      <c r="F4016" s="46">
        <v>42543</v>
      </c>
    </row>
    <row r="4017" spans="1:6" x14ac:dyDescent="0.3">
      <c r="A4017" s="45">
        <v>760199</v>
      </c>
      <c r="B4017" s="46">
        <v>42559</v>
      </c>
      <c r="C4017" s="47">
        <v>2903.3870489999999</v>
      </c>
      <c r="D4017" s="45">
        <v>0.35</v>
      </c>
      <c r="E4017" s="45" t="s">
        <v>28</v>
      </c>
      <c r="F4017" s="46">
        <v>42559</v>
      </c>
    </row>
    <row r="4018" spans="1:6" x14ac:dyDescent="0.3">
      <c r="A4018" s="45">
        <v>760199</v>
      </c>
      <c r="B4018" s="46">
        <v>42562</v>
      </c>
      <c r="C4018" s="47">
        <v>2903.8480890000001</v>
      </c>
      <c r="D4018" s="45">
        <v>0.35</v>
      </c>
      <c r="E4018" s="45" t="s">
        <v>28</v>
      </c>
      <c r="F4018" s="46">
        <v>42559</v>
      </c>
    </row>
    <row r="4019" spans="1:6" x14ac:dyDescent="0.3">
      <c r="A4019" s="45">
        <v>760199</v>
      </c>
      <c r="B4019" s="46">
        <v>42563</v>
      </c>
      <c r="C4019" s="47">
        <v>2904.3092019999999</v>
      </c>
      <c r="D4019" s="45">
        <v>0.35</v>
      </c>
      <c r="E4019" s="45" t="s">
        <v>28</v>
      </c>
      <c r="F4019" s="46">
        <v>42559</v>
      </c>
    </row>
    <row r="4020" spans="1:6" x14ac:dyDescent="0.3">
      <c r="A4020" s="45">
        <v>760199</v>
      </c>
      <c r="B4020" s="46">
        <v>42564</v>
      </c>
      <c r="C4020" s="47">
        <v>2904.7703879999999</v>
      </c>
      <c r="D4020" s="45">
        <v>0.35</v>
      </c>
      <c r="E4020" s="45" t="s">
        <v>28</v>
      </c>
      <c r="F4020" s="46">
        <v>42559</v>
      </c>
    </row>
    <row r="4021" spans="1:6" x14ac:dyDescent="0.3">
      <c r="A4021" s="45">
        <v>760199</v>
      </c>
      <c r="B4021" s="46">
        <v>42565</v>
      </c>
      <c r="C4021" s="47">
        <v>2905.2316470000001</v>
      </c>
      <c r="D4021" s="45">
        <v>0.35</v>
      </c>
      <c r="E4021" s="45" t="s">
        <v>28</v>
      </c>
      <c r="F4021" s="46">
        <v>42559</v>
      </c>
    </row>
    <row r="4022" spans="1:6" x14ac:dyDescent="0.3">
      <c r="A4022" s="45">
        <v>760199</v>
      </c>
      <c r="B4022" s="46">
        <v>42566</v>
      </c>
      <c r="C4022" s="47">
        <v>2905.6929799999998</v>
      </c>
      <c r="D4022" s="45">
        <v>0.35</v>
      </c>
      <c r="E4022" s="45" t="s">
        <v>28</v>
      </c>
      <c r="F4022" s="46">
        <v>42559</v>
      </c>
    </row>
    <row r="4023" spans="1:6" x14ac:dyDescent="0.3">
      <c r="A4023" s="45">
        <v>760199</v>
      </c>
      <c r="B4023" s="46">
        <v>42569</v>
      </c>
      <c r="C4023" s="47">
        <v>2906.3142979999998</v>
      </c>
      <c r="D4023" s="45">
        <v>0.45</v>
      </c>
      <c r="E4023" s="45" t="s">
        <v>29</v>
      </c>
      <c r="F4023" s="46">
        <v>42569</v>
      </c>
    </row>
    <row r="4024" spans="1:6" x14ac:dyDescent="0.3">
      <c r="A4024" s="45">
        <v>760199</v>
      </c>
      <c r="B4024" s="46">
        <v>42570</v>
      </c>
      <c r="C4024" s="47">
        <v>2906.9357490000002</v>
      </c>
      <c r="D4024" s="45">
        <v>0.45</v>
      </c>
      <c r="E4024" s="45" t="s">
        <v>29</v>
      </c>
      <c r="F4024" s="46">
        <v>42569</v>
      </c>
    </row>
    <row r="4025" spans="1:6" x14ac:dyDescent="0.3">
      <c r="A4025" s="45">
        <v>760199</v>
      </c>
      <c r="B4025" s="46">
        <v>42571</v>
      </c>
      <c r="C4025" s="47">
        <v>2907.5573330000002</v>
      </c>
      <c r="D4025" s="45">
        <v>0.45</v>
      </c>
      <c r="E4025" s="45" t="s">
        <v>29</v>
      </c>
      <c r="F4025" s="46">
        <v>42569</v>
      </c>
    </row>
    <row r="4026" spans="1:6" x14ac:dyDescent="0.3">
      <c r="A4026" s="45">
        <v>760199</v>
      </c>
      <c r="B4026" s="46">
        <v>42572</v>
      </c>
      <c r="C4026" s="47">
        <v>2908.1790489999998</v>
      </c>
      <c r="D4026" s="45">
        <v>0.45</v>
      </c>
      <c r="E4026" s="45" t="s">
        <v>29</v>
      </c>
      <c r="F4026" s="46">
        <v>42569</v>
      </c>
    </row>
    <row r="4027" spans="1:6" x14ac:dyDescent="0.3">
      <c r="A4027" s="45">
        <v>760199</v>
      </c>
      <c r="B4027" s="46">
        <v>42573</v>
      </c>
      <c r="C4027" s="47">
        <v>2908.6629950000001</v>
      </c>
      <c r="D4027" s="45">
        <v>0.43</v>
      </c>
      <c r="E4027" s="45" t="s">
        <v>29</v>
      </c>
      <c r="F4027" s="46">
        <v>42573</v>
      </c>
    </row>
    <row r="4028" spans="1:6" x14ac:dyDescent="0.3">
      <c r="A4028" s="45">
        <v>760199</v>
      </c>
      <c r="B4028" s="46">
        <v>42576</v>
      </c>
      <c r="C4028" s="47">
        <v>2909.2573619999998</v>
      </c>
      <c r="D4028" s="45">
        <v>0.43</v>
      </c>
      <c r="E4028" s="45" t="s">
        <v>29</v>
      </c>
      <c r="F4028" s="46">
        <v>42573</v>
      </c>
    </row>
    <row r="4029" spans="1:6" x14ac:dyDescent="0.3">
      <c r="A4029" s="45">
        <v>760199</v>
      </c>
      <c r="B4029" s="46">
        <v>42577</v>
      </c>
      <c r="C4029" s="47">
        <v>2909.8518509999999</v>
      </c>
      <c r="D4029" s="45">
        <v>0.43</v>
      </c>
      <c r="E4029" s="45" t="s">
        <v>29</v>
      </c>
      <c r="F4029" s="46">
        <v>42573</v>
      </c>
    </row>
    <row r="4030" spans="1:6" x14ac:dyDescent="0.3">
      <c r="A4030" s="45">
        <v>760199</v>
      </c>
      <c r="B4030" s="46">
        <v>42578</v>
      </c>
      <c r="C4030" s="47">
        <v>2910.446461</v>
      </c>
      <c r="D4030" s="45">
        <v>0.43</v>
      </c>
      <c r="E4030" s="45" t="s">
        <v>29</v>
      </c>
      <c r="F4030" s="46">
        <v>42573</v>
      </c>
    </row>
    <row r="4031" spans="1:6" x14ac:dyDescent="0.3">
      <c r="A4031" s="45">
        <v>760199</v>
      </c>
      <c r="B4031" s="46">
        <v>42579</v>
      </c>
      <c r="C4031" s="47">
        <v>2911.041193</v>
      </c>
      <c r="D4031" s="45">
        <v>0.43</v>
      </c>
      <c r="E4031" s="45" t="s">
        <v>29</v>
      </c>
      <c r="F4031" s="46">
        <v>42573</v>
      </c>
    </row>
    <row r="4032" spans="1:6" x14ac:dyDescent="0.3">
      <c r="A4032" s="45">
        <v>760199</v>
      </c>
      <c r="B4032" s="46">
        <v>42580</v>
      </c>
      <c r="C4032" s="47">
        <v>2911.6360460000001</v>
      </c>
      <c r="D4032" s="45">
        <v>0.43</v>
      </c>
      <c r="E4032" s="45" t="s">
        <v>29</v>
      </c>
      <c r="F4032" s="46">
        <v>42573</v>
      </c>
    </row>
    <row r="4033" spans="1:6" x14ac:dyDescent="0.3">
      <c r="A4033" s="45">
        <v>760199</v>
      </c>
      <c r="B4033" s="46">
        <v>42583</v>
      </c>
      <c r="C4033" s="47">
        <v>2912.2310210000001</v>
      </c>
      <c r="D4033" s="45">
        <v>0.43</v>
      </c>
      <c r="E4033" s="45" t="s">
        <v>29</v>
      </c>
      <c r="F4033" s="46">
        <v>42573</v>
      </c>
    </row>
    <row r="4034" spans="1:6" x14ac:dyDescent="0.3">
      <c r="A4034" s="45">
        <v>760199</v>
      </c>
      <c r="B4034" s="46">
        <v>42584</v>
      </c>
      <c r="C4034" s="47">
        <v>2912.8261170000001</v>
      </c>
      <c r="D4034" s="45">
        <v>0.43</v>
      </c>
      <c r="E4034" s="45" t="s">
        <v>29</v>
      </c>
      <c r="F4034" s="46">
        <v>42573</v>
      </c>
    </row>
    <row r="4035" spans="1:6" x14ac:dyDescent="0.3">
      <c r="A4035" s="45">
        <v>760199</v>
      </c>
      <c r="B4035" s="46">
        <v>42585</v>
      </c>
      <c r="C4035" s="47">
        <v>2913.421335</v>
      </c>
      <c r="D4035" s="45">
        <v>0.43</v>
      </c>
      <c r="E4035" s="45" t="s">
        <v>29</v>
      </c>
      <c r="F4035" s="46">
        <v>42573</v>
      </c>
    </row>
    <row r="4036" spans="1:6" x14ac:dyDescent="0.3">
      <c r="A4036" s="45">
        <v>760199</v>
      </c>
      <c r="B4036" s="46">
        <v>42586</v>
      </c>
      <c r="C4036" s="47">
        <v>2914.0166749999999</v>
      </c>
      <c r="D4036" s="45">
        <v>0.43</v>
      </c>
      <c r="E4036" s="45" t="s">
        <v>29</v>
      </c>
      <c r="F4036" s="46">
        <v>42573</v>
      </c>
    </row>
    <row r="4037" spans="1:6" x14ac:dyDescent="0.3">
      <c r="A4037" s="45">
        <v>760199</v>
      </c>
      <c r="B4037" s="46">
        <v>42587</v>
      </c>
      <c r="C4037" s="47">
        <v>2914.6121360000002</v>
      </c>
      <c r="D4037" s="45">
        <v>0.43</v>
      </c>
      <c r="E4037" s="45" t="s">
        <v>29</v>
      </c>
      <c r="F4037" s="46">
        <v>42573</v>
      </c>
    </row>
    <row r="4038" spans="1:6" x14ac:dyDescent="0.3">
      <c r="A4038" s="45">
        <v>760199</v>
      </c>
      <c r="B4038" s="46">
        <v>42590</v>
      </c>
      <c r="C4038" s="47">
        <v>2915.207719</v>
      </c>
      <c r="D4038" s="45">
        <v>0.43</v>
      </c>
      <c r="E4038" s="45" t="s">
        <v>29</v>
      </c>
      <c r="F4038" s="46">
        <v>42573</v>
      </c>
    </row>
    <row r="4039" spans="1:6" x14ac:dyDescent="0.3">
      <c r="A4039" s="45">
        <v>760199</v>
      </c>
      <c r="B4039" s="46">
        <v>42591</v>
      </c>
      <c r="C4039" s="47">
        <v>2915.8034229999998</v>
      </c>
      <c r="D4039" s="45">
        <v>0.43</v>
      </c>
      <c r="E4039" s="45" t="s">
        <v>29</v>
      </c>
      <c r="F4039" s="46">
        <v>42573</v>
      </c>
    </row>
    <row r="4040" spans="1:6" x14ac:dyDescent="0.3">
      <c r="A4040" s="45">
        <v>760199</v>
      </c>
      <c r="B4040" s="46">
        <v>42592</v>
      </c>
      <c r="C4040" s="47">
        <v>2918.641247</v>
      </c>
      <c r="D4040" s="45">
        <v>0.52</v>
      </c>
      <c r="E4040" s="45" t="s">
        <v>28</v>
      </c>
      <c r="F4040" s="46">
        <v>42592</v>
      </c>
    </row>
    <row r="4041" spans="1:6" x14ac:dyDescent="0.3">
      <c r="A4041" s="45">
        <v>760199</v>
      </c>
      <c r="B4041" s="46">
        <v>42593</v>
      </c>
      <c r="C4041" s="47">
        <v>2919.3622850000002</v>
      </c>
      <c r="D4041" s="45">
        <v>0.52</v>
      </c>
      <c r="E4041" s="45" t="s">
        <v>28</v>
      </c>
      <c r="F4041" s="46">
        <v>42592</v>
      </c>
    </row>
    <row r="4042" spans="1:6" x14ac:dyDescent="0.3">
      <c r="A4042" s="45">
        <v>760199</v>
      </c>
      <c r="B4042" s="46">
        <v>42594</v>
      </c>
      <c r="C4042" s="47">
        <v>2920.0835000000002</v>
      </c>
      <c r="D4042" s="45">
        <v>0.52</v>
      </c>
      <c r="E4042" s="45" t="s">
        <v>28</v>
      </c>
      <c r="F4042" s="46">
        <v>42592</v>
      </c>
    </row>
    <row r="4043" spans="1:6" x14ac:dyDescent="0.3">
      <c r="A4043" s="45">
        <v>760199</v>
      </c>
      <c r="B4043" s="46">
        <v>42597</v>
      </c>
      <c r="C4043" s="47">
        <v>2920.8048950000002</v>
      </c>
      <c r="D4043" s="45">
        <v>0.52</v>
      </c>
      <c r="E4043" s="45" t="s">
        <v>28</v>
      </c>
      <c r="F4043" s="46">
        <v>42592</v>
      </c>
    </row>
    <row r="4044" spans="1:6" x14ac:dyDescent="0.3">
      <c r="A4044" s="45">
        <v>760199</v>
      </c>
      <c r="B4044" s="46">
        <v>42598</v>
      </c>
      <c r="C4044" s="47">
        <v>2921.3217119999999</v>
      </c>
      <c r="D4044" s="45">
        <v>0.39</v>
      </c>
      <c r="E4044" s="45" t="s">
        <v>29</v>
      </c>
      <c r="F4044" s="46">
        <v>42598</v>
      </c>
    </row>
    <row r="4045" spans="1:6" x14ac:dyDescent="0.3">
      <c r="A4045" s="45">
        <v>760199</v>
      </c>
      <c r="B4045" s="46">
        <v>42599</v>
      </c>
      <c r="C4045" s="47">
        <v>2921.8386209999999</v>
      </c>
      <c r="D4045" s="45">
        <v>0.39</v>
      </c>
      <c r="E4045" s="45" t="s">
        <v>29</v>
      </c>
      <c r="F4045" s="46">
        <v>42598</v>
      </c>
    </row>
    <row r="4046" spans="1:6" x14ac:dyDescent="0.3">
      <c r="A4046" s="45">
        <v>760199</v>
      </c>
      <c r="B4046" s="46">
        <v>42600</v>
      </c>
      <c r="C4046" s="47">
        <v>2922.355622</v>
      </c>
      <c r="D4046" s="45">
        <v>0.39</v>
      </c>
      <c r="E4046" s="45" t="s">
        <v>29</v>
      </c>
      <c r="F4046" s="46">
        <v>42598</v>
      </c>
    </row>
    <row r="4047" spans="1:6" x14ac:dyDescent="0.3">
      <c r="A4047" s="45">
        <v>760199</v>
      </c>
      <c r="B4047" s="46">
        <v>42601</v>
      </c>
      <c r="C4047" s="47">
        <v>2922.8727140000001</v>
      </c>
      <c r="D4047" s="45">
        <v>0.39</v>
      </c>
      <c r="E4047" s="45" t="s">
        <v>29</v>
      </c>
      <c r="F4047" s="46">
        <v>42598</v>
      </c>
    </row>
    <row r="4048" spans="1:6" x14ac:dyDescent="0.3">
      <c r="A4048" s="45">
        <v>760199</v>
      </c>
      <c r="B4048" s="46">
        <v>42604</v>
      </c>
      <c r="C4048" s="47">
        <v>2923.3898979999999</v>
      </c>
      <c r="D4048" s="45">
        <v>0.39</v>
      </c>
      <c r="E4048" s="45" t="s">
        <v>29</v>
      </c>
      <c r="F4048" s="46">
        <v>42598</v>
      </c>
    </row>
    <row r="4049" spans="1:6" x14ac:dyDescent="0.3">
      <c r="A4049" s="45">
        <v>760199</v>
      </c>
      <c r="B4049" s="46">
        <v>42605</v>
      </c>
      <c r="C4049" s="47">
        <v>2923.9071730000001</v>
      </c>
      <c r="D4049" s="45">
        <v>0.39</v>
      </c>
      <c r="E4049" s="45" t="s">
        <v>29</v>
      </c>
      <c r="F4049" s="46">
        <v>42598</v>
      </c>
    </row>
    <row r="4050" spans="1:6" x14ac:dyDescent="0.3">
      <c r="A4050" s="45">
        <v>760199</v>
      </c>
      <c r="B4050" s="46">
        <v>42606</v>
      </c>
      <c r="C4050" s="47">
        <v>2924.4245390000001</v>
      </c>
      <c r="D4050" s="45">
        <v>0.39</v>
      </c>
      <c r="E4050" s="45" t="s">
        <v>29</v>
      </c>
      <c r="F4050" s="46">
        <v>42598</v>
      </c>
    </row>
    <row r="4051" spans="1:6" x14ac:dyDescent="0.3">
      <c r="A4051" s="45">
        <v>760199</v>
      </c>
      <c r="B4051" s="46">
        <v>42607</v>
      </c>
      <c r="C4051" s="47">
        <v>2925.3657370000001</v>
      </c>
      <c r="D4051" s="45">
        <v>0.43</v>
      </c>
      <c r="E4051" s="45" t="s">
        <v>29</v>
      </c>
      <c r="F4051" s="46">
        <v>42607</v>
      </c>
    </row>
    <row r="4052" spans="1:6" x14ac:dyDescent="0.3">
      <c r="A4052" s="45">
        <v>760199</v>
      </c>
      <c r="B4052" s="46">
        <v>42608</v>
      </c>
      <c r="C4052" s="47">
        <v>2925.9363429999999</v>
      </c>
      <c r="D4052" s="45">
        <v>0.43</v>
      </c>
      <c r="E4052" s="45" t="s">
        <v>29</v>
      </c>
      <c r="F4052" s="46">
        <v>42607</v>
      </c>
    </row>
    <row r="4053" spans="1:6" x14ac:dyDescent="0.3">
      <c r="A4053" s="45">
        <v>760199</v>
      </c>
      <c r="B4053" s="46">
        <v>42611</v>
      </c>
      <c r="C4053" s="47">
        <v>2926.5070599999999</v>
      </c>
      <c r="D4053" s="45">
        <v>0.43</v>
      </c>
      <c r="E4053" s="45" t="s">
        <v>29</v>
      </c>
      <c r="F4053" s="46">
        <v>42607</v>
      </c>
    </row>
    <row r="4054" spans="1:6" x14ac:dyDescent="0.3">
      <c r="A4054" s="45">
        <v>760199</v>
      </c>
      <c r="B4054" s="46">
        <v>42612</v>
      </c>
      <c r="C4054" s="47">
        <v>2927.0778890000001</v>
      </c>
      <c r="D4054" s="45">
        <v>0.43</v>
      </c>
      <c r="E4054" s="45" t="s">
        <v>29</v>
      </c>
      <c r="F4054" s="46">
        <v>42607</v>
      </c>
    </row>
    <row r="4055" spans="1:6" x14ac:dyDescent="0.3">
      <c r="A4055" s="45">
        <v>760199</v>
      </c>
      <c r="B4055" s="46">
        <v>42613</v>
      </c>
      <c r="C4055" s="47">
        <v>2927.6488290000002</v>
      </c>
      <c r="D4055" s="45">
        <v>0.43</v>
      </c>
      <c r="E4055" s="45" t="s">
        <v>29</v>
      </c>
      <c r="F4055" s="46">
        <v>42607</v>
      </c>
    </row>
    <row r="4056" spans="1:6" x14ac:dyDescent="0.3">
      <c r="A4056" s="45">
        <v>760199</v>
      </c>
      <c r="B4056" s="46">
        <v>42614</v>
      </c>
      <c r="C4056" s="47">
        <v>2928.2198800000001</v>
      </c>
      <c r="D4056" s="45">
        <v>0.43</v>
      </c>
      <c r="E4056" s="45" t="s">
        <v>29</v>
      </c>
      <c r="F4056" s="46">
        <v>42607</v>
      </c>
    </row>
    <row r="4057" spans="1:6" x14ac:dyDescent="0.3">
      <c r="A4057" s="45">
        <v>760199</v>
      </c>
      <c r="B4057" s="46">
        <v>42615</v>
      </c>
      <c r="C4057" s="47">
        <v>2928.7910419999998</v>
      </c>
      <c r="D4057" s="45">
        <v>0.43</v>
      </c>
      <c r="E4057" s="45" t="s">
        <v>29</v>
      </c>
      <c r="F4057" s="46">
        <v>42607</v>
      </c>
    </row>
    <row r="4058" spans="1:6" x14ac:dyDescent="0.3">
      <c r="A4058" s="45">
        <v>760199</v>
      </c>
      <c r="B4058" s="46">
        <v>42618</v>
      </c>
      <c r="C4058" s="47">
        <v>2929.3623160000002</v>
      </c>
      <c r="D4058" s="45">
        <v>0.43</v>
      </c>
      <c r="E4058" s="45" t="s">
        <v>29</v>
      </c>
      <c r="F4058" s="46">
        <v>42607</v>
      </c>
    </row>
    <row r="4059" spans="1:6" x14ac:dyDescent="0.3">
      <c r="A4059" s="45">
        <v>760199</v>
      </c>
      <c r="B4059" s="46">
        <v>42619</v>
      </c>
      <c r="C4059" s="47">
        <v>2929.9337019999998</v>
      </c>
      <c r="D4059" s="45">
        <v>0.43</v>
      </c>
      <c r="E4059" s="45" t="s">
        <v>29</v>
      </c>
      <c r="F4059" s="46">
        <v>42607</v>
      </c>
    </row>
    <row r="4060" spans="1:6" x14ac:dyDescent="0.3">
      <c r="A4060" s="45">
        <v>760199</v>
      </c>
      <c r="B4060" s="46">
        <v>42621</v>
      </c>
      <c r="C4060" s="47">
        <v>2930.5051990000002</v>
      </c>
      <c r="D4060" s="45">
        <v>0.43</v>
      </c>
      <c r="E4060" s="45" t="s">
        <v>29</v>
      </c>
      <c r="F4060" s="46">
        <v>42607</v>
      </c>
    </row>
    <row r="4061" spans="1:6" x14ac:dyDescent="0.3">
      <c r="A4061" s="45">
        <v>760199</v>
      </c>
      <c r="B4061" s="46">
        <v>42622</v>
      </c>
      <c r="C4061" s="47">
        <v>2931.3154129999998</v>
      </c>
      <c r="D4061" s="45">
        <v>0.44</v>
      </c>
      <c r="E4061" s="45" t="s">
        <v>28</v>
      </c>
      <c r="F4061" s="46">
        <v>42622</v>
      </c>
    </row>
    <row r="4062" spans="1:6" x14ac:dyDescent="0.3">
      <c r="A4062" s="45">
        <v>760199</v>
      </c>
      <c r="B4062" s="46">
        <v>42625</v>
      </c>
      <c r="C4062" s="47">
        <v>2931.900439</v>
      </c>
      <c r="D4062" s="45">
        <v>0.44</v>
      </c>
      <c r="E4062" s="45" t="s">
        <v>28</v>
      </c>
      <c r="F4062" s="46">
        <v>42622</v>
      </c>
    </row>
    <row r="4063" spans="1:6" x14ac:dyDescent="0.3">
      <c r="A4063" s="45">
        <v>760199</v>
      </c>
      <c r="B4063" s="46">
        <v>42626</v>
      </c>
      <c r="C4063" s="47">
        <v>2932.4855809999999</v>
      </c>
      <c r="D4063" s="45">
        <v>0.44</v>
      </c>
      <c r="E4063" s="45" t="s">
        <v>28</v>
      </c>
      <c r="F4063" s="46">
        <v>42622</v>
      </c>
    </row>
    <row r="4064" spans="1:6" x14ac:dyDescent="0.3">
      <c r="A4064" s="45">
        <v>760199</v>
      </c>
      <c r="B4064" s="46">
        <v>42627</v>
      </c>
      <c r="C4064" s="47">
        <v>2933.0708399999999</v>
      </c>
      <c r="D4064" s="45">
        <v>0.44</v>
      </c>
      <c r="E4064" s="45" t="s">
        <v>28</v>
      </c>
      <c r="F4064" s="46">
        <v>42622</v>
      </c>
    </row>
    <row r="4065" spans="1:6" x14ac:dyDescent="0.3">
      <c r="A4065" s="45">
        <v>760199</v>
      </c>
      <c r="B4065" s="46">
        <v>42628</v>
      </c>
      <c r="C4065" s="47">
        <v>2933.6562159999999</v>
      </c>
      <c r="D4065" s="45">
        <v>0.44</v>
      </c>
      <c r="E4065" s="45" t="s">
        <v>28</v>
      </c>
      <c r="F4065" s="46">
        <v>42622</v>
      </c>
    </row>
    <row r="4066" spans="1:6" x14ac:dyDescent="0.3">
      <c r="A4066" s="45">
        <v>760199</v>
      </c>
      <c r="B4066" s="46">
        <v>42629</v>
      </c>
      <c r="C4066" s="47">
        <v>2934.0886409999998</v>
      </c>
      <c r="D4066" s="45">
        <v>0.31</v>
      </c>
      <c r="E4066" s="45" t="s">
        <v>29</v>
      </c>
      <c r="F4066" s="46">
        <v>42629</v>
      </c>
    </row>
    <row r="4067" spans="1:6" x14ac:dyDescent="0.3">
      <c r="A4067" s="45">
        <v>760199</v>
      </c>
      <c r="B4067" s="46">
        <v>42632</v>
      </c>
      <c r="C4067" s="47">
        <v>2934.5211300000001</v>
      </c>
      <c r="D4067" s="45">
        <v>0.31</v>
      </c>
      <c r="E4067" s="45" t="s">
        <v>29</v>
      </c>
      <c r="F4067" s="46">
        <v>42629</v>
      </c>
    </row>
    <row r="4068" spans="1:6" x14ac:dyDescent="0.3">
      <c r="A4068" s="45">
        <v>760199</v>
      </c>
      <c r="B4068" s="46">
        <v>42633</v>
      </c>
      <c r="C4068" s="47">
        <v>2934.9536830000002</v>
      </c>
      <c r="D4068" s="45">
        <v>0.31</v>
      </c>
      <c r="E4068" s="45" t="s">
        <v>29</v>
      </c>
      <c r="F4068" s="46">
        <v>42629</v>
      </c>
    </row>
    <row r="4069" spans="1:6" x14ac:dyDescent="0.3">
      <c r="A4069" s="45">
        <v>760199</v>
      </c>
      <c r="B4069" s="46">
        <v>42634</v>
      </c>
      <c r="C4069" s="47">
        <v>2935.3863000000001</v>
      </c>
      <c r="D4069" s="45">
        <v>0.31</v>
      </c>
      <c r="E4069" s="45" t="s">
        <v>29</v>
      </c>
      <c r="F4069" s="46">
        <v>42629</v>
      </c>
    </row>
    <row r="4070" spans="1:6" x14ac:dyDescent="0.3">
      <c r="A4070" s="45">
        <v>760199</v>
      </c>
      <c r="B4070" s="46">
        <v>42635</v>
      </c>
      <c r="C4070" s="47">
        <v>2935.8189809999999</v>
      </c>
      <c r="D4070" s="45">
        <v>0.31</v>
      </c>
      <c r="E4070" s="45" t="s">
        <v>29</v>
      </c>
      <c r="F4070" s="46">
        <v>42629</v>
      </c>
    </row>
    <row r="4071" spans="1:6" x14ac:dyDescent="0.3">
      <c r="A4071" s="45">
        <v>760199</v>
      </c>
      <c r="B4071" s="46">
        <v>42636</v>
      </c>
      <c r="C4071" s="47">
        <v>2935.3313939999998</v>
      </c>
      <c r="D4071" s="45">
        <v>0.2</v>
      </c>
      <c r="E4071" s="45" t="s">
        <v>29</v>
      </c>
      <c r="F4071" s="46">
        <v>42636</v>
      </c>
    </row>
    <row r="4072" spans="1:6" x14ac:dyDescent="0.3">
      <c r="A4072" s="45">
        <v>760199</v>
      </c>
      <c r="B4072" s="46">
        <v>42639</v>
      </c>
      <c r="C4072" s="47">
        <v>2935.6106840000002</v>
      </c>
      <c r="D4072" s="45">
        <v>0.2</v>
      </c>
      <c r="E4072" s="45" t="s">
        <v>29</v>
      </c>
      <c r="F4072" s="46">
        <v>42636</v>
      </c>
    </row>
    <row r="4073" spans="1:6" x14ac:dyDescent="0.3">
      <c r="A4073" s="45">
        <v>760199</v>
      </c>
      <c r="B4073" s="46">
        <v>42640</v>
      </c>
      <c r="C4073" s="47">
        <v>2935.89</v>
      </c>
      <c r="D4073" s="45">
        <v>0.2</v>
      </c>
      <c r="E4073" s="45" t="s">
        <v>29</v>
      </c>
      <c r="F4073" s="46">
        <v>42636</v>
      </c>
    </row>
    <row r="4074" spans="1:6" x14ac:dyDescent="0.3">
      <c r="A4074" s="45">
        <v>760199</v>
      </c>
      <c r="B4074" s="46">
        <v>42641</v>
      </c>
      <c r="C4074" s="47">
        <v>2936.169343</v>
      </c>
      <c r="D4074" s="45">
        <v>0.2</v>
      </c>
      <c r="E4074" s="45" t="s">
        <v>29</v>
      </c>
      <c r="F4074" s="46">
        <v>42636</v>
      </c>
    </row>
    <row r="4075" spans="1:6" x14ac:dyDescent="0.3">
      <c r="A4075" s="45">
        <v>760199</v>
      </c>
      <c r="B4075" s="46">
        <v>42642</v>
      </c>
      <c r="C4075" s="47">
        <v>2936.4487119999999</v>
      </c>
      <c r="D4075" s="45">
        <v>0.2</v>
      </c>
      <c r="E4075" s="45" t="s">
        <v>29</v>
      </c>
      <c r="F4075" s="46">
        <v>42636</v>
      </c>
    </row>
    <row r="4076" spans="1:6" x14ac:dyDescent="0.3">
      <c r="A4076" s="45">
        <v>760199</v>
      </c>
      <c r="B4076" s="46">
        <v>42643</v>
      </c>
      <c r="C4076" s="47">
        <v>2936.7281079999998</v>
      </c>
      <c r="D4076" s="45">
        <v>0.2</v>
      </c>
      <c r="E4076" s="45" t="s">
        <v>29</v>
      </c>
      <c r="F4076" s="46">
        <v>42636</v>
      </c>
    </row>
    <row r="4077" spans="1:6" x14ac:dyDescent="0.3">
      <c r="A4077" s="45">
        <v>760199</v>
      </c>
      <c r="B4077" s="46">
        <v>42646</v>
      </c>
      <c r="C4077" s="47">
        <v>2937.0075299999999</v>
      </c>
      <c r="D4077" s="45">
        <v>0.2</v>
      </c>
      <c r="E4077" s="45" t="s">
        <v>29</v>
      </c>
      <c r="F4077" s="46">
        <v>42636</v>
      </c>
    </row>
    <row r="4078" spans="1:6" x14ac:dyDescent="0.3">
      <c r="A4078" s="45">
        <v>760199</v>
      </c>
      <c r="B4078" s="46">
        <v>42647</v>
      </c>
      <c r="C4078" s="47">
        <v>2937.286979</v>
      </c>
      <c r="D4078" s="45">
        <v>0.2</v>
      </c>
      <c r="E4078" s="45" t="s">
        <v>29</v>
      </c>
      <c r="F4078" s="46">
        <v>42636</v>
      </c>
    </row>
    <row r="4079" spans="1:6" x14ac:dyDescent="0.3">
      <c r="A4079" s="45">
        <v>760199</v>
      </c>
      <c r="B4079" s="46">
        <v>42648</v>
      </c>
      <c r="C4079" s="47">
        <v>2937.5664539999998</v>
      </c>
      <c r="D4079" s="45">
        <v>0.2</v>
      </c>
      <c r="E4079" s="45" t="s">
        <v>29</v>
      </c>
      <c r="F4079" s="46">
        <v>42636</v>
      </c>
    </row>
    <row r="4080" spans="1:6" x14ac:dyDescent="0.3">
      <c r="A4080" s="45">
        <v>760199</v>
      </c>
      <c r="B4080" s="46">
        <v>42649</v>
      </c>
      <c r="C4080" s="47">
        <v>2937.845957</v>
      </c>
      <c r="D4080" s="45">
        <v>0.2</v>
      </c>
      <c r="E4080" s="45" t="s">
        <v>29</v>
      </c>
      <c r="F4080" s="46">
        <v>42636</v>
      </c>
    </row>
    <row r="4081" spans="1:6" x14ac:dyDescent="0.3">
      <c r="A4081" s="45">
        <v>760199</v>
      </c>
      <c r="B4081" s="46">
        <v>42650</v>
      </c>
      <c r="C4081" s="47">
        <v>2935.444465</v>
      </c>
      <c r="D4081" s="45">
        <v>0.08</v>
      </c>
      <c r="E4081" s="45" t="s">
        <v>28</v>
      </c>
      <c r="F4081" s="46">
        <v>42650</v>
      </c>
    </row>
    <row r="4082" spans="1:6" x14ac:dyDescent="0.3">
      <c r="A4082" s="45">
        <v>760199</v>
      </c>
      <c r="B4082" s="46">
        <v>42653</v>
      </c>
      <c r="C4082" s="47">
        <v>2935.5562669999999</v>
      </c>
      <c r="D4082" s="45">
        <v>0.08</v>
      </c>
      <c r="E4082" s="45" t="s">
        <v>28</v>
      </c>
      <c r="F4082" s="46">
        <v>42650</v>
      </c>
    </row>
    <row r="4083" spans="1:6" x14ac:dyDescent="0.3">
      <c r="A4083" s="45">
        <v>760199</v>
      </c>
      <c r="B4083" s="46">
        <v>42654</v>
      </c>
      <c r="C4083" s="47">
        <v>2935.6680729999998</v>
      </c>
      <c r="D4083" s="45">
        <v>0.08</v>
      </c>
      <c r="E4083" s="45" t="s">
        <v>28</v>
      </c>
      <c r="F4083" s="46">
        <v>42650</v>
      </c>
    </row>
    <row r="4084" spans="1:6" x14ac:dyDescent="0.3">
      <c r="A4084" s="45">
        <v>760199</v>
      </c>
      <c r="B4084" s="46">
        <v>42656</v>
      </c>
      <c r="C4084" s="47">
        <v>2935.779884</v>
      </c>
      <c r="D4084" s="45">
        <v>0.08</v>
      </c>
      <c r="E4084" s="45" t="s">
        <v>28</v>
      </c>
      <c r="F4084" s="46">
        <v>42650</v>
      </c>
    </row>
    <row r="4085" spans="1:6" x14ac:dyDescent="0.3">
      <c r="A4085" s="45">
        <v>760199</v>
      </c>
      <c r="B4085" s="46">
        <v>42657</v>
      </c>
      <c r="C4085" s="47">
        <v>2935.8916979999999</v>
      </c>
      <c r="D4085" s="45">
        <v>0.08</v>
      </c>
      <c r="E4085" s="45" t="s">
        <v>28</v>
      </c>
      <c r="F4085" s="46">
        <v>42650</v>
      </c>
    </row>
    <row r="4086" spans="1:6" x14ac:dyDescent="0.3">
      <c r="A4086" s="45">
        <v>760199</v>
      </c>
      <c r="B4086" s="46">
        <v>42660</v>
      </c>
      <c r="C4086" s="47">
        <v>2936.0035170000001</v>
      </c>
      <c r="D4086" s="45">
        <v>0.08</v>
      </c>
      <c r="E4086" s="45" t="s">
        <v>28</v>
      </c>
      <c r="F4086" s="46">
        <v>42650</v>
      </c>
    </row>
    <row r="4087" spans="1:6" x14ac:dyDescent="0.3">
      <c r="A4087" s="45">
        <v>760199</v>
      </c>
      <c r="B4087" s="46">
        <v>42661</v>
      </c>
      <c r="C4087" s="47">
        <v>2936.5018329999998</v>
      </c>
      <c r="D4087" s="45">
        <v>0.34</v>
      </c>
      <c r="E4087" s="45" t="s">
        <v>29</v>
      </c>
      <c r="F4087" s="46">
        <v>42661</v>
      </c>
    </row>
    <row r="4088" spans="1:6" x14ac:dyDescent="0.3">
      <c r="A4088" s="45">
        <v>760199</v>
      </c>
      <c r="B4088" s="46">
        <v>42662</v>
      </c>
      <c r="C4088" s="47">
        <v>2937.0002340000001</v>
      </c>
      <c r="D4088" s="45">
        <v>0.34</v>
      </c>
      <c r="E4088" s="45" t="s">
        <v>29</v>
      </c>
      <c r="F4088" s="46">
        <v>42661</v>
      </c>
    </row>
    <row r="4089" spans="1:6" x14ac:dyDescent="0.3">
      <c r="A4089" s="45">
        <v>760199</v>
      </c>
      <c r="B4089" s="46">
        <v>42663</v>
      </c>
      <c r="C4089" s="47">
        <v>2937.4987190000002</v>
      </c>
      <c r="D4089" s="45">
        <v>0.34</v>
      </c>
      <c r="E4089" s="45" t="s">
        <v>29</v>
      </c>
      <c r="F4089" s="46">
        <v>42661</v>
      </c>
    </row>
    <row r="4090" spans="1:6" x14ac:dyDescent="0.3">
      <c r="A4090" s="45">
        <v>760199</v>
      </c>
      <c r="B4090" s="46">
        <v>42664</v>
      </c>
      <c r="C4090" s="47">
        <v>2937.9972889999999</v>
      </c>
      <c r="D4090" s="45">
        <v>0.34</v>
      </c>
      <c r="E4090" s="45" t="s">
        <v>29</v>
      </c>
      <c r="F4090" s="46">
        <v>42661</v>
      </c>
    </row>
    <row r="4091" spans="1:6" x14ac:dyDescent="0.3">
      <c r="A4091" s="45">
        <v>760199</v>
      </c>
      <c r="B4091" s="46">
        <v>42667</v>
      </c>
      <c r="C4091" s="47">
        <v>2938.1298080000001</v>
      </c>
      <c r="D4091" s="45">
        <v>0.28999999999999998</v>
      </c>
      <c r="E4091" s="45" t="s">
        <v>29</v>
      </c>
      <c r="F4091" s="46">
        <v>42667</v>
      </c>
    </row>
    <row r="4092" spans="1:6" x14ac:dyDescent="0.3">
      <c r="A4092" s="45">
        <v>760199</v>
      </c>
      <c r="B4092" s="46">
        <v>42668</v>
      </c>
      <c r="C4092" s="47">
        <v>2938.5552510000002</v>
      </c>
      <c r="D4092" s="45">
        <v>0.28999999999999998</v>
      </c>
      <c r="E4092" s="45" t="s">
        <v>29</v>
      </c>
      <c r="F4092" s="46">
        <v>42667</v>
      </c>
    </row>
    <row r="4093" spans="1:6" x14ac:dyDescent="0.3">
      <c r="A4093" s="45">
        <v>760199</v>
      </c>
      <c r="B4093" s="46">
        <v>42669</v>
      </c>
      <c r="C4093" s="47">
        <v>2938.9807559999999</v>
      </c>
      <c r="D4093" s="45">
        <v>0.28999999999999998</v>
      </c>
      <c r="E4093" s="45" t="s">
        <v>29</v>
      </c>
      <c r="F4093" s="46">
        <v>42667</v>
      </c>
    </row>
    <row r="4094" spans="1:6" x14ac:dyDescent="0.3">
      <c r="A4094" s="45">
        <v>760199</v>
      </c>
      <c r="B4094" s="46">
        <v>42670</v>
      </c>
      <c r="C4094" s="47">
        <v>2939.4063219999998</v>
      </c>
      <c r="D4094" s="45">
        <v>0.28999999999999998</v>
      </c>
      <c r="E4094" s="45" t="s">
        <v>29</v>
      </c>
      <c r="F4094" s="46">
        <v>42667</v>
      </c>
    </row>
    <row r="4095" spans="1:6" x14ac:dyDescent="0.3">
      <c r="A4095" s="45">
        <v>760199</v>
      </c>
      <c r="B4095" s="46">
        <v>42671</v>
      </c>
      <c r="C4095" s="47">
        <v>2939.8319499999998</v>
      </c>
      <c r="D4095" s="45">
        <v>0.28999999999999998</v>
      </c>
      <c r="E4095" s="45" t="s">
        <v>29</v>
      </c>
      <c r="F4095" s="46">
        <v>42667</v>
      </c>
    </row>
    <row r="4096" spans="1:6" x14ac:dyDescent="0.3">
      <c r="A4096" s="45">
        <v>760199</v>
      </c>
      <c r="B4096" s="46">
        <v>42674</v>
      </c>
      <c r="C4096" s="47">
        <v>2940.2576399999998</v>
      </c>
      <c r="D4096" s="45">
        <v>0.28999999999999998</v>
      </c>
      <c r="E4096" s="45" t="s">
        <v>29</v>
      </c>
      <c r="F4096" s="46">
        <v>42667</v>
      </c>
    </row>
    <row r="4097" spans="1:6" x14ac:dyDescent="0.3">
      <c r="A4097" s="45">
        <v>760199</v>
      </c>
      <c r="B4097" s="46">
        <v>42675</v>
      </c>
      <c r="C4097" s="47">
        <v>2940.683391</v>
      </c>
      <c r="D4097" s="45">
        <v>0.28999999999999998</v>
      </c>
      <c r="E4097" s="45" t="s">
        <v>29</v>
      </c>
      <c r="F4097" s="46">
        <v>42667</v>
      </c>
    </row>
    <row r="4098" spans="1:6" x14ac:dyDescent="0.3">
      <c r="A4098" s="45">
        <v>760199</v>
      </c>
      <c r="B4098" s="46">
        <v>42677</v>
      </c>
      <c r="C4098" s="47">
        <v>2941.1092039999999</v>
      </c>
      <c r="D4098" s="45">
        <v>0.28999999999999998</v>
      </c>
      <c r="E4098" s="45" t="s">
        <v>29</v>
      </c>
      <c r="F4098" s="46">
        <v>42667</v>
      </c>
    </row>
    <row r="4099" spans="1:6" x14ac:dyDescent="0.3">
      <c r="A4099" s="45">
        <v>760199</v>
      </c>
      <c r="B4099" s="46">
        <v>42678</v>
      </c>
      <c r="C4099" s="47">
        <v>2941.5350779999999</v>
      </c>
      <c r="D4099" s="45">
        <v>0.28999999999999998</v>
      </c>
      <c r="E4099" s="45" t="s">
        <v>29</v>
      </c>
      <c r="F4099" s="46">
        <v>42667</v>
      </c>
    </row>
    <row r="4100" spans="1:6" x14ac:dyDescent="0.3">
      <c r="A4100" s="45">
        <v>760199</v>
      </c>
      <c r="B4100" s="46">
        <v>42681</v>
      </c>
      <c r="C4100" s="47">
        <v>2941.961014</v>
      </c>
      <c r="D4100" s="45">
        <v>0.28999999999999998</v>
      </c>
      <c r="E4100" s="45" t="s">
        <v>29</v>
      </c>
      <c r="F4100" s="46">
        <v>42667</v>
      </c>
    </row>
    <row r="4101" spans="1:6" x14ac:dyDescent="0.3">
      <c r="A4101" s="45">
        <v>760199</v>
      </c>
      <c r="B4101" s="46">
        <v>42682</v>
      </c>
      <c r="C4101" s="47">
        <v>2942.3870120000001</v>
      </c>
      <c r="D4101" s="45">
        <v>0.28999999999999998</v>
      </c>
      <c r="E4101" s="45" t="s">
        <v>29</v>
      </c>
      <c r="F4101" s="46">
        <v>42667</v>
      </c>
    </row>
    <row r="4102" spans="1:6" x14ac:dyDescent="0.3">
      <c r="A4102" s="45">
        <v>760199</v>
      </c>
      <c r="B4102" s="46">
        <v>42683</v>
      </c>
      <c r="C4102" s="47">
        <v>2942.1111070000002</v>
      </c>
      <c r="D4102" s="45">
        <v>0.26</v>
      </c>
      <c r="E4102" s="45" t="s">
        <v>28</v>
      </c>
      <c r="F4102" s="46">
        <v>42683</v>
      </c>
    </row>
    <row r="4103" spans="1:6" x14ac:dyDescent="0.3">
      <c r="A4103" s="45">
        <v>760199</v>
      </c>
      <c r="B4103" s="46">
        <v>42684</v>
      </c>
      <c r="C4103" s="47">
        <v>2942.4932530000001</v>
      </c>
      <c r="D4103" s="45">
        <v>0.26</v>
      </c>
      <c r="E4103" s="45" t="s">
        <v>28</v>
      </c>
      <c r="F4103" s="46">
        <v>42683</v>
      </c>
    </row>
    <row r="4104" spans="1:6" x14ac:dyDescent="0.3">
      <c r="A4104" s="45">
        <v>760199</v>
      </c>
      <c r="B4104" s="46">
        <v>42685</v>
      </c>
      <c r="C4104" s="47">
        <v>2942.8754479999998</v>
      </c>
      <c r="D4104" s="45">
        <v>0.26</v>
      </c>
      <c r="E4104" s="45" t="s">
        <v>28</v>
      </c>
      <c r="F4104" s="46">
        <v>42683</v>
      </c>
    </row>
    <row r="4105" spans="1:6" x14ac:dyDescent="0.3">
      <c r="A4105" s="45">
        <v>760199</v>
      </c>
      <c r="B4105" s="46">
        <v>42688</v>
      </c>
      <c r="C4105" s="47">
        <v>2943.257693</v>
      </c>
      <c r="D4105" s="45">
        <v>0.26</v>
      </c>
      <c r="E4105" s="45" t="s">
        <v>28</v>
      </c>
      <c r="F4105" s="46">
        <v>42683</v>
      </c>
    </row>
    <row r="4106" spans="1:6" x14ac:dyDescent="0.3">
      <c r="A4106" s="45">
        <v>760199</v>
      </c>
      <c r="B4106" s="46">
        <v>42690</v>
      </c>
      <c r="C4106" s="47">
        <v>2943.6399889999998</v>
      </c>
      <c r="D4106" s="45">
        <v>0.26</v>
      </c>
      <c r="E4106" s="45" t="s">
        <v>28</v>
      </c>
      <c r="F4106" s="46">
        <v>42683</v>
      </c>
    </row>
    <row r="4107" spans="1:6" x14ac:dyDescent="0.3">
      <c r="A4107" s="45">
        <v>760199</v>
      </c>
      <c r="B4107" s="46">
        <v>42691</v>
      </c>
      <c r="C4107" s="47">
        <v>2944.1856520000001</v>
      </c>
      <c r="D4107" s="45">
        <v>0.39</v>
      </c>
      <c r="E4107" s="45" t="s">
        <v>29</v>
      </c>
      <c r="F4107" s="46">
        <v>42691</v>
      </c>
    </row>
    <row r="4108" spans="1:6" x14ac:dyDescent="0.3">
      <c r="A4108" s="45">
        <v>760199</v>
      </c>
      <c r="B4108" s="46">
        <v>42692</v>
      </c>
      <c r="C4108" s="47">
        <v>2944.7314160000001</v>
      </c>
      <c r="D4108" s="45">
        <v>0.39</v>
      </c>
      <c r="E4108" s="45" t="s">
        <v>29</v>
      </c>
      <c r="F4108" s="46">
        <v>42691</v>
      </c>
    </row>
    <row r="4109" spans="1:6" x14ac:dyDescent="0.3">
      <c r="A4109" s="45">
        <v>760199</v>
      </c>
      <c r="B4109" s="46">
        <v>42695</v>
      </c>
      <c r="C4109" s="47">
        <v>2945.277282</v>
      </c>
      <c r="D4109" s="45">
        <v>0.39</v>
      </c>
      <c r="E4109" s="45" t="s">
        <v>29</v>
      </c>
      <c r="F4109" s="46">
        <v>42691</v>
      </c>
    </row>
    <row r="4110" spans="1:6" x14ac:dyDescent="0.3">
      <c r="A4110" s="45">
        <v>760199</v>
      </c>
      <c r="B4110" s="46">
        <v>42696</v>
      </c>
      <c r="C4110" s="47">
        <v>2945.823249</v>
      </c>
      <c r="D4110" s="45">
        <v>0.39</v>
      </c>
      <c r="E4110" s="45" t="s">
        <v>29</v>
      </c>
      <c r="F4110" s="46">
        <v>42691</v>
      </c>
    </row>
    <row r="4111" spans="1:6" x14ac:dyDescent="0.3">
      <c r="A4111" s="45">
        <v>760199</v>
      </c>
      <c r="B4111" s="46">
        <v>42697</v>
      </c>
      <c r="C4111" s="47">
        <v>2946.3693170000001</v>
      </c>
      <c r="D4111" s="45">
        <v>0.39</v>
      </c>
      <c r="E4111" s="45" t="s">
        <v>29</v>
      </c>
      <c r="F4111" s="46">
        <v>42691</v>
      </c>
    </row>
    <row r="4112" spans="1:6" x14ac:dyDescent="0.3">
      <c r="A4112" s="45">
        <v>760199</v>
      </c>
      <c r="B4112" s="46">
        <v>42698</v>
      </c>
      <c r="C4112" s="47">
        <v>2946.2443309999999</v>
      </c>
      <c r="D4112" s="45">
        <v>0.31</v>
      </c>
      <c r="E4112" s="45" t="s">
        <v>29</v>
      </c>
      <c r="F4112" s="46">
        <v>42698</v>
      </c>
    </row>
    <row r="4113" spans="1:6" x14ac:dyDescent="0.3">
      <c r="A4113" s="45">
        <v>760199</v>
      </c>
      <c r="B4113" s="46">
        <v>42699</v>
      </c>
      <c r="C4113" s="47">
        <v>2946.6786120000002</v>
      </c>
      <c r="D4113" s="45">
        <v>0.31</v>
      </c>
      <c r="E4113" s="45" t="s">
        <v>29</v>
      </c>
      <c r="F4113" s="46">
        <v>42698</v>
      </c>
    </row>
    <row r="4114" spans="1:6" x14ac:dyDescent="0.3">
      <c r="A4114" s="45">
        <v>760199</v>
      </c>
      <c r="B4114" s="46">
        <v>42702</v>
      </c>
      <c r="C4114" s="47">
        <v>2947.1129569999998</v>
      </c>
      <c r="D4114" s="45">
        <v>0.31</v>
      </c>
      <c r="E4114" s="45" t="s">
        <v>29</v>
      </c>
      <c r="F4114" s="46">
        <v>42698</v>
      </c>
    </row>
    <row r="4115" spans="1:6" x14ac:dyDescent="0.3">
      <c r="A4115" s="45">
        <v>760199</v>
      </c>
      <c r="B4115" s="46">
        <v>42703</v>
      </c>
      <c r="C4115" s="47">
        <v>2947.5473659999998</v>
      </c>
      <c r="D4115" s="45">
        <v>0.31</v>
      </c>
      <c r="E4115" s="45" t="s">
        <v>29</v>
      </c>
      <c r="F4115" s="46">
        <v>42698</v>
      </c>
    </row>
    <row r="4116" spans="1:6" x14ac:dyDescent="0.3">
      <c r="A4116" s="45">
        <v>760199</v>
      </c>
      <c r="B4116" s="46">
        <v>42704</v>
      </c>
      <c r="C4116" s="47">
        <v>2947.981839</v>
      </c>
      <c r="D4116" s="45">
        <v>0.31</v>
      </c>
      <c r="E4116" s="45" t="s">
        <v>29</v>
      </c>
      <c r="F4116" s="46">
        <v>42698</v>
      </c>
    </row>
    <row r="4117" spans="1:6" x14ac:dyDescent="0.3">
      <c r="A4117" s="45">
        <v>760199</v>
      </c>
      <c r="B4117" s="46">
        <v>42705</v>
      </c>
      <c r="C4117" s="47">
        <v>2948.4163760000001</v>
      </c>
      <c r="D4117" s="45">
        <v>0.31</v>
      </c>
      <c r="E4117" s="45" t="s">
        <v>29</v>
      </c>
      <c r="F4117" s="46">
        <v>42698</v>
      </c>
    </row>
    <row r="4118" spans="1:6" x14ac:dyDescent="0.3">
      <c r="A4118" s="45">
        <v>760199</v>
      </c>
      <c r="B4118" s="46">
        <v>42706</v>
      </c>
      <c r="C4118" s="47">
        <v>2948.8509779999999</v>
      </c>
      <c r="D4118" s="45">
        <v>0.31</v>
      </c>
      <c r="E4118" s="45" t="s">
        <v>29</v>
      </c>
      <c r="F4118" s="46">
        <v>42698</v>
      </c>
    </row>
    <row r="4119" spans="1:6" x14ac:dyDescent="0.3">
      <c r="A4119" s="45">
        <v>760199</v>
      </c>
      <c r="B4119" s="46">
        <v>42709</v>
      </c>
      <c r="C4119" s="47">
        <v>2949.2856430000002</v>
      </c>
      <c r="D4119" s="45">
        <v>0.31</v>
      </c>
      <c r="E4119" s="45" t="s">
        <v>29</v>
      </c>
      <c r="F4119" s="46">
        <v>42698</v>
      </c>
    </row>
    <row r="4120" spans="1:6" x14ac:dyDescent="0.3">
      <c r="A4120" s="45">
        <v>760199</v>
      </c>
      <c r="B4120" s="46">
        <v>42710</v>
      </c>
      <c r="C4120" s="47">
        <v>2949.7203720000002</v>
      </c>
      <c r="D4120" s="45">
        <v>0.31</v>
      </c>
      <c r="E4120" s="45" t="s">
        <v>29</v>
      </c>
      <c r="F4120" s="46">
        <v>42698</v>
      </c>
    </row>
    <row r="4121" spans="1:6" x14ac:dyDescent="0.3">
      <c r="A4121" s="45">
        <v>760199</v>
      </c>
      <c r="B4121" s="46">
        <v>42711</v>
      </c>
      <c r="C4121" s="47">
        <v>2950.155166</v>
      </c>
      <c r="D4121" s="45">
        <v>0.31</v>
      </c>
      <c r="E4121" s="45" t="s">
        <v>29</v>
      </c>
      <c r="F4121" s="46">
        <v>42698</v>
      </c>
    </row>
    <row r="4122" spans="1:6" x14ac:dyDescent="0.3">
      <c r="A4122" s="45">
        <v>760199</v>
      </c>
      <c r="B4122" s="46">
        <v>42712</v>
      </c>
      <c r="C4122" s="47">
        <v>2950.5900230000002</v>
      </c>
      <c r="D4122" s="45">
        <v>0.31</v>
      </c>
      <c r="E4122" s="45" t="s">
        <v>29</v>
      </c>
      <c r="F4122" s="46">
        <v>42698</v>
      </c>
    </row>
    <row r="4123" spans="1:6" x14ac:dyDescent="0.3">
      <c r="A4123" s="45">
        <v>760199</v>
      </c>
      <c r="B4123" s="46">
        <v>42713</v>
      </c>
      <c r="C4123" s="47">
        <v>2947.9309899999998</v>
      </c>
      <c r="D4123" s="45">
        <v>0.18</v>
      </c>
      <c r="E4123" s="45" t="s">
        <v>28</v>
      </c>
      <c r="F4123" s="46">
        <v>42713</v>
      </c>
    </row>
    <row r="4124" spans="1:6" x14ac:dyDescent="0.3">
      <c r="A4124" s="45">
        <v>760199</v>
      </c>
      <c r="B4124" s="46">
        <v>42716</v>
      </c>
      <c r="C4124" s="47">
        <v>2948.1835959999999</v>
      </c>
      <c r="D4124" s="45">
        <v>0.18</v>
      </c>
      <c r="E4124" s="45" t="s">
        <v>28</v>
      </c>
      <c r="F4124" s="46">
        <v>42713</v>
      </c>
    </row>
    <row r="4125" spans="1:6" x14ac:dyDescent="0.3">
      <c r="A4125" s="45">
        <v>760199</v>
      </c>
      <c r="B4125" s="46">
        <v>42717</v>
      </c>
      <c r="C4125" s="47">
        <v>2948.436224</v>
      </c>
      <c r="D4125" s="45">
        <v>0.18</v>
      </c>
      <c r="E4125" s="45" t="s">
        <v>28</v>
      </c>
      <c r="F4125" s="46">
        <v>42713</v>
      </c>
    </row>
    <row r="4126" spans="1:6" x14ac:dyDescent="0.3">
      <c r="A4126" s="45">
        <v>760199</v>
      </c>
      <c r="B4126" s="46">
        <v>42718</v>
      </c>
      <c r="C4126" s="47">
        <v>2948.6888739999999</v>
      </c>
      <c r="D4126" s="45">
        <v>0.18</v>
      </c>
      <c r="E4126" s="45" t="s">
        <v>28</v>
      </c>
      <c r="F4126" s="46">
        <v>42713</v>
      </c>
    </row>
    <row r="4127" spans="1:6" x14ac:dyDescent="0.3">
      <c r="A4127" s="45">
        <v>760199</v>
      </c>
      <c r="B4127" s="46">
        <v>42719</v>
      </c>
      <c r="C4127" s="47">
        <v>2948.941546</v>
      </c>
      <c r="D4127" s="45">
        <v>0.18</v>
      </c>
      <c r="E4127" s="45" t="s">
        <v>28</v>
      </c>
      <c r="F4127" s="46">
        <v>42713</v>
      </c>
    </row>
    <row r="4128" spans="1:6" x14ac:dyDescent="0.3">
      <c r="A4128" s="45">
        <v>760199</v>
      </c>
      <c r="B4128" s="46">
        <v>42720</v>
      </c>
      <c r="C4128" s="47">
        <v>2949.583482</v>
      </c>
      <c r="D4128" s="45">
        <v>0.48</v>
      </c>
      <c r="E4128" s="45" t="s">
        <v>29</v>
      </c>
      <c r="F4128" s="46">
        <v>42720</v>
      </c>
    </row>
    <row r="4129" spans="1:6" x14ac:dyDescent="0.3">
      <c r="A4129" s="45">
        <v>760199</v>
      </c>
      <c r="B4129" s="46">
        <v>42723</v>
      </c>
      <c r="C4129" s="47">
        <v>2950.2255570000002</v>
      </c>
      <c r="D4129" s="45">
        <v>0.48</v>
      </c>
      <c r="E4129" s="45" t="s">
        <v>29</v>
      </c>
      <c r="F4129" s="46">
        <v>42720</v>
      </c>
    </row>
    <row r="4130" spans="1:6" x14ac:dyDescent="0.3">
      <c r="A4130" s="45">
        <v>760199</v>
      </c>
      <c r="B4130" s="46">
        <v>42724</v>
      </c>
      <c r="C4130" s="47">
        <v>2950.8677729999999</v>
      </c>
      <c r="D4130" s="45">
        <v>0.48</v>
      </c>
      <c r="E4130" s="45" t="s">
        <v>29</v>
      </c>
      <c r="F4130" s="46">
        <v>42720</v>
      </c>
    </row>
    <row r="4131" spans="1:6" x14ac:dyDescent="0.3">
      <c r="A4131" s="45">
        <v>760199</v>
      </c>
      <c r="B4131" s="46">
        <v>42725</v>
      </c>
      <c r="C4131" s="47">
        <v>2951.5101279999999</v>
      </c>
      <c r="D4131" s="45">
        <v>0.48</v>
      </c>
      <c r="E4131" s="45" t="s">
        <v>29</v>
      </c>
      <c r="F4131" s="46">
        <v>42720</v>
      </c>
    </row>
    <row r="4132" spans="1:6" x14ac:dyDescent="0.3">
      <c r="A4132" s="45">
        <v>760199</v>
      </c>
      <c r="B4132" s="46">
        <v>42726</v>
      </c>
      <c r="C4132" s="47">
        <v>2951.016725</v>
      </c>
      <c r="D4132" s="45">
        <v>0.31</v>
      </c>
      <c r="E4132" s="45" t="s">
        <v>29</v>
      </c>
      <c r="F4132" s="46">
        <v>42726</v>
      </c>
    </row>
    <row r="4133" spans="1:6" x14ac:dyDescent="0.3">
      <c r="A4133" s="45">
        <v>760199</v>
      </c>
      <c r="B4133" s="46">
        <v>42727</v>
      </c>
      <c r="C4133" s="47">
        <v>2951.431936</v>
      </c>
      <c r="D4133" s="45">
        <v>0.31</v>
      </c>
      <c r="E4133" s="45" t="s">
        <v>29</v>
      </c>
      <c r="F4133" s="46">
        <v>42726</v>
      </c>
    </row>
    <row r="4134" spans="1:6" x14ac:dyDescent="0.3">
      <c r="A4134" s="45">
        <v>760199</v>
      </c>
      <c r="B4134" s="46">
        <v>42730</v>
      </c>
      <c r="C4134" s="47">
        <v>2951.8472059999999</v>
      </c>
      <c r="D4134" s="45">
        <v>0.31</v>
      </c>
      <c r="E4134" s="45" t="s">
        <v>29</v>
      </c>
      <c r="F4134" s="46">
        <v>42726</v>
      </c>
    </row>
    <row r="4135" spans="1:6" x14ac:dyDescent="0.3">
      <c r="A4135" s="45">
        <v>760199</v>
      </c>
      <c r="B4135" s="46">
        <v>42731</v>
      </c>
      <c r="C4135" s="47">
        <v>2952.2625330000001</v>
      </c>
      <c r="D4135" s="45">
        <v>0.31</v>
      </c>
      <c r="E4135" s="45" t="s">
        <v>29</v>
      </c>
      <c r="F4135" s="46">
        <v>42726</v>
      </c>
    </row>
    <row r="4136" spans="1:6" x14ac:dyDescent="0.3">
      <c r="A4136" s="45">
        <v>760199</v>
      </c>
      <c r="B4136" s="46">
        <v>42732</v>
      </c>
      <c r="C4136" s="47">
        <v>2952.6779200000001</v>
      </c>
      <c r="D4136" s="45">
        <v>0.31</v>
      </c>
      <c r="E4136" s="45" t="s">
        <v>29</v>
      </c>
      <c r="F4136" s="46">
        <v>42726</v>
      </c>
    </row>
    <row r="4137" spans="1:6" x14ac:dyDescent="0.3">
      <c r="A4137" s="45">
        <v>760199</v>
      </c>
      <c r="B4137" s="46">
        <v>42733</v>
      </c>
      <c r="C4137" s="47">
        <v>2953.0933650000002</v>
      </c>
      <c r="D4137" s="45">
        <v>0.31</v>
      </c>
      <c r="E4137" s="45" t="s">
        <v>29</v>
      </c>
      <c r="F4137" s="46">
        <v>42726</v>
      </c>
    </row>
    <row r="4138" spans="1:6" x14ac:dyDescent="0.3">
      <c r="A4138" s="45">
        <v>760199</v>
      </c>
      <c r="B4138" s="46">
        <v>42734</v>
      </c>
      <c r="C4138" s="47">
        <v>2953.5088679999999</v>
      </c>
      <c r="D4138" s="45">
        <v>0.31</v>
      </c>
      <c r="E4138" s="45" t="s">
        <v>29</v>
      </c>
      <c r="F4138" s="46">
        <v>42726</v>
      </c>
    </row>
    <row r="4139" spans="1:6" x14ac:dyDescent="0.3">
      <c r="A4139" s="45">
        <v>760199</v>
      </c>
      <c r="B4139" s="46">
        <v>42737</v>
      </c>
      <c r="C4139" s="47">
        <v>2953.92443</v>
      </c>
      <c r="D4139" s="45">
        <v>0.31</v>
      </c>
      <c r="E4139" s="45" t="s">
        <v>29</v>
      </c>
      <c r="F4139" s="46">
        <v>42726</v>
      </c>
    </row>
    <row r="4140" spans="1:6" x14ac:dyDescent="0.3">
      <c r="A4140" s="45">
        <v>760199</v>
      </c>
      <c r="B4140" s="46">
        <v>42738</v>
      </c>
      <c r="C4140" s="47">
        <v>2954.3400499999998</v>
      </c>
      <c r="D4140" s="45">
        <v>0.31</v>
      </c>
      <c r="E4140" s="45" t="s">
        <v>29</v>
      </c>
      <c r="F4140" s="46">
        <v>42726</v>
      </c>
    </row>
    <row r="4141" spans="1:6" x14ac:dyDescent="0.3">
      <c r="A4141" s="45">
        <v>760199</v>
      </c>
      <c r="B4141" s="46">
        <v>42739</v>
      </c>
      <c r="C4141" s="47">
        <v>2954.755729</v>
      </c>
      <c r="D4141" s="45">
        <v>0.31</v>
      </c>
      <c r="E4141" s="45" t="s">
        <v>29</v>
      </c>
      <c r="F4141" s="46">
        <v>42726</v>
      </c>
    </row>
    <row r="4142" spans="1:6" x14ac:dyDescent="0.3">
      <c r="A4142" s="45">
        <v>760199</v>
      </c>
      <c r="B4142" s="46">
        <v>42740</v>
      </c>
      <c r="C4142" s="47">
        <v>2955.1714659999998</v>
      </c>
      <c r="D4142" s="45">
        <v>0.31</v>
      </c>
      <c r="E4142" s="45" t="s">
        <v>29</v>
      </c>
      <c r="F4142" s="46">
        <v>42726</v>
      </c>
    </row>
    <row r="4143" spans="1:6" x14ac:dyDescent="0.3">
      <c r="A4143" s="45">
        <v>760199</v>
      </c>
      <c r="B4143" s="46">
        <v>42741</v>
      </c>
      <c r="C4143" s="47">
        <v>2955.5872610000001</v>
      </c>
      <c r="D4143" s="45">
        <v>0.31</v>
      </c>
      <c r="E4143" s="45" t="s">
        <v>29</v>
      </c>
      <c r="F4143" s="46">
        <v>42726</v>
      </c>
    </row>
    <row r="4144" spans="1:6" x14ac:dyDescent="0.3">
      <c r="A4144" s="45">
        <v>760199</v>
      </c>
      <c r="B4144" s="46">
        <v>42744</v>
      </c>
      <c r="C4144" s="47">
        <v>2956.0031159999999</v>
      </c>
      <c r="D4144" s="45">
        <v>0.31</v>
      </c>
      <c r="E4144" s="45" t="s">
        <v>29</v>
      </c>
      <c r="F4144" s="46">
        <v>42726</v>
      </c>
    </row>
    <row r="4145" spans="1:6" x14ac:dyDescent="0.3">
      <c r="A4145" s="45">
        <v>760199</v>
      </c>
      <c r="B4145" s="46">
        <v>42745</v>
      </c>
      <c r="C4145" s="47">
        <v>2956.4190279999998</v>
      </c>
      <c r="D4145" s="45">
        <v>0.31</v>
      </c>
      <c r="E4145" s="45" t="s">
        <v>29</v>
      </c>
      <c r="F4145" s="46">
        <v>42726</v>
      </c>
    </row>
    <row r="4146" spans="1:6" x14ac:dyDescent="0.3">
      <c r="A4146" s="45">
        <v>760199</v>
      </c>
      <c r="B4146" s="46">
        <v>42746</v>
      </c>
      <c r="C4146" s="47">
        <v>2956.5781459999998</v>
      </c>
      <c r="D4146" s="45">
        <v>0.3</v>
      </c>
      <c r="E4146" s="45" t="s">
        <v>28</v>
      </c>
      <c r="F4146" s="46">
        <v>42746</v>
      </c>
    </row>
    <row r="4147" spans="1:6" x14ac:dyDescent="0.3">
      <c r="A4147" s="45">
        <v>760199</v>
      </c>
      <c r="B4147" s="46">
        <v>42747</v>
      </c>
      <c r="C4147" s="47">
        <v>2956.9806199999998</v>
      </c>
      <c r="D4147" s="45">
        <v>0.3</v>
      </c>
      <c r="E4147" s="45" t="s">
        <v>28</v>
      </c>
      <c r="F4147" s="46">
        <v>42746</v>
      </c>
    </row>
    <row r="4148" spans="1:6" x14ac:dyDescent="0.3">
      <c r="A4148" s="45">
        <v>760199</v>
      </c>
      <c r="B4148" s="46">
        <v>42748</v>
      </c>
      <c r="C4148" s="47">
        <v>2957.3831479999999</v>
      </c>
      <c r="D4148" s="45">
        <v>0.3</v>
      </c>
      <c r="E4148" s="45" t="s">
        <v>28</v>
      </c>
      <c r="F4148" s="46">
        <v>42746</v>
      </c>
    </row>
    <row r="4149" spans="1:6" x14ac:dyDescent="0.3">
      <c r="A4149" s="45">
        <v>760199</v>
      </c>
      <c r="B4149" s="46">
        <v>42751</v>
      </c>
      <c r="C4149" s="47">
        <v>2957.7857319999998</v>
      </c>
      <c r="D4149" s="45">
        <v>0.3</v>
      </c>
      <c r="E4149" s="45" t="s">
        <v>28</v>
      </c>
      <c r="F4149" s="46">
        <v>42746</v>
      </c>
    </row>
    <row r="4150" spans="1:6" x14ac:dyDescent="0.3">
      <c r="A4150" s="45">
        <v>760199</v>
      </c>
      <c r="B4150" s="46">
        <v>42752</v>
      </c>
      <c r="C4150" s="47">
        <v>2958.5366170000002</v>
      </c>
      <c r="D4150" s="45">
        <v>0.56000000000000005</v>
      </c>
      <c r="E4150" s="45" t="s">
        <v>29</v>
      </c>
      <c r="F4150" s="46">
        <v>42752</v>
      </c>
    </row>
    <row r="4151" spans="1:6" x14ac:dyDescent="0.3">
      <c r="A4151" s="45">
        <v>760199</v>
      </c>
      <c r="B4151" s="46">
        <v>42753</v>
      </c>
      <c r="C4151" s="47">
        <v>2959.2876940000001</v>
      </c>
      <c r="D4151" s="45">
        <v>0.56000000000000005</v>
      </c>
      <c r="E4151" s="45" t="s">
        <v>29</v>
      </c>
      <c r="F4151" s="46">
        <v>42752</v>
      </c>
    </row>
    <row r="4152" spans="1:6" x14ac:dyDescent="0.3">
      <c r="A4152" s="45">
        <v>760199</v>
      </c>
      <c r="B4152" s="46">
        <v>42754</v>
      </c>
      <c r="C4152" s="47">
        <v>2960.0389610000002</v>
      </c>
      <c r="D4152" s="45">
        <v>0.56000000000000005</v>
      </c>
      <c r="E4152" s="45" t="s">
        <v>29</v>
      </c>
      <c r="F4152" s="46">
        <v>42752</v>
      </c>
    </row>
    <row r="4153" spans="1:6" x14ac:dyDescent="0.3">
      <c r="A4153" s="45">
        <v>760199</v>
      </c>
      <c r="B4153" s="46">
        <v>42755</v>
      </c>
      <c r="C4153" s="47">
        <v>2960.415583</v>
      </c>
      <c r="D4153" s="45">
        <v>0.49</v>
      </c>
      <c r="E4153" s="45" t="s">
        <v>29</v>
      </c>
      <c r="F4153" s="46">
        <v>42755</v>
      </c>
    </row>
    <row r="4154" spans="1:6" x14ac:dyDescent="0.3">
      <c r="A4154" s="45">
        <v>760199</v>
      </c>
      <c r="B4154" s="46">
        <v>42758</v>
      </c>
      <c r="C4154" s="47">
        <v>2961.0734109999999</v>
      </c>
      <c r="D4154" s="45">
        <v>0.49</v>
      </c>
      <c r="E4154" s="45" t="s">
        <v>29</v>
      </c>
      <c r="F4154" s="46">
        <v>42755</v>
      </c>
    </row>
    <row r="4155" spans="1:6" x14ac:dyDescent="0.3">
      <c r="A4155" s="45">
        <v>760199</v>
      </c>
      <c r="B4155" s="46">
        <v>42759</v>
      </c>
      <c r="C4155" s="47">
        <v>2961.7313859999999</v>
      </c>
      <c r="D4155" s="45">
        <v>0.49</v>
      </c>
      <c r="E4155" s="45" t="s">
        <v>29</v>
      </c>
      <c r="F4155" s="46">
        <v>42755</v>
      </c>
    </row>
    <row r="4156" spans="1:6" x14ac:dyDescent="0.3">
      <c r="A4156" s="45">
        <v>760199</v>
      </c>
      <c r="B4156" s="46">
        <v>42760</v>
      </c>
      <c r="C4156" s="47">
        <v>2962.389506</v>
      </c>
      <c r="D4156" s="45">
        <v>0.49</v>
      </c>
      <c r="E4156" s="45" t="s">
        <v>29</v>
      </c>
      <c r="F4156" s="46">
        <v>42755</v>
      </c>
    </row>
    <row r="4157" spans="1:6" x14ac:dyDescent="0.3">
      <c r="A4157" s="45">
        <v>760199</v>
      </c>
      <c r="B4157" s="46">
        <v>42761</v>
      </c>
      <c r="C4157" s="47">
        <v>2963.0477729999998</v>
      </c>
      <c r="D4157" s="45">
        <v>0.49</v>
      </c>
      <c r="E4157" s="45" t="s">
        <v>29</v>
      </c>
      <c r="F4157" s="46">
        <v>42755</v>
      </c>
    </row>
    <row r="4158" spans="1:6" x14ac:dyDescent="0.3">
      <c r="A4158" s="45">
        <v>760199</v>
      </c>
      <c r="B4158" s="46">
        <v>42762</v>
      </c>
      <c r="C4158" s="47">
        <v>2963.7061859999999</v>
      </c>
      <c r="D4158" s="45">
        <v>0.49</v>
      </c>
      <c r="E4158" s="45" t="s">
        <v>29</v>
      </c>
      <c r="F4158" s="46">
        <v>42755</v>
      </c>
    </row>
    <row r="4159" spans="1:6" x14ac:dyDescent="0.3">
      <c r="A4159" s="45">
        <v>760199</v>
      </c>
      <c r="B4159" s="46">
        <v>42765</v>
      </c>
      <c r="C4159" s="47">
        <v>2964.3647449999999</v>
      </c>
      <c r="D4159" s="45">
        <v>0.49</v>
      </c>
      <c r="E4159" s="45" t="s">
        <v>29</v>
      </c>
      <c r="F4159" s="46">
        <v>42755</v>
      </c>
    </row>
    <row r="4160" spans="1:6" x14ac:dyDescent="0.3">
      <c r="A4160" s="45">
        <v>760199</v>
      </c>
      <c r="B4160" s="46">
        <v>42766</v>
      </c>
      <c r="C4160" s="47">
        <v>2965.023451</v>
      </c>
      <c r="D4160" s="45">
        <v>0.49</v>
      </c>
      <c r="E4160" s="45" t="s">
        <v>29</v>
      </c>
      <c r="F4160" s="46">
        <v>42755</v>
      </c>
    </row>
    <row r="4161" spans="1:6" x14ac:dyDescent="0.3">
      <c r="A4161" s="45">
        <v>760199</v>
      </c>
      <c r="B4161" s="46">
        <v>42767</v>
      </c>
      <c r="C4161" s="47">
        <v>2965.682303</v>
      </c>
      <c r="D4161" s="45">
        <v>0.49</v>
      </c>
      <c r="E4161" s="45" t="s">
        <v>29</v>
      </c>
      <c r="F4161" s="46">
        <v>42755</v>
      </c>
    </row>
    <row r="4162" spans="1:6" x14ac:dyDescent="0.3">
      <c r="A4162" s="45">
        <v>760199</v>
      </c>
      <c r="B4162" s="46">
        <v>42768</v>
      </c>
      <c r="C4162" s="47">
        <v>2966.3413019999998</v>
      </c>
      <c r="D4162" s="45">
        <v>0.49</v>
      </c>
      <c r="E4162" s="45" t="s">
        <v>29</v>
      </c>
      <c r="F4162" s="46">
        <v>42755</v>
      </c>
    </row>
    <row r="4163" spans="1:6" x14ac:dyDescent="0.3">
      <c r="A4163" s="45">
        <v>760199</v>
      </c>
      <c r="B4163" s="46">
        <v>42769</v>
      </c>
      <c r="C4163" s="47">
        <v>2967.0004469999999</v>
      </c>
      <c r="D4163" s="45">
        <v>0.49</v>
      </c>
      <c r="E4163" s="45" t="s">
        <v>29</v>
      </c>
      <c r="F4163" s="46">
        <v>42755</v>
      </c>
    </row>
    <row r="4164" spans="1:6" x14ac:dyDescent="0.3">
      <c r="A4164" s="45">
        <v>760199</v>
      </c>
      <c r="B4164" s="46">
        <v>42772</v>
      </c>
      <c r="C4164" s="47">
        <v>2967.6597379999998</v>
      </c>
      <c r="D4164" s="45">
        <v>0.49</v>
      </c>
      <c r="E4164" s="45" t="s">
        <v>29</v>
      </c>
      <c r="F4164" s="46">
        <v>42755</v>
      </c>
    </row>
    <row r="4165" spans="1:6" x14ac:dyDescent="0.3">
      <c r="A4165" s="45">
        <v>760199</v>
      </c>
      <c r="B4165" s="46">
        <v>42773</v>
      </c>
      <c r="C4165" s="47">
        <v>2968.319176</v>
      </c>
      <c r="D4165" s="45">
        <v>0.49</v>
      </c>
      <c r="E4165" s="45" t="s">
        <v>29</v>
      </c>
      <c r="F4165" s="46">
        <v>42755</v>
      </c>
    </row>
    <row r="4166" spans="1:6" x14ac:dyDescent="0.3">
      <c r="A4166" s="45">
        <v>760199</v>
      </c>
      <c r="B4166" s="46">
        <v>42774</v>
      </c>
      <c r="C4166" s="47">
        <v>2966.4682400000002</v>
      </c>
      <c r="D4166" s="45">
        <v>0.38</v>
      </c>
      <c r="E4166" s="45" t="s">
        <v>28</v>
      </c>
      <c r="F4166" s="46">
        <v>42774</v>
      </c>
    </row>
    <row r="4167" spans="1:6" x14ac:dyDescent="0.3">
      <c r="A4167" s="45">
        <v>760199</v>
      </c>
      <c r="B4167" s="46">
        <v>42775</v>
      </c>
      <c r="C4167" s="47">
        <v>2966.979769</v>
      </c>
      <c r="D4167" s="45">
        <v>0.38</v>
      </c>
      <c r="E4167" s="45" t="s">
        <v>28</v>
      </c>
      <c r="F4167" s="46">
        <v>42774</v>
      </c>
    </row>
    <row r="4168" spans="1:6" x14ac:dyDescent="0.3">
      <c r="A4168" s="45">
        <v>760199</v>
      </c>
      <c r="B4168" s="46">
        <v>42776</v>
      </c>
      <c r="C4168" s="47">
        <v>2967.4913860000001</v>
      </c>
      <c r="D4168" s="45">
        <v>0.38</v>
      </c>
      <c r="E4168" s="45" t="s">
        <v>28</v>
      </c>
      <c r="F4168" s="46">
        <v>42774</v>
      </c>
    </row>
    <row r="4169" spans="1:6" x14ac:dyDescent="0.3">
      <c r="A4169" s="45">
        <v>760199</v>
      </c>
      <c r="B4169" s="46">
        <v>42779</v>
      </c>
      <c r="C4169" s="47">
        <v>2968.003091</v>
      </c>
      <c r="D4169" s="45">
        <v>0.38</v>
      </c>
      <c r="E4169" s="45" t="s">
        <v>28</v>
      </c>
      <c r="F4169" s="46">
        <v>42774</v>
      </c>
    </row>
    <row r="4170" spans="1:6" x14ac:dyDescent="0.3">
      <c r="A4170" s="45">
        <v>760199</v>
      </c>
      <c r="B4170" s="46">
        <v>42780</v>
      </c>
      <c r="C4170" s="47">
        <v>2968.514885</v>
      </c>
      <c r="D4170" s="45">
        <v>0.38</v>
      </c>
      <c r="E4170" s="45" t="s">
        <v>28</v>
      </c>
      <c r="F4170" s="46">
        <v>42774</v>
      </c>
    </row>
    <row r="4171" spans="1:6" x14ac:dyDescent="0.3">
      <c r="A4171" s="45">
        <v>760199</v>
      </c>
      <c r="B4171" s="46">
        <v>42781</v>
      </c>
      <c r="C4171" s="47">
        <v>2969.0267669999998</v>
      </c>
      <c r="D4171" s="45">
        <v>0.38</v>
      </c>
      <c r="E4171" s="45" t="s">
        <v>28</v>
      </c>
      <c r="F4171" s="46">
        <v>42774</v>
      </c>
    </row>
    <row r="4172" spans="1:6" x14ac:dyDescent="0.3">
      <c r="A4172" s="45">
        <v>760199</v>
      </c>
      <c r="B4172" s="46">
        <v>42782</v>
      </c>
      <c r="C4172" s="47">
        <v>2969.8002969999998</v>
      </c>
      <c r="D4172" s="45">
        <v>0.47</v>
      </c>
      <c r="E4172" s="45" t="s">
        <v>29</v>
      </c>
      <c r="F4172" s="46">
        <v>42782</v>
      </c>
    </row>
    <row r="4173" spans="1:6" x14ac:dyDescent="0.3">
      <c r="A4173" s="45">
        <v>760199</v>
      </c>
      <c r="B4173" s="46">
        <v>42783</v>
      </c>
      <c r="C4173" s="47">
        <v>2970.5740289999999</v>
      </c>
      <c r="D4173" s="45">
        <v>0.47</v>
      </c>
      <c r="E4173" s="45" t="s">
        <v>29</v>
      </c>
      <c r="F4173" s="46">
        <v>42782</v>
      </c>
    </row>
    <row r="4174" spans="1:6" x14ac:dyDescent="0.3">
      <c r="A4174" s="45">
        <v>760199</v>
      </c>
      <c r="B4174" s="46">
        <v>42786</v>
      </c>
      <c r="C4174" s="47">
        <v>2971.3479630000002</v>
      </c>
      <c r="D4174" s="45">
        <v>0.47</v>
      </c>
      <c r="E4174" s="45" t="s">
        <v>29</v>
      </c>
      <c r="F4174" s="46">
        <v>42782</v>
      </c>
    </row>
    <row r="4175" spans="1:6" x14ac:dyDescent="0.3">
      <c r="A4175" s="45">
        <v>760199</v>
      </c>
      <c r="B4175" s="46">
        <v>42787</v>
      </c>
      <c r="C4175" s="47">
        <v>2972.1220979999998</v>
      </c>
      <c r="D4175" s="45">
        <v>0.47</v>
      </c>
      <c r="E4175" s="45" t="s">
        <v>29</v>
      </c>
      <c r="F4175" s="46">
        <v>42782</v>
      </c>
    </row>
    <row r="4176" spans="1:6" x14ac:dyDescent="0.3">
      <c r="A4176" s="45">
        <v>760199</v>
      </c>
      <c r="B4176" s="46">
        <v>42788</v>
      </c>
      <c r="C4176" s="47">
        <v>2972.8964350000001</v>
      </c>
      <c r="D4176" s="45">
        <v>0.47</v>
      </c>
      <c r="E4176" s="45" t="s">
        <v>29</v>
      </c>
      <c r="F4176" s="46">
        <v>42782</v>
      </c>
    </row>
    <row r="4177" spans="1:6" x14ac:dyDescent="0.3">
      <c r="A4177" s="45">
        <v>760199</v>
      </c>
      <c r="B4177" s="46">
        <v>42789</v>
      </c>
      <c r="C4177" s="47">
        <v>2973.3749680000001</v>
      </c>
      <c r="D4177" s="45">
        <v>0.44</v>
      </c>
      <c r="E4177" s="45" t="s">
        <v>29</v>
      </c>
      <c r="F4177" s="46">
        <v>42789</v>
      </c>
    </row>
    <row r="4178" spans="1:6" x14ac:dyDescent="0.3">
      <c r="A4178" s="45">
        <v>760199</v>
      </c>
      <c r="B4178" s="46">
        <v>42790</v>
      </c>
      <c r="C4178" s="47">
        <v>2974.1002870000002</v>
      </c>
      <c r="D4178" s="45">
        <v>0.44</v>
      </c>
      <c r="E4178" s="45" t="s">
        <v>29</v>
      </c>
      <c r="F4178" s="46">
        <v>42789</v>
      </c>
    </row>
    <row r="4179" spans="1:6" x14ac:dyDescent="0.3">
      <c r="A4179" s="45">
        <v>760199</v>
      </c>
      <c r="B4179" s="46">
        <v>42795</v>
      </c>
      <c r="C4179" s="47">
        <v>2974.8257829999998</v>
      </c>
      <c r="D4179" s="45">
        <v>0.44</v>
      </c>
      <c r="E4179" s="45" t="s">
        <v>29</v>
      </c>
      <c r="F4179" s="46">
        <v>42789</v>
      </c>
    </row>
    <row r="4180" spans="1:6" x14ac:dyDescent="0.3">
      <c r="A4180" s="45">
        <v>760199</v>
      </c>
      <c r="B4180" s="46">
        <v>42796</v>
      </c>
      <c r="C4180" s="47">
        <v>2975.5514560000001</v>
      </c>
      <c r="D4180" s="45">
        <v>0.44</v>
      </c>
      <c r="E4180" s="45" t="s">
        <v>29</v>
      </c>
      <c r="F4180" s="46">
        <v>42789</v>
      </c>
    </row>
    <row r="4181" spans="1:6" x14ac:dyDescent="0.3">
      <c r="A4181" s="45">
        <v>760199</v>
      </c>
      <c r="B4181" s="46">
        <v>42797</v>
      </c>
      <c r="C4181" s="47">
        <v>2976.277306</v>
      </c>
      <c r="D4181" s="45">
        <v>0.44</v>
      </c>
      <c r="E4181" s="45" t="s">
        <v>29</v>
      </c>
      <c r="F4181" s="46">
        <v>42789</v>
      </c>
    </row>
    <row r="4182" spans="1:6" x14ac:dyDescent="0.3">
      <c r="A4182" s="45">
        <v>760199</v>
      </c>
      <c r="B4182" s="46">
        <v>42800</v>
      </c>
      <c r="C4182" s="47">
        <v>2977.0033330000001</v>
      </c>
      <c r="D4182" s="45">
        <v>0.44</v>
      </c>
      <c r="E4182" s="45" t="s">
        <v>29</v>
      </c>
      <c r="F4182" s="46">
        <v>42789</v>
      </c>
    </row>
    <row r="4183" spans="1:6" x14ac:dyDescent="0.3">
      <c r="A4183" s="45">
        <v>760199</v>
      </c>
      <c r="B4183" s="46">
        <v>42801</v>
      </c>
      <c r="C4183" s="47">
        <v>2977.7295370000002</v>
      </c>
      <c r="D4183" s="45">
        <v>0.44</v>
      </c>
      <c r="E4183" s="45" t="s">
        <v>29</v>
      </c>
      <c r="F4183" s="46">
        <v>42789</v>
      </c>
    </row>
    <row r="4184" spans="1:6" x14ac:dyDescent="0.3">
      <c r="A4184" s="45">
        <v>760199</v>
      </c>
      <c r="B4184" s="46">
        <v>42802</v>
      </c>
      <c r="C4184" s="47">
        <v>2978.455919</v>
      </c>
      <c r="D4184" s="45">
        <v>0.44</v>
      </c>
      <c r="E4184" s="45" t="s">
        <v>29</v>
      </c>
      <c r="F4184" s="46">
        <v>42789</v>
      </c>
    </row>
    <row r="4185" spans="1:6" x14ac:dyDescent="0.3">
      <c r="A4185" s="45">
        <v>760199</v>
      </c>
      <c r="B4185" s="46">
        <v>42803</v>
      </c>
      <c r="C4185" s="47">
        <v>2979.1824769999998</v>
      </c>
      <c r="D4185" s="45">
        <v>0.44</v>
      </c>
      <c r="E4185" s="45" t="s">
        <v>29</v>
      </c>
      <c r="F4185" s="46">
        <v>42789</v>
      </c>
    </row>
    <row r="4186" spans="1:6" x14ac:dyDescent="0.3">
      <c r="A4186" s="45">
        <v>760199</v>
      </c>
      <c r="B4186" s="46">
        <v>42804</v>
      </c>
      <c r="C4186" s="47">
        <v>2977.1895</v>
      </c>
      <c r="D4186" s="45">
        <v>0.33</v>
      </c>
      <c r="E4186" s="45" t="s">
        <v>28</v>
      </c>
      <c r="F4186" s="46">
        <v>42804</v>
      </c>
    </row>
    <row r="4187" spans="1:6" x14ac:dyDescent="0.3">
      <c r="A4187" s="45">
        <v>760199</v>
      </c>
      <c r="B4187" s="46">
        <v>42807</v>
      </c>
      <c r="C4187" s="47">
        <v>2977.7344790000002</v>
      </c>
      <c r="D4187" s="45">
        <v>0.33</v>
      </c>
      <c r="E4187" s="45" t="s">
        <v>28</v>
      </c>
      <c r="F4187" s="46">
        <v>42804</v>
      </c>
    </row>
    <row r="4188" spans="1:6" x14ac:dyDescent="0.3">
      <c r="A4188" s="45">
        <v>760199</v>
      </c>
      <c r="B4188" s="46">
        <v>42808</v>
      </c>
      <c r="C4188" s="47">
        <v>2978.2795590000001</v>
      </c>
      <c r="D4188" s="45">
        <v>0.33</v>
      </c>
      <c r="E4188" s="45" t="s">
        <v>28</v>
      </c>
      <c r="F4188" s="46">
        <v>42804</v>
      </c>
    </row>
    <row r="4189" spans="1:6" x14ac:dyDescent="0.3">
      <c r="A4189" s="45">
        <v>760199</v>
      </c>
      <c r="B4189" s="46">
        <v>42809</v>
      </c>
      <c r="C4189" s="47">
        <v>2978.8247379999998</v>
      </c>
      <c r="D4189" s="45">
        <v>0.33</v>
      </c>
      <c r="E4189" s="45" t="s">
        <v>28</v>
      </c>
      <c r="F4189" s="46">
        <v>42804</v>
      </c>
    </row>
    <row r="4190" spans="1:6" x14ac:dyDescent="0.3">
      <c r="A4190" s="45">
        <v>760199</v>
      </c>
      <c r="B4190" s="46">
        <v>42810</v>
      </c>
      <c r="C4190" s="47">
        <v>2979.122308</v>
      </c>
      <c r="D4190" s="45">
        <v>0.22</v>
      </c>
      <c r="E4190" s="45" t="s">
        <v>29</v>
      </c>
      <c r="F4190" s="46">
        <v>42810</v>
      </c>
    </row>
    <row r="4191" spans="1:6" x14ac:dyDescent="0.3">
      <c r="A4191" s="45">
        <v>760199</v>
      </c>
      <c r="B4191" s="46">
        <v>42811</v>
      </c>
      <c r="C4191" s="47">
        <v>2979.4199079999999</v>
      </c>
      <c r="D4191" s="45">
        <v>0.22</v>
      </c>
      <c r="E4191" s="45" t="s">
        <v>29</v>
      </c>
      <c r="F4191" s="46">
        <v>42810</v>
      </c>
    </row>
    <row r="4192" spans="1:6" x14ac:dyDescent="0.3">
      <c r="A4192" s="45">
        <v>760199</v>
      </c>
      <c r="B4192" s="46">
        <v>42814</v>
      </c>
      <c r="C4192" s="47">
        <v>2979.717537</v>
      </c>
      <c r="D4192" s="45">
        <v>0.22</v>
      </c>
      <c r="E4192" s="45" t="s">
        <v>29</v>
      </c>
      <c r="F4192" s="46">
        <v>42810</v>
      </c>
    </row>
    <row r="4193" spans="1:6" x14ac:dyDescent="0.3">
      <c r="A4193" s="45">
        <v>760199</v>
      </c>
      <c r="B4193" s="46">
        <v>42815</v>
      </c>
      <c r="C4193" s="47">
        <v>2980.0151959999998</v>
      </c>
      <c r="D4193" s="45">
        <v>0.22</v>
      </c>
      <c r="E4193" s="45" t="s">
        <v>29</v>
      </c>
      <c r="F4193" s="46">
        <v>42810</v>
      </c>
    </row>
    <row r="4194" spans="1:6" x14ac:dyDescent="0.3">
      <c r="A4194" s="45">
        <v>760199</v>
      </c>
      <c r="B4194" s="46">
        <v>42816</v>
      </c>
      <c r="C4194" s="47">
        <v>2980.3128860000002</v>
      </c>
      <c r="D4194" s="45">
        <v>0.22</v>
      </c>
      <c r="E4194" s="45" t="s">
        <v>29</v>
      </c>
      <c r="F4194" s="46">
        <v>42810</v>
      </c>
    </row>
    <row r="4195" spans="1:6" x14ac:dyDescent="0.3">
      <c r="A4195" s="45">
        <v>760199</v>
      </c>
      <c r="B4195" s="46">
        <v>42817</v>
      </c>
      <c r="C4195" s="47">
        <v>2980.7728139999999</v>
      </c>
      <c r="D4195" s="45">
        <v>0.24</v>
      </c>
      <c r="E4195" s="45" t="s">
        <v>29</v>
      </c>
      <c r="F4195" s="46">
        <v>42817</v>
      </c>
    </row>
    <row r="4196" spans="1:6" x14ac:dyDescent="0.3">
      <c r="A4196" s="45">
        <v>760199</v>
      </c>
      <c r="B4196" s="46">
        <v>42818</v>
      </c>
      <c r="C4196" s="47">
        <v>2981.0976179999998</v>
      </c>
      <c r="D4196" s="45">
        <v>0.24</v>
      </c>
      <c r="E4196" s="45" t="s">
        <v>29</v>
      </c>
      <c r="F4196" s="46">
        <v>42817</v>
      </c>
    </row>
    <row r="4197" spans="1:6" x14ac:dyDescent="0.3">
      <c r="A4197" s="45">
        <v>760199</v>
      </c>
      <c r="B4197" s="46">
        <v>42821</v>
      </c>
      <c r="C4197" s="47">
        <v>2981.4224559999998</v>
      </c>
      <c r="D4197" s="45">
        <v>0.24</v>
      </c>
      <c r="E4197" s="45" t="s">
        <v>29</v>
      </c>
      <c r="F4197" s="46">
        <v>42817</v>
      </c>
    </row>
    <row r="4198" spans="1:6" x14ac:dyDescent="0.3">
      <c r="A4198" s="45">
        <v>760199</v>
      </c>
      <c r="B4198" s="46">
        <v>42822</v>
      </c>
      <c r="C4198" s="47">
        <v>2981.747331</v>
      </c>
      <c r="D4198" s="45">
        <v>0.24</v>
      </c>
      <c r="E4198" s="45" t="s">
        <v>29</v>
      </c>
      <c r="F4198" s="46">
        <v>42817</v>
      </c>
    </row>
    <row r="4199" spans="1:6" x14ac:dyDescent="0.3">
      <c r="A4199" s="45">
        <v>760199</v>
      </c>
      <c r="B4199" s="46">
        <v>42823</v>
      </c>
      <c r="C4199" s="47">
        <v>2982.07224</v>
      </c>
      <c r="D4199" s="45">
        <v>0.24</v>
      </c>
      <c r="E4199" s="45" t="s">
        <v>29</v>
      </c>
      <c r="F4199" s="46">
        <v>42817</v>
      </c>
    </row>
    <row r="4200" spans="1:6" x14ac:dyDescent="0.3">
      <c r="A4200" s="45">
        <v>760199</v>
      </c>
      <c r="B4200" s="46">
        <v>42824</v>
      </c>
      <c r="C4200" s="47">
        <v>2982.3971849999998</v>
      </c>
      <c r="D4200" s="45">
        <v>0.24</v>
      </c>
      <c r="E4200" s="45" t="s">
        <v>29</v>
      </c>
      <c r="F4200" s="46">
        <v>42817</v>
      </c>
    </row>
    <row r="4201" spans="1:6" x14ac:dyDescent="0.3">
      <c r="A4201" s="45">
        <v>760199</v>
      </c>
      <c r="B4201" s="46">
        <v>42825</v>
      </c>
      <c r="C4201" s="47">
        <v>2982.7221650000001</v>
      </c>
      <c r="D4201" s="45">
        <v>0.24</v>
      </c>
      <c r="E4201" s="45" t="s">
        <v>29</v>
      </c>
      <c r="F4201" s="46">
        <v>42817</v>
      </c>
    </row>
    <row r="4202" spans="1:6" x14ac:dyDescent="0.3">
      <c r="A4202" s="45">
        <v>760199</v>
      </c>
      <c r="B4202" s="46">
        <v>42828</v>
      </c>
      <c r="C4202" s="47">
        <v>2983.0471809999999</v>
      </c>
      <c r="D4202" s="45">
        <v>0.24</v>
      </c>
      <c r="E4202" s="45" t="s">
        <v>29</v>
      </c>
      <c r="F4202" s="46">
        <v>42817</v>
      </c>
    </row>
    <row r="4203" spans="1:6" x14ac:dyDescent="0.3">
      <c r="A4203" s="45">
        <v>760199</v>
      </c>
      <c r="B4203" s="46">
        <v>42829</v>
      </c>
      <c r="C4203" s="47">
        <v>2983.3722320000002</v>
      </c>
      <c r="D4203" s="45">
        <v>0.24</v>
      </c>
      <c r="E4203" s="45" t="s">
        <v>29</v>
      </c>
      <c r="F4203" s="46">
        <v>42817</v>
      </c>
    </row>
    <row r="4204" spans="1:6" x14ac:dyDescent="0.3">
      <c r="A4204" s="45">
        <v>760199</v>
      </c>
      <c r="B4204" s="46">
        <v>42830</v>
      </c>
      <c r="C4204" s="47">
        <v>2983.6973189999999</v>
      </c>
      <c r="D4204" s="45">
        <v>0.24</v>
      </c>
      <c r="E4204" s="45" t="s">
        <v>29</v>
      </c>
      <c r="F4204" s="46">
        <v>42817</v>
      </c>
    </row>
    <row r="4205" spans="1:6" x14ac:dyDescent="0.3">
      <c r="A4205" s="45">
        <v>760199</v>
      </c>
      <c r="B4205" s="46">
        <v>42831</v>
      </c>
      <c r="C4205" s="47">
        <v>2984.0224410000001</v>
      </c>
      <c r="D4205" s="45">
        <v>0.24</v>
      </c>
      <c r="E4205" s="45" t="s">
        <v>29</v>
      </c>
      <c r="F4205" s="46">
        <v>42817</v>
      </c>
    </row>
    <row r="4206" spans="1:6" x14ac:dyDescent="0.3">
      <c r="A4206" s="45">
        <v>760199</v>
      </c>
      <c r="B4206" s="46">
        <v>42832</v>
      </c>
      <c r="C4206" s="47">
        <v>2984.5756550000001</v>
      </c>
      <c r="D4206" s="45">
        <v>0.25</v>
      </c>
      <c r="E4206" s="45" t="s">
        <v>28</v>
      </c>
      <c r="F4206" s="46">
        <v>42832</v>
      </c>
    </row>
    <row r="4207" spans="1:6" x14ac:dyDescent="0.3">
      <c r="A4207" s="45">
        <v>760199</v>
      </c>
      <c r="B4207" s="46">
        <v>42835</v>
      </c>
      <c r="C4207" s="47">
        <v>2984.9142900000002</v>
      </c>
      <c r="D4207" s="45">
        <v>0.25</v>
      </c>
      <c r="E4207" s="45" t="s">
        <v>28</v>
      </c>
      <c r="F4207" s="46">
        <v>42832</v>
      </c>
    </row>
    <row r="4208" spans="1:6" x14ac:dyDescent="0.3">
      <c r="A4208" s="45">
        <v>760199</v>
      </c>
      <c r="B4208" s="46">
        <v>42836</v>
      </c>
      <c r="C4208" s="47">
        <v>2985.2529629999999</v>
      </c>
      <c r="D4208" s="45">
        <v>0.25</v>
      </c>
      <c r="E4208" s="45" t="s">
        <v>28</v>
      </c>
      <c r="F4208" s="46">
        <v>42832</v>
      </c>
    </row>
    <row r="4209" spans="1:6" x14ac:dyDescent="0.3">
      <c r="A4209" s="45">
        <v>760199</v>
      </c>
      <c r="B4209" s="46">
        <v>42837</v>
      </c>
      <c r="C4209" s="47">
        <v>2985.5916750000001</v>
      </c>
      <c r="D4209" s="45">
        <v>0.25</v>
      </c>
      <c r="E4209" s="45" t="s">
        <v>28</v>
      </c>
      <c r="F4209" s="46">
        <v>42832</v>
      </c>
    </row>
    <row r="4210" spans="1:6" x14ac:dyDescent="0.3">
      <c r="A4210" s="45">
        <v>760199</v>
      </c>
      <c r="B4210" s="46">
        <v>42838</v>
      </c>
      <c r="C4210" s="47">
        <v>2985.930425</v>
      </c>
      <c r="D4210" s="45">
        <v>0.25</v>
      </c>
      <c r="E4210" s="45" t="s">
        <v>28</v>
      </c>
      <c r="F4210" s="46">
        <v>42832</v>
      </c>
    </row>
    <row r="4211" spans="1:6" x14ac:dyDescent="0.3">
      <c r="A4211" s="45">
        <v>760199</v>
      </c>
      <c r="B4211" s="46">
        <v>42842</v>
      </c>
      <c r="C4211" s="47">
        <v>2986.2692149999998</v>
      </c>
      <c r="D4211" s="45">
        <v>0.25</v>
      </c>
      <c r="E4211" s="45" t="s">
        <v>28</v>
      </c>
      <c r="F4211" s="46">
        <v>42832</v>
      </c>
    </row>
    <row r="4212" spans="1:6" x14ac:dyDescent="0.3">
      <c r="A4212" s="45">
        <v>760199</v>
      </c>
      <c r="B4212" s="46">
        <v>42843</v>
      </c>
      <c r="C4212" s="47">
        <v>2986.633824</v>
      </c>
      <c r="D4212" s="45">
        <v>0.22</v>
      </c>
      <c r="E4212" s="45" t="s">
        <v>29</v>
      </c>
      <c r="F4212" s="46">
        <v>42843</v>
      </c>
    </row>
    <row r="4213" spans="1:6" x14ac:dyDescent="0.3">
      <c r="A4213" s="45">
        <v>760199</v>
      </c>
      <c r="B4213" s="46">
        <v>42844</v>
      </c>
      <c r="C4213" s="47">
        <v>2986.9984789999999</v>
      </c>
      <c r="D4213" s="45">
        <v>0.22</v>
      </c>
      <c r="E4213" s="45" t="s">
        <v>29</v>
      </c>
      <c r="F4213" s="46">
        <v>42843</v>
      </c>
    </row>
    <row r="4214" spans="1:6" x14ac:dyDescent="0.3">
      <c r="A4214" s="45">
        <v>760199</v>
      </c>
      <c r="B4214" s="46">
        <v>42845</v>
      </c>
      <c r="C4214" s="47">
        <v>2987.3631780000001</v>
      </c>
      <c r="D4214" s="45">
        <v>0.22</v>
      </c>
      <c r="E4214" s="45" t="s">
        <v>29</v>
      </c>
      <c r="F4214" s="46">
        <v>42843</v>
      </c>
    </row>
    <row r="4215" spans="1:6" x14ac:dyDescent="0.3">
      <c r="A4215" s="45">
        <v>760199</v>
      </c>
      <c r="B4215" s="46">
        <v>42849</v>
      </c>
      <c r="C4215" s="47">
        <v>2987.3303390000001</v>
      </c>
      <c r="D4215" s="45">
        <v>0.16</v>
      </c>
      <c r="E4215" s="45" t="s">
        <v>29</v>
      </c>
      <c r="F4215" s="46">
        <v>42849</v>
      </c>
    </row>
    <row r="4216" spans="1:6" x14ac:dyDescent="0.3">
      <c r="A4216" s="45">
        <v>760199</v>
      </c>
      <c r="B4216" s="46">
        <v>42850</v>
      </c>
      <c r="C4216" s="47">
        <v>2987.595679</v>
      </c>
      <c r="D4216" s="45">
        <v>0.16</v>
      </c>
      <c r="E4216" s="45" t="s">
        <v>29</v>
      </c>
      <c r="F4216" s="46">
        <v>42849</v>
      </c>
    </row>
    <row r="4217" spans="1:6" x14ac:dyDescent="0.3">
      <c r="A4217" s="45">
        <v>760199</v>
      </c>
      <c r="B4217" s="46">
        <v>42851</v>
      </c>
      <c r="C4217" s="47">
        <v>2987.8610429999999</v>
      </c>
      <c r="D4217" s="45">
        <v>0.16</v>
      </c>
      <c r="E4217" s="45" t="s">
        <v>29</v>
      </c>
      <c r="F4217" s="46">
        <v>42849</v>
      </c>
    </row>
    <row r="4218" spans="1:6" x14ac:dyDescent="0.3">
      <c r="A4218" s="45">
        <v>760199</v>
      </c>
      <c r="B4218" s="46">
        <v>42852</v>
      </c>
      <c r="C4218" s="47">
        <v>2988.1264299999998</v>
      </c>
      <c r="D4218" s="45">
        <v>0.16</v>
      </c>
      <c r="E4218" s="45" t="s">
        <v>29</v>
      </c>
      <c r="F4218" s="46">
        <v>42849</v>
      </c>
    </row>
    <row r="4219" spans="1:6" x14ac:dyDescent="0.3">
      <c r="A4219" s="45">
        <v>760199</v>
      </c>
      <c r="B4219" s="46">
        <v>42853</v>
      </c>
      <c r="C4219" s="47">
        <v>2988.3918410000001</v>
      </c>
      <c r="D4219" s="45">
        <v>0.16</v>
      </c>
      <c r="E4219" s="45" t="s">
        <v>29</v>
      </c>
      <c r="F4219" s="46">
        <v>42849</v>
      </c>
    </row>
    <row r="4220" spans="1:6" x14ac:dyDescent="0.3">
      <c r="A4220" s="45">
        <v>760199</v>
      </c>
      <c r="B4220" s="46">
        <v>42857</v>
      </c>
      <c r="C4220" s="47">
        <v>2988.657275</v>
      </c>
      <c r="D4220" s="45">
        <v>0.16</v>
      </c>
      <c r="E4220" s="45" t="s">
        <v>29</v>
      </c>
      <c r="F4220" s="46">
        <v>42849</v>
      </c>
    </row>
    <row r="4221" spans="1:6" x14ac:dyDescent="0.3">
      <c r="A4221" s="45">
        <v>760199</v>
      </c>
      <c r="B4221" s="46">
        <v>42858</v>
      </c>
      <c r="C4221" s="47">
        <v>2988.9227329999999</v>
      </c>
      <c r="D4221" s="45">
        <v>0.16</v>
      </c>
      <c r="E4221" s="45" t="s">
        <v>29</v>
      </c>
      <c r="F4221" s="46">
        <v>42849</v>
      </c>
    </row>
    <row r="4222" spans="1:6" x14ac:dyDescent="0.3">
      <c r="A4222" s="45">
        <v>760199</v>
      </c>
      <c r="B4222" s="46">
        <v>42859</v>
      </c>
      <c r="C4222" s="47">
        <v>2989.1882139999998</v>
      </c>
      <c r="D4222" s="45">
        <v>0.16</v>
      </c>
      <c r="E4222" s="45" t="s">
        <v>29</v>
      </c>
      <c r="F4222" s="46">
        <v>42849</v>
      </c>
    </row>
    <row r="4223" spans="1:6" x14ac:dyDescent="0.3">
      <c r="A4223" s="45">
        <v>760199</v>
      </c>
      <c r="B4223" s="46">
        <v>42860</v>
      </c>
      <c r="C4223" s="47">
        <v>2989.45372</v>
      </c>
      <c r="D4223" s="45">
        <v>0.16</v>
      </c>
      <c r="E4223" s="45" t="s">
        <v>29</v>
      </c>
      <c r="F4223" s="46">
        <v>42849</v>
      </c>
    </row>
    <row r="4224" spans="1:6" x14ac:dyDescent="0.3">
      <c r="A4224" s="45">
        <v>760199</v>
      </c>
      <c r="B4224" s="46">
        <v>42863</v>
      </c>
      <c r="C4224" s="47">
        <v>2989.7192479999999</v>
      </c>
      <c r="D4224" s="45">
        <v>0.16</v>
      </c>
      <c r="E4224" s="45" t="s">
        <v>29</v>
      </c>
      <c r="F4224" s="46">
        <v>42849</v>
      </c>
    </row>
    <row r="4225" spans="1:6" x14ac:dyDescent="0.3">
      <c r="A4225" s="45">
        <v>760199</v>
      </c>
      <c r="B4225" s="46">
        <v>42864</v>
      </c>
      <c r="C4225" s="47">
        <v>2989.9848000000002</v>
      </c>
      <c r="D4225" s="45">
        <v>0.16</v>
      </c>
      <c r="E4225" s="45" t="s">
        <v>29</v>
      </c>
      <c r="F4225" s="46">
        <v>42849</v>
      </c>
    </row>
    <row r="4226" spans="1:6" x14ac:dyDescent="0.3">
      <c r="A4226" s="45">
        <v>760199</v>
      </c>
      <c r="B4226" s="46">
        <v>42865</v>
      </c>
      <c r="C4226" s="47">
        <v>2989.7525999999998</v>
      </c>
      <c r="D4226" s="45">
        <v>0.14000000000000001</v>
      </c>
      <c r="E4226" s="45" t="s">
        <v>28</v>
      </c>
      <c r="F4226" s="46">
        <v>42865</v>
      </c>
    </row>
    <row r="4227" spans="1:6" x14ac:dyDescent="0.3">
      <c r="A4227" s="45">
        <v>760199</v>
      </c>
      <c r="B4227" s="46">
        <v>42866</v>
      </c>
      <c r="C4227" s="47">
        <v>2989.98497</v>
      </c>
      <c r="D4227" s="45">
        <v>0.14000000000000001</v>
      </c>
      <c r="E4227" s="45" t="s">
        <v>28</v>
      </c>
      <c r="F4227" s="46">
        <v>42865</v>
      </c>
    </row>
    <row r="4228" spans="1:6" x14ac:dyDescent="0.3">
      <c r="A4228" s="45">
        <v>760199</v>
      </c>
      <c r="B4228" s="46">
        <v>42867</v>
      </c>
      <c r="C4228" s="47">
        <v>2990.2173579999999</v>
      </c>
      <c r="D4228" s="45">
        <v>0.14000000000000001</v>
      </c>
      <c r="E4228" s="45" t="s">
        <v>28</v>
      </c>
      <c r="F4228" s="46">
        <v>42865</v>
      </c>
    </row>
    <row r="4229" spans="1:6" x14ac:dyDescent="0.3">
      <c r="A4229" s="45">
        <v>760199</v>
      </c>
      <c r="B4229" s="46">
        <v>42870</v>
      </c>
      <c r="C4229" s="47">
        <v>2990.4497649999998</v>
      </c>
      <c r="D4229" s="45">
        <v>0.14000000000000001</v>
      </c>
      <c r="E4229" s="45" t="s">
        <v>28</v>
      </c>
      <c r="F4229" s="46">
        <v>42865</v>
      </c>
    </row>
    <row r="4230" spans="1:6" x14ac:dyDescent="0.3">
      <c r="A4230" s="45">
        <v>760199</v>
      </c>
      <c r="B4230" s="46">
        <v>42871</v>
      </c>
      <c r="C4230" s="47">
        <v>2991.098313</v>
      </c>
      <c r="D4230" s="45">
        <v>0.5</v>
      </c>
      <c r="E4230" s="45" t="s">
        <v>29</v>
      </c>
      <c r="F4230" s="46">
        <v>42871</v>
      </c>
    </row>
    <row r="4231" spans="1:6" x14ac:dyDescent="0.3">
      <c r="A4231" s="45">
        <v>760199</v>
      </c>
      <c r="B4231" s="46">
        <v>42872</v>
      </c>
      <c r="C4231" s="47">
        <v>2991.7470020000001</v>
      </c>
      <c r="D4231" s="45">
        <v>0.5</v>
      </c>
      <c r="E4231" s="45" t="s">
        <v>29</v>
      </c>
      <c r="F4231" s="46">
        <v>42871</v>
      </c>
    </row>
    <row r="4232" spans="1:6" x14ac:dyDescent="0.3">
      <c r="A4232" s="45">
        <v>760199</v>
      </c>
      <c r="B4232" s="46">
        <v>42873</v>
      </c>
      <c r="C4232" s="47">
        <v>2992.3958309999998</v>
      </c>
      <c r="D4232" s="45">
        <v>0.5</v>
      </c>
      <c r="E4232" s="45" t="s">
        <v>29</v>
      </c>
      <c r="F4232" s="46">
        <v>42871</v>
      </c>
    </row>
    <row r="4233" spans="1:6" x14ac:dyDescent="0.3">
      <c r="A4233" s="45">
        <v>760199</v>
      </c>
      <c r="B4233" s="46">
        <v>42874</v>
      </c>
      <c r="C4233" s="47">
        <v>2993.0448019999999</v>
      </c>
      <c r="D4233" s="45">
        <v>0.5</v>
      </c>
      <c r="E4233" s="45" t="s">
        <v>29</v>
      </c>
      <c r="F4233" s="46">
        <v>42871</v>
      </c>
    </row>
    <row r="4234" spans="1:6" x14ac:dyDescent="0.3">
      <c r="A4234" s="45">
        <v>760199</v>
      </c>
      <c r="B4234" s="46">
        <v>42877</v>
      </c>
      <c r="C4234" s="47">
        <v>2993.6939130000001</v>
      </c>
      <c r="D4234" s="45">
        <v>0.5</v>
      </c>
      <c r="E4234" s="45" t="s">
        <v>29</v>
      </c>
      <c r="F4234" s="46">
        <v>42871</v>
      </c>
    </row>
    <row r="4235" spans="1:6" x14ac:dyDescent="0.3">
      <c r="A4235" s="45">
        <v>760199</v>
      </c>
      <c r="B4235" s="46">
        <v>42878</v>
      </c>
      <c r="C4235" s="47">
        <v>2994.3431639999999</v>
      </c>
      <c r="D4235" s="45">
        <v>0.5</v>
      </c>
      <c r="E4235" s="45" t="s">
        <v>29</v>
      </c>
      <c r="F4235" s="46">
        <v>42871</v>
      </c>
    </row>
    <row r="4236" spans="1:6" x14ac:dyDescent="0.3">
      <c r="A4236" s="45">
        <v>760199</v>
      </c>
      <c r="B4236" s="46">
        <v>42879</v>
      </c>
      <c r="C4236" s="47">
        <v>2994.8111479999998</v>
      </c>
      <c r="D4236" s="45">
        <v>0.48</v>
      </c>
      <c r="E4236" s="45" t="s">
        <v>29</v>
      </c>
      <c r="F4236" s="46">
        <v>42879</v>
      </c>
    </row>
    <row r="4237" spans="1:6" x14ac:dyDescent="0.3">
      <c r="A4237" s="45">
        <v>760199</v>
      </c>
      <c r="B4237" s="46">
        <v>42880</v>
      </c>
      <c r="C4237" s="47">
        <v>2995.4347210000001</v>
      </c>
      <c r="D4237" s="45">
        <v>0.48</v>
      </c>
      <c r="E4237" s="45" t="s">
        <v>29</v>
      </c>
      <c r="F4237" s="46">
        <v>42879</v>
      </c>
    </row>
    <row r="4238" spans="1:6" x14ac:dyDescent="0.3">
      <c r="A4238" s="45">
        <v>760199</v>
      </c>
      <c r="B4238" s="46">
        <v>42881</v>
      </c>
      <c r="C4238" s="47">
        <v>2996.0584250000002</v>
      </c>
      <c r="D4238" s="45">
        <v>0.48</v>
      </c>
      <c r="E4238" s="45" t="s">
        <v>29</v>
      </c>
      <c r="F4238" s="46">
        <v>42879</v>
      </c>
    </row>
    <row r="4239" spans="1:6" x14ac:dyDescent="0.3">
      <c r="A4239" s="45">
        <v>760199</v>
      </c>
      <c r="B4239" s="46">
        <v>42884</v>
      </c>
      <c r="C4239" s="47">
        <v>2996.6822579999998</v>
      </c>
      <c r="D4239" s="45">
        <v>0.48</v>
      </c>
      <c r="E4239" s="45" t="s">
        <v>29</v>
      </c>
      <c r="F4239" s="46">
        <v>42879</v>
      </c>
    </row>
    <row r="4240" spans="1:6" x14ac:dyDescent="0.3">
      <c r="A4240" s="45">
        <v>760199</v>
      </c>
      <c r="B4240" s="46">
        <v>42885</v>
      </c>
      <c r="C4240" s="47">
        <v>2997.3062220000002</v>
      </c>
      <c r="D4240" s="45">
        <v>0.48</v>
      </c>
      <c r="E4240" s="45" t="s">
        <v>29</v>
      </c>
      <c r="F4240" s="46">
        <v>42879</v>
      </c>
    </row>
    <row r="4241" spans="1:6" x14ac:dyDescent="0.3">
      <c r="A4241" s="45">
        <v>760199</v>
      </c>
      <c r="B4241" s="46">
        <v>42886</v>
      </c>
      <c r="C4241" s="47">
        <v>2997.9303150000001</v>
      </c>
      <c r="D4241" s="45">
        <v>0.48</v>
      </c>
      <c r="E4241" s="45" t="s">
        <v>29</v>
      </c>
      <c r="F4241" s="46">
        <v>42879</v>
      </c>
    </row>
    <row r="4242" spans="1:6" x14ac:dyDescent="0.3">
      <c r="A4242" s="45">
        <v>760199</v>
      </c>
      <c r="B4242" s="46">
        <v>42887</v>
      </c>
      <c r="C4242" s="47">
        <v>2998.5545379999999</v>
      </c>
      <c r="D4242" s="45">
        <v>0.48</v>
      </c>
      <c r="E4242" s="45" t="s">
        <v>29</v>
      </c>
      <c r="F4242" s="46">
        <v>42879</v>
      </c>
    </row>
    <row r="4243" spans="1:6" x14ac:dyDescent="0.3">
      <c r="A4243" s="45">
        <v>760199</v>
      </c>
      <c r="B4243" s="46">
        <v>42888</v>
      </c>
      <c r="C4243" s="47">
        <v>2999.178891</v>
      </c>
      <c r="D4243" s="45">
        <v>0.48</v>
      </c>
      <c r="E4243" s="45" t="s">
        <v>29</v>
      </c>
      <c r="F4243" s="46">
        <v>42879</v>
      </c>
    </row>
    <row r="4244" spans="1:6" x14ac:dyDescent="0.3">
      <c r="A4244" s="45">
        <v>760199</v>
      </c>
      <c r="B4244" s="46">
        <v>42891</v>
      </c>
      <c r="C4244" s="47">
        <v>2999.803375</v>
      </c>
      <c r="D4244" s="45">
        <v>0.48</v>
      </c>
      <c r="E4244" s="45" t="s">
        <v>29</v>
      </c>
      <c r="F4244" s="46">
        <v>42879</v>
      </c>
    </row>
    <row r="4245" spans="1:6" x14ac:dyDescent="0.3">
      <c r="A4245" s="45">
        <v>760199</v>
      </c>
      <c r="B4245" s="46">
        <v>42892</v>
      </c>
      <c r="C4245" s="47">
        <v>3000.4279879999999</v>
      </c>
      <c r="D4245" s="45">
        <v>0.48</v>
      </c>
      <c r="E4245" s="45" t="s">
        <v>29</v>
      </c>
      <c r="F4245" s="46">
        <v>42879</v>
      </c>
    </row>
    <row r="4246" spans="1:6" x14ac:dyDescent="0.3">
      <c r="A4246" s="45">
        <v>760199</v>
      </c>
      <c r="B4246" s="46">
        <v>42893</v>
      </c>
      <c r="C4246" s="47">
        <v>3001.0527310000002</v>
      </c>
      <c r="D4246" s="45">
        <v>0.48</v>
      </c>
      <c r="E4246" s="45" t="s">
        <v>29</v>
      </c>
      <c r="F4246" s="46">
        <v>42879</v>
      </c>
    </row>
    <row r="4247" spans="1:6" x14ac:dyDescent="0.3">
      <c r="A4247" s="45">
        <v>760199</v>
      </c>
      <c r="B4247" s="46">
        <v>42894</v>
      </c>
      <c r="C4247" s="47">
        <v>3001.677604</v>
      </c>
      <c r="D4247" s="45">
        <v>0.48</v>
      </c>
      <c r="E4247" s="45" t="s">
        <v>29</v>
      </c>
      <c r="F4247" s="46">
        <v>42879</v>
      </c>
    </row>
    <row r="4248" spans="1:6" x14ac:dyDescent="0.3">
      <c r="A4248" s="45">
        <v>760199</v>
      </c>
      <c r="B4248" s="46">
        <v>42895</v>
      </c>
      <c r="C4248" s="47">
        <v>2998.1067929999999</v>
      </c>
      <c r="D4248" s="45">
        <v>0.31</v>
      </c>
      <c r="E4248" s="45" t="s">
        <v>28</v>
      </c>
      <c r="F4248" s="46">
        <v>42895</v>
      </c>
    </row>
    <row r="4249" spans="1:6" x14ac:dyDescent="0.3">
      <c r="A4249" s="45">
        <v>760199</v>
      </c>
      <c r="B4249" s="46">
        <v>42898</v>
      </c>
      <c r="C4249" s="47">
        <v>2998.5103370000002</v>
      </c>
      <c r="D4249" s="45">
        <v>0.31</v>
      </c>
      <c r="E4249" s="45" t="s">
        <v>28</v>
      </c>
      <c r="F4249" s="46">
        <v>42895</v>
      </c>
    </row>
    <row r="4250" spans="1:6" x14ac:dyDescent="0.3">
      <c r="A4250" s="45">
        <v>760199</v>
      </c>
      <c r="B4250" s="46">
        <v>42899</v>
      </c>
      <c r="C4250" s="47">
        <v>2998.9139359999999</v>
      </c>
      <c r="D4250" s="45">
        <v>0.31</v>
      </c>
      <c r="E4250" s="45" t="s">
        <v>28</v>
      </c>
      <c r="F4250" s="46">
        <v>42895</v>
      </c>
    </row>
    <row r="4251" spans="1:6" x14ac:dyDescent="0.3">
      <c r="A4251" s="45">
        <v>760199</v>
      </c>
      <c r="B4251" s="46">
        <v>42900</v>
      </c>
      <c r="C4251" s="47">
        <v>2999.3175890000002</v>
      </c>
      <c r="D4251" s="45">
        <v>0.31</v>
      </c>
      <c r="E4251" s="45" t="s">
        <v>28</v>
      </c>
      <c r="F4251" s="46">
        <v>42895</v>
      </c>
    </row>
    <row r="4252" spans="1:6" x14ac:dyDescent="0.3">
      <c r="A4252" s="45">
        <v>760199</v>
      </c>
      <c r="B4252" s="46">
        <v>42902</v>
      </c>
      <c r="C4252" s="47">
        <v>2999.7212960000002</v>
      </c>
      <c r="D4252" s="45">
        <v>0.31</v>
      </c>
      <c r="E4252" s="45" t="s">
        <v>28</v>
      </c>
      <c r="F4252" s="46">
        <v>42895</v>
      </c>
    </row>
    <row r="4253" spans="1:6" x14ac:dyDescent="0.3">
      <c r="A4253" s="45">
        <v>760199</v>
      </c>
      <c r="B4253" s="46">
        <v>42905</v>
      </c>
      <c r="C4253" s="47">
        <v>2999.5497850000002</v>
      </c>
      <c r="D4253" s="45">
        <v>-0.12</v>
      </c>
      <c r="E4253" s="45" t="s">
        <v>29</v>
      </c>
      <c r="F4253" s="46">
        <v>42905</v>
      </c>
    </row>
    <row r="4254" spans="1:6" x14ac:dyDescent="0.3">
      <c r="A4254" s="45">
        <v>760199</v>
      </c>
      <c r="B4254" s="46">
        <v>42906</v>
      </c>
      <c r="C4254" s="47">
        <v>2999.3782839999999</v>
      </c>
      <c r="D4254" s="45">
        <v>-0.12</v>
      </c>
      <c r="E4254" s="45" t="s">
        <v>29</v>
      </c>
      <c r="F4254" s="46">
        <v>42905</v>
      </c>
    </row>
    <row r="4255" spans="1:6" x14ac:dyDescent="0.3">
      <c r="A4255" s="45">
        <v>760199</v>
      </c>
      <c r="B4255" s="46">
        <v>42907</v>
      </c>
      <c r="C4255" s="47">
        <v>2999.2067929999998</v>
      </c>
      <c r="D4255" s="45">
        <v>-0.12</v>
      </c>
      <c r="E4255" s="45" t="s">
        <v>29</v>
      </c>
      <c r="F4255" s="46">
        <v>42905</v>
      </c>
    </row>
    <row r="4256" spans="1:6" x14ac:dyDescent="0.3">
      <c r="A4256" s="45">
        <v>760199</v>
      </c>
      <c r="B4256" s="46">
        <v>42908</v>
      </c>
      <c r="C4256" s="47">
        <v>2999.035312</v>
      </c>
      <c r="D4256" s="45">
        <v>-0.12</v>
      </c>
      <c r="E4256" s="45" t="s">
        <v>29</v>
      </c>
      <c r="F4256" s="46">
        <v>42905</v>
      </c>
    </row>
    <row r="4257" spans="1:6" x14ac:dyDescent="0.3">
      <c r="A4257" s="45">
        <v>760199</v>
      </c>
      <c r="B4257" s="46">
        <v>42909</v>
      </c>
      <c r="C4257" s="47">
        <v>2998.86384</v>
      </c>
      <c r="D4257" s="45">
        <v>-0.12</v>
      </c>
      <c r="E4257" s="45" t="s">
        <v>29</v>
      </c>
      <c r="F4257" s="46">
        <v>42905</v>
      </c>
    </row>
    <row r="4258" spans="1:6" x14ac:dyDescent="0.3">
      <c r="A4258" s="45">
        <v>760199</v>
      </c>
      <c r="B4258" s="46">
        <v>42912</v>
      </c>
      <c r="C4258" s="47">
        <v>2998.2634029999999</v>
      </c>
      <c r="D4258" s="45">
        <v>-0.17</v>
      </c>
      <c r="E4258" s="45" t="s">
        <v>29</v>
      </c>
      <c r="F4258" s="46">
        <v>42912</v>
      </c>
    </row>
    <row r="4259" spans="1:6" x14ac:dyDescent="0.3">
      <c r="A4259" s="45">
        <v>760199</v>
      </c>
      <c r="B4259" s="46">
        <v>42913</v>
      </c>
      <c r="C4259" s="47">
        <v>2998.020489</v>
      </c>
      <c r="D4259" s="45">
        <v>-0.17</v>
      </c>
      <c r="E4259" s="45" t="s">
        <v>29</v>
      </c>
      <c r="F4259" s="46">
        <v>42912</v>
      </c>
    </row>
    <row r="4260" spans="1:6" x14ac:dyDescent="0.3">
      <c r="A4260" s="45">
        <v>760199</v>
      </c>
      <c r="B4260" s="46">
        <v>42914</v>
      </c>
      <c r="C4260" s="47">
        <v>2997.7775959999999</v>
      </c>
      <c r="D4260" s="45">
        <v>-0.17</v>
      </c>
      <c r="E4260" s="45" t="s">
        <v>29</v>
      </c>
      <c r="F4260" s="46">
        <v>42912</v>
      </c>
    </row>
    <row r="4261" spans="1:6" x14ac:dyDescent="0.3">
      <c r="A4261" s="45">
        <v>760199</v>
      </c>
      <c r="B4261" s="46">
        <v>42915</v>
      </c>
      <c r="C4261" s="47">
        <v>2997.5347219999999</v>
      </c>
      <c r="D4261" s="45">
        <v>-0.17</v>
      </c>
      <c r="E4261" s="45" t="s">
        <v>29</v>
      </c>
      <c r="F4261" s="46">
        <v>42912</v>
      </c>
    </row>
    <row r="4262" spans="1:6" x14ac:dyDescent="0.3">
      <c r="A4262" s="45">
        <v>760199</v>
      </c>
      <c r="B4262" s="46">
        <v>42916</v>
      </c>
      <c r="C4262" s="47">
        <v>2997.2918679999998</v>
      </c>
      <c r="D4262" s="45">
        <v>-0.17</v>
      </c>
      <c r="E4262" s="45" t="s">
        <v>29</v>
      </c>
      <c r="F4262" s="46">
        <v>42912</v>
      </c>
    </row>
    <row r="4263" spans="1:6" x14ac:dyDescent="0.3">
      <c r="A4263" s="45">
        <v>760199</v>
      </c>
      <c r="B4263" s="46">
        <v>42919</v>
      </c>
      <c r="C4263" s="47">
        <v>2997.0490329999998</v>
      </c>
      <c r="D4263" s="45">
        <v>-0.17</v>
      </c>
      <c r="E4263" s="45" t="s">
        <v>29</v>
      </c>
      <c r="F4263" s="46">
        <v>42912</v>
      </c>
    </row>
    <row r="4264" spans="1:6" x14ac:dyDescent="0.3">
      <c r="A4264" s="45">
        <v>760199</v>
      </c>
      <c r="B4264" s="46">
        <v>42920</v>
      </c>
      <c r="C4264" s="47">
        <v>2996.8062180000002</v>
      </c>
      <c r="D4264" s="45">
        <v>-0.17</v>
      </c>
      <c r="E4264" s="45" t="s">
        <v>29</v>
      </c>
      <c r="F4264" s="46">
        <v>42912</v>
      </c>
    </row>
    <row r="4265" spans="1:6" x14ac:dyDescent="0.3">
      <c r="A4265" s="45">
        <v>760199</v>
      </c>
      <c r="B4265" s="46">
        <v>42921</v>
      </c>
      <c r="C4265" s="47">
        <v>2996.5634230000001</v>
      </c>
      <c r="D4265" s="45">
        <v>-0.17</v>
      </c>
      <c r="E4265" s="45" t="s">
        <v>29</v>
      </c>
      <c r="F4265" s="46">
        <v>42912</v>
      </c>
    </row>
    <row r="4266" spans="1:6" x14ac:dyDescent="0.3">
      <c r="A4266" s="45">
        <v>760199</v>
      </c>
      <c r="B4266" s="46">
        <v>42922</v>
      </c>
      <c r="C4266" s="47">
        <v>2996.320647</v>
      </c>
      <c r="D4266" s="45">
        <v>-0.17</v>
      </c>
      <c r="E4266" s="45" t="s">
        <v>29</v>
      </c>
      <c r="F4266" s="46">
        <v>42912</v>
      </c>
    </row>
    <row r="4267" spans="1:6" x14ac:dyDescent="0.3">
      <c r="A4267" s="45">
        <v>760199</v>
      </c>
      <c r="B4267" s="46">
        <v>42923</v>
      </c>
      <c r="C4267" s="47">
        <v>2994.7914919999998</v>
      </c>
      <c r="D4267" s="45">
        <v>-0.23</v>
      </c>
      <c r="E4267" s="45" t="s">
        <v>28</v>
      </c>
      <c r="F4267" s="46">
        <v>42923</v>
      </c>
    </row>
    <row r="4268" spans="1:6" x14ac:dyDescent="0.3">
      <c r="A4268" s="45">
        <v>760199</v>
      </c>
      <c r="B4268" s="46">
        <v>42926</v>
      </c>
      <c r="C4268" s="47">
        <v>2994.4631260000001</v>
      </c>
      <c r="D4268" s="45">
        <v>-0.23</v>
      </c>
      <c r="E4268" s="45" t="s">
        <v>28</v>
      </c>
      <c r="F4268" s="46">
        <v>42923</v>
      </c>
    </row>
    <row r="4269" spans="1:6" x14ac:dyDescent="0.3">
      <c r="A4269" s="45">
        <v>760199</v>
      </c>
      <c r="B4269" s="46">
        <v>42927</v>
      </c>
      <c r="C4269" s="47">
        <v>2994.1347970000002</v>
      </c>
      <c r="D4269" s="45">
        <v>-0.23</v>
      </c>
      <c r="E4269" s="45" t="s">
        <v>28</v>
      </c>
      <c r="F4269" s="46">
        <v>42923</v>
      </c>
    </row>
    <row r="4270" spans="1:6" x14ac:dyDescent="0.3">
      <c r="A4270" s="45">
        <v>760199</v>
      </c>
      <c r="B4270" s="46">
        <v>42928</v>
      </c>
      <c r="C4270" s="47">
        <v>2993.8065029999998</v>
      </c>
      <c r="D4270" s="45">
        <v>-0.23</v>
      </c>
      <c r="E4270" s="45" t="s">
        <v>28</v>
      </c>
      <c r="F4270" s="46">
        <v>42923</v>
      </c>
    </row>
    <row r="4271" spans="1:6" x14ac:dyDescent="0.3">
      <c r="A4271" s="45">
        <v>760199</v>
      </c>
      <c r="B4271" s="46">
        <v>42929</v>
      </c>
      <c r="C4271" s="47">
        <v>2993.4782460000001</v>
      </c>
      <c r="D4271" s="45">
        <v>-0.23</v>
      </c>
      <c r="E4271" s="45" t="s">
        <v>28</v>
      </c>
      <c r="F4271" s="46">
        <v>42923</v>
      </c>
    </row>
    <row r="4272" spans="1:6" x14ac:dyDescent="0.3">
      <c r="A4272" s="45">
        <v>760199</v>
      </c>
      <c r="B4272" s="46">
        <v>42930</v>
      </c>
      <c r="C4272" s="47">
        <v>2993.1500249999999</v>
      </c>
      <c r="D4272" s="45">
        <v>-0.23</v>
      </c>
      <c r="E4272" s="45" t="s">
        <v>28</v>
      </c>
      <c r="F4272" s="46">
        <v>42923</v>
      </c>
    </row>
    <row r="4273" spans="1:6" x14ac:dyDescent="0.3">
      <c r="A4273" s="45">
        <v>760199</v>
      </c>
      <c r="B4273" s="46">
        <v>42933</v>
      </c>
      <c r="C4273" s="47">
        <v>2992.8218400000001</v>
      </c>
      <c r="D4273" s="45">
        <v>-0.23</v>
      </c>
      <c r="E4273" s="45" t="s">
        <v>28</v>
      </c>
      <c r="F4273" s="46">
        <v>42923</v>
      </c>
    </row>
    <row r="4274" spans="1:6" x14ac:dyDescent="0.3">
      <c r="A4274" s="45">
        <v>760199</v>
      </c>
      <c r="B4274" s="46">
        <v>42934</v>
      </c>
      <c r="C4274" s="47">
        <v>2993.0781470000002</v>
      </c>
      <c r="D4274" s="45">
        <v>0.18</v>
      </c>
      <c r="E4274" s="45" t="s">
        <v>29</v>
      </c>
      <c r="F4274" s="46">
        <v>42934</v>
      </c>
    </row>
    <row r="4275" spans="1:6" x14ac:dyDescent="0.3">
      <c r="A4275" s="45">
        <v>760199</v>
      </c>
      <c r="B4275" s="46">
        <v>42935</v>
      </c>
      <c r="C4275" s="47">
        <v>2993.3344769999999</v>
      </c>
      <c r="D4275" s="45">
        <v>0.18</v>
      </c>
      <c r="E4275" s="45" t="s">
        <v>29</v>
      </c>
      <c r="F4275" s="46">
        <v>42934</v>
      </c>
    </row>
    <row r="4276" spans="1:6" x14ac:dyDescent="0.3">
      <c r="A4276" s="45">
        <v>760199</v>
      </c>
      <c r="B4276" s="46">
        <v>42936</v>
      </c>
      <c r="C4276" s="47">
        <v>2993.5908290000002</v>
      </c>
      <c r="D4276" s="45">
        <v>0.18</v>
      </c>
      <c r="E4276" s="45" t="s">
        <v>29</v>
      </c>
      <c r="F4276" s="46">
        <v>42934</v>
      </c>
    </row>
    <row r="4277" spans="1:6" x14ac:dyDescent="0.3">
      <c r="A4277" s="45">
        <v>760199</v>
      </c>
      <c r="B4277" s="46">
        <v>42937</v>
      </c>
      <c r="C4277" s="47">
        <v>2993.39167</v>
      </c>
      <c r="D4277" s="45">
        <v>0.1</v>
      </c>
      <c r="E4277" s="45" t="s">
        <v>29</v>
      </c>
      <c r="F4277" s="46">
        <v>42937</v>
      </c>
    </row>
    <row r="4278" spans="1:6" x14ac:dyDescent="0.3">
      <c r="A4278" s="45">
        <v>760199</v>
      </c>
      <c r="B4278" s="46">
        <v>42940</v>
      </c>
      <c r="C4278" s="47">
        <v>2993.5341450000001</v>
      </c>
      <c r="D4278" s="45">
        <v>0.1</v>
      </c>
      <c r="E4278" s="45" t="s">
        <v>29</v>
      </c>
      <c r="F4278" s="46">
        <v>42937</v>
      </c>
    </row>
    <row r="4279" spans="1:6" x14ac:dyDescent="0.3">
      <c r="A4279" s="45">
        <v>760199</v>
      </c>
      <c r="B4279" s="46">
        <v>42941</v>
      </c>
      <c r="C4279" s="47">
        <v>2993.6766259999999</v>
      </c>
      <c r="D4279" s="45">
        <v>0.1</v>
      </c>
      <c r="E4279" s="45" t="s">
        <v>29</v>
      </c>
      <c r="F4279" s="46">
        <v>42937</v>
      </c>
    </row>
    <row r="4280" spans="1:6" x14ac:dyDescent="0.3">
      <c r="A4280" s="45">
        <v>760199</v>
      </c>
      <c r="B4280" s="46">
        <v>42942</v>
      </c>
      <c r="C4280" s="47">
        <v>2993.8191139999999</v>
      </c>
      <c r="D4280" s="45">
        <v>0.1</v>
      </c>
      <c r="E4280" s="45" t="s">
        <v>29</v>
      </c>
      <c r="F4280" s="46">
        <v>42937</v>
      </c>
    </row>
    <row r="4281" spans="1:6" x14ac:dyDescent="0.3">
      <c r="A4281" s="45">
        <v>760199</v>
      </c>
      <c r="B4281" s="46">
        <v>42943</v>
      </c>
      <c r="C4281" s="47">
        <v>2993.961609</v>
      </c>
      <c r="D4281" s="45">
        <v>0.1</v>
      </c>
      <c r="E4281" s="45" t="s">
        <v>29</v>
      </c>
      <c r="F4281" s="46">
        <v>42937</v>
      </c>
    </row>
    <row r="4282" spans="1:6" x14ac:dyDescent="0.3">
      <c r="A4282" s="45">
        <v>760199</v>
      </c>
      <c r="B4282" s="46">
        <v>42944</v>
      </c>
      <c r="C4282" s="47">
        <v>2994.1041110000001</v>
      </c>
      <c r="D4282" s="45">
        <v>0.1</v>
      </c>
      <c r="E4282" s="45" t="s">
        <v>29</v>
      </c>
      <c r="F4282" s="46">
        <v>42937</v>
      </c>
    </row>
    <row r="4283" spans="1:6" x14ac:dyDescent="0.3">
      <c r="A4283" s="45">
        <v>760199</v>
      </c>
      <c r="B4283" s="46">
        <v>42947</v>
      </c>
      <c r="C4283" s="47">
        <v>2994.2466199999999</v>
      </c>
      <c r="D4283" s="45">
        <v>0.1</v>
      </c>
      <c r="E4283" s="45" t="s">
        <v>29</v>
      </c>
      <c r="F4283" s="46">
        <v>42937</v>
      </c>
    </row>
    <row r="4284" spans="1:6" x14ac:dyDescent="0.3">
      <c r="A4284" s="45">
        <v>760199</v>
      </c>
      <c r="B4284" s="46">
        <v>42948</v>
      </c>
      <c r="C4284" s="47">
        <v>2994.3891349999999</v>
      </c>
      <c r="D4284" s="45">
        <v>0.1</v>
      </c>
      <c r="E4284" s="45" t="s">
        <v>29</v>
      </c>
      <c r="F4284" s="46">
        <v>42937</v>
      </c>
    </row>
    <row r="4285" spans="1:6" x14ac:dyDescent="0.3">
      <c r="A4285" s="45">
        <v>760199</v>
      </c>
      <c r="B4285" s="46">
        <v>42949</v>
      </c>
      <c r="C4285" s="47">
        <v>2994.531657</v>
      </c>
      <c r="D4285" s="45">
        <v>0.1</v>
      </c>
      <c r="E4285" s="45" t="s">
        <v>29</v>
      </c>
      <c r="F4285" s="46">
        <v>42937</v>
      </c>
    </row>
    <row r="4286" spans="1:6" x14ac:dyDescent="0.3">
      <c r="A4286" s="45">
        <v>760199</v>
      </c>
      <c r="B4286" s="46">
        <v>42950</v>
      </c>
      <c r="C4286" s="47">
        <v>2994.6741860000002</v>
      </c>
      <c r="D4286" s="45">
        <v>0.1</v>
      </c>
      <c r="E4286" s="45" t="s">
        <v>29</v>
      </c>
      <c r="F4286" s="46">
        <v>42937</v>
      </c>
    </row>
    <row r="4287" spans="1:6" x14ac:dyDescent="0.3">
      <c r="A4287" s="45">
        <v>760199</v>
      </c>
      <c r="B4287" s="46">
        <v>42951</v>
      </c>
      <c r="C4287" s="47">
        <v>2994.816722</v>
      </c>
      <c r="D4287" s="45">
        <v>0.1</v>
      </c>
      <c r="E4287" s="45" t="s">
        <v>29</v>
      </c>
      <c r="F4287" s="46">
        <v>42937</v>
      </c>
    </row>
    <row r="4288" spans="1:6" x14ac:dyDescent="0.3">
      <c r="A4288" s="45">
        <v>760199</v>
      </c>
      <c r="B4288" s="46">
        <v>42954</v>
      </c>
      <c r="C4288" s="47">
        <v>2994.9592640000001</v>
      </c>
      <c r="D4288" s="45">
        <v>0.1</v>
      </c>
      <c r="E4288" s="45" t="s">
        <v>29</v>
      </c>
      <c r="F4288" s="46">
        <v>42937</v>
      </c>
    </row>
    <row r="4289" spans="1:6" x14ac:dyDescent="0.3">
      <c r="A4289" s="45">
        <v>760199</v>
      </c>
      <c r="B4289" s="46">
        <v>42955</v>
      </c>
      <c r="C4289" s="47">
        <v>2995.1018130000002</v>
      </c>
      <c r="D4289" s="45">
        <v>0.1</v>
      </c>
      <c r="E4289" s="45" t="s">
        <v>29</v>
      </c>
      <c r="F4289" s="46">
        <v>42937</v>
      </c>
    </row>
    <row r="4290" spans="1:6" x14ac:dyDescent="0.3">
      <c r="A4290" s="45">
        <v>760199</v>
      </c>
      <c r="B4290" s="46">
        <v>42956</v>
      </c>
      <c r="C4290" s="47">
        <v>2998.6364159999998</v>
      </c>
      <c r="D4290" s="45">
        <v>0.24</v>
      </c>
      <c r="E4290" s="45" t="s">
        <v>28</v>
      </c>
      <c r="F4290" s="46">
        <v>42956</v>
      </c>
    </row>
    <row r="4291" spans="1:6" x14ac:dyDescent="0.3">
      <c r="A4291" s="45">
        <v>760199</v>
      </c>
      <c r="B4291" s="46">
        <v>42957</v>
      </c>
      <c r="C4291" s="47">
        <v>2998.9788010000002</v>
      </c>
      <c r="D4291" s="45">
        <v>0.24</v>
      </c>
      <c r="E4291" s="45" t="s">
        <v>28</v>
      </c>
      <c r="F4291" s="46">
        <v>42956</v>
      </c>
    </row>
    <row r="4292" spans="1:6" x14ac:dyDescent="0.3">
      <c r="A4292" s="45">
        <v>760199</v>
      </c>
      <c r="B4292" s="46">
        <v>42958</v>
      </c>
      <c r="C4292" s="47">
        <v>2999.321226</v>
      </c>
      <c r="D4292" s="45">
        <v>0.24</v>
      </c>
      <c r="E4292" s="45" t="s">
        <v>28</v>
      </c>
      <c r="F4292" s="46">
        <v>42956</v>
      </c>
    </row>
    <row r="4293" spans="1:6" x14ac:dyDescent="0.3">
      <c r="A4293" s="45">
        <v>760199</v>
      </c>
      <c r="B4293" s="46">
        <v>42961</v>
      </c>
      <c r="C4293" s="47">
        <v>2999.6636899999999</v>
      </c>
      <c r="D4293" s="45">
        <v>0.24</v>
      </c>
      <c r="E4293" s="45" t="s">
        <v>28</v>
      </c>
      <c r="F4293" s="46">
        <v>42956</v>
      </c>
    </row>
    <row r="4294" spans="1:6" x14ac:dyDescent="0.3">
      <c r="A4294" s="45">
        <v>760199</v>
      </c>
      <c r="B4294" s="46">
        <v>42962</v>
      </c>
      <c r="C4294" s="47">
        <v>3000.0061930000002</v>
      </c>
      <c r="D4294" s="45">
        <v>0.24</v>
      </c>
      <c r="E4294" s="45" t="s">
        <v>28</v>
      </c>
      <c r="F4294" s="46">
        <v>42956</v>
      </c>
    </row>
    <row r="4295" spans="1:6" x14ac:dyDescent="0.3">
      <c r="A4295" s="45">
        <v>760199</v>
      </c>
      <c r="B4295" s="46">
        <v>42963</v>
      </c>
      <c r="C4295" s="47">
        <v>3000.7270990000002</v>
      </c>
      <c r="D4295" s="45">
        <v>0.53</v>
      </c>
      <c r="E4295" s="45" t="s">
        <v>29</v>
      </c>
      <c r="F4295" s="46">
        <v>42963</v>
      </c>
    </row>
    <row r="4296" spans="1:6" x14ac:dyDescent="0.3">
      <c r="A4296" s="45">
        <v>760199</v>
      </c>
      <c r="B4296" s="46">
        <v>42964</v>
      </c>
      <c r="C4296" s="47">
        <v>3001.448179</v>
      </c>
      <c r="D4296" s="45">
        <v>0.53</v>
      </c>
      <c r="E4296" s="45" t="s">
        <v>29</v>
      </c>
      <c r="F4296" s="46">
        <v>42963</v>
      </c>
    </row>
    <row r="4297" spans="1:6" x14ac:dyDescent="0.3">
      <c r="A4297" s="45">
        <v>760199</v>
      </c>
      <c r="B4297" s="46">
        <v>42965</v>
      </c>
      <c r="C4297" s="47">
        <v>3002.169433</v>
      </c>
      <c r="D4297" s="45">
        <v>0.53</v>
      </c>
      <c r="E4297" s="45" t="s">
        <v>29</v>
      </c>
      <c r="F4297" s="46">
        <v>42963</v>
      </c>
    </row>
    <row r="4298" spans="1:6" x14ac:dyDescent="0.3">
      <c r="A4298" s="45">
        <v>760199</v>
      </c>
      <c r="B4298" s="46">
        <v>42968</v>
      </c>
      <c r="C4298" s="47">
        <v>3002.89086</v>
      </c>
      <c r="D4298" s="45">
        <v>0.53</v>
      </c>
      <c r="E4298" s="45" t="s">
        <v>29</v>
      </c>
      <c r="F4298" s="46">
        <v>42963</v>
      </c>
    </row>
    <row r="4299" spans="1:6" x14ac:dyDescent="0.3">
      <c r="A4299" s="45">
        <v>760199</v>
      </c>
      <c r="B4299" s="46">
        <v>42969</v>
      </c>
      <c r="C4299" s="47">
        <v>3003.6124599999998</v>
      </c>
      <c r="D4299" s="45">
        <v>0.53</v>
      </c>
      <c r="E4299" s="45" t="s">
        <v>29</v>
      </c>
      <c r="F4299" s="46">
        <v>42963</v>
      </c>
    </row>
    <row r="4300" spans="1:6" x14ac:dyDescent="0.3">
      <c r="A4300" s="45">
        <v>760199</v>
      </c>
      <c r="B4300" s="46">
        <v>42970</v>
      </c>
      <c r="C4300" s="47">
        <v>3004.334233</v>
      </c>
      <c r="D4300" s="45">
        <v>0.53</v>
      </c>
      <c r="E4300" s="45" t="s">
        <v>29</v>
      </c>
      <c r="F4300" s="46">
        <v>42963</v>
      </c>
    </row>
    <row r="4301" spans="1:6" x14ac:dyDescent="0.3">
      <c r="A4301" s="45">
        <v>760199</v>
      </c>
      <c r="B4301" s="46">
        <v>42971</v>
      </c>
      <c r="C4301" s="47">
        <v>3003.7239890000001</v>
      </c>
      <c r="D4301" s="45">
        <v>0.39</v>
      </c>
      <c r="E4301" s="45" t="s">
        <v>29</v>
      </c>
      <c r="F4301" s="46">
        <v>42971</v>
      </c>
    </row>
    <row r="4302" spans="1:6" x14ac:dyDescent="0.3">
      <c r="A4302" s="45">
        <v>760199</v>
      </c>
      <c r="B4302" s="46">
        <v>42972</v>
      </c>
      <c r="C4302" s="47">
        <v>3004.255478</v>
      </c>
      <c r="D4302" s="45">
        <v>0.39</v>
      </c>
      <c r="E4302" s="45" t="s">
        <v>29</v>
      </c>
      <c r="F4302" s="46">
        <v>42971</v>
      </c>
    </row>
    <row r="4303" spans="1:6" x14ac:dyDescent="0.3">
      <c r="A4303" s="45">
        <v>760199</v>
      </c>
      <c r="B4303" s="46">
        <v>42975</v>
      </c>
      <c r="C4303" s="47">
        <v>3004.7870619999999</v>
      </c>
      <c r="D4303" s="45">
        <v>0.39</v>
      </c>
      <c r="E4303" s="45" t="s">
        <v>29</v>
      </c>
      <c r="F4303" s="46">
        <v>42971</v>
      </c>
    </row>
    <row r="4304" spans="1:6" x14ac:dyDescent="0.3">
      <c r="A4304" s="45">
        <v>760199</v>
      </c>
      <c r="B4304" s="46">
        <v>42976</v>
      </c>
      <c r="C4304" s="47">
        <v>3005.3187400000002</v>
      </c>
      <c r="D4304" s="45">
        <v>0.39</v>
      </c>
      <c r="E4304" s="45" t="s">
        <v>29</v>
      </c>
      <c r="F4304" s="46">
        <v>42971</v>
      </c>
    </row>
    <row r="4305" spans="1:6" x14ac:dyDescent="0.3">
      <c r="A4305" s="45">
        <v>760199</v>
      </c>
      <c r="B4305" s="46">
        <v>42977</v>
      </c>
      <c r="C4305" s="47">
        <v>3005.850512</v>
      </c>
      <c r="D4305" s="45">
        <v>0.39</v>
      </c>
      <c r="E4305" s="45" t="s">
        <v>29</v>
      </c>
      <c r="F4305" s="46">
        <v>42971</v>
      </c>
    </row>
    <row r="4306" spans="1:6" x14ac:dyDescent="0.3">
      <c r="A4306" s="45">
        <v>760199</v>
      </c>
      <c r="B4306" s="46">
        <v>42978</v>
      </c>
      <c r="C4306" s="47">
        <v>3006.3823779999998</v>
      </c>
      <c r="D4306" s="45">
        <v>0.39</v>
      </c>
      <c r="E4306" s="45" t="s">
        <v>29</v>
      </c>
      <c r="F4306" s="46">
        <v>42971</v>
      </c>
    </row>
    <row r="4307" spans="1:6" x14ac:dyDescent="0.3">
      <c r="A4307" s="45">
        <v>760199</v>
      </c>
      <c r="B4307" s="46">
        <v>42979</v>
      </c>
      <c r="C4307" s="47">
        <v>3006.914338</v>
      </c>
      <c r="D4307" s="45">
        <v>0.39</v>
      </c>
      <c r="E4307" s="45" t="s">
        <v>29</v>
      </c>
      <c r="F4307" s="46">
        <v>42971</v>
      </c>
    </row>
    <row r="4308" spans="1:6" x14ac:dyDescent="0.3">
      <c r="A4308" s="45">
        <v>760199</v>
      </c>
      <c r="B4308" s="46">
        <v>42982</v>
      </c>
      <c r="C4308" s="47">
        <v>3007.4463919999998</v>
      </c>
      <c r="D4308" s="45">
        <v>0.39</v>
      </c>
      <c r="E4308" s="45" t="s">
        <v>29</v>
      </c>
      <c r="F4308" s="46">
        <v>42971</v>
      </c>
    </row>
    <row r="4309" spans="1:6" x14ac:dyDescent="0.3">
      <c r="A4309" s="45">
        <v>760199</v>
      </c>
      <c r="B4309" s="46">
        <v>42983</v>
      </c>
      <c r="C4309" s="47">
        <v>3007.978541</v>
      </c>
      <c r="D4309" s="45">
        <v>0.39</v>
      </c>
      <c r="E4309" s="45" t="s">
        <v>29</v>
      </c>
      <c r="F4309" s="46">
        <v>42971</v>
      </c>
    </row>
    <row r="4310" spans="1:6" x14ac:dyDescent="0.3">
      <c r="A4310" s="45">
        <v>760199</v>
      </c>
      <c r="B4310" s="46">
        <v>42984</v>
      </c>
      <c r="C4310" s="47">
        <v>3004.149073</v>
      </c>
      <c r="D4310" s="45">
        <v>0.19</v>
      </c>
      <c r="E4310" s="45" t="s">
        <v>28</v>
      </c>
      <c r="F4310" s="46">
        <v>42984</v>
      </c>
    </row>
    <row r="4311" spans="1:6" x14ac:dyDescent="0.3">
      <c r="A4311" s="45">
        <v>760199</v>
      </c>
      <c r="B4311" s="46">
        <v>42986</v>
      </c>
      <c r="C4311" s="47">
        <v>3004.4081930000002</v>
      </c>
      <c r="D4311" s="45">
        <v>0.19</v>
      </c>
      <c r="E4311" s="45" t="s">
        <v>28</v>
      </c>
      <c r="F4311" s="46">
        <v>42984</v>
      </c>
    </row>
    <row r="4312" spans="1:6" x14ac:dyDescent="0.3">
      <c r="A4312" s="45">
        <v>760199</v>
      </c>
      <c r="B4312" s="46">
        <v>42989</v>
      </c>
      <c r="C4312" s="47">
        <v>3004.6673350000001</v>
      </c>
      <c r="D4312" s="45">
        <v>0.19</v>
      </c>
      <c r="E4312" s="45" t="s">
        <v>28</v>
      </c>
      <c r="F4312" s="46">
        <v>42984</v>
      </c>
    </row>
    <row r="4313" spans="1:6" x14ac:dyDescent="0.3">
      <c r="A4313" s="45">
        <v>760199</v>
      </c>
      <c r="B4313" s="46">
        <v>42990</v>
      </c>
      <c r="C4313" s="47">
        <v>3004.9265</v>
      </c>
      <c r="D4313" s="45">
        <v>0.19</v>
      </c>
      <c r="E4313" s="45" t="s">
        <v>28</v>
      </c>
      <c r="F4313" s="46">
        <v>42984</v>
      </c>
    </row>
    <row r="4314" spans="1:6" x14ac:dyDescent="0.3">
      <c r="A4314" s="45">
        <v>760199</v>
      </c>
      <c r="B4314" s="46">
        <v>42991</v>
      </c>
      <c r="C4314" s="47">
        <v>3005.1856870000001</v>
      </c>
      <c r="D4314" s="45">
        <v>0.19</v>
      </c>
      <c r="E4314" s="45" t="s">
        <v>28</v>
      </c>
      <c r="F4314" s="46">
        <v>42984</v>
      </c>
    </row>
    <row r="4315" spans="1:6" x14ac:dyDescent="0.3">
      <c r="A4315" s="45">
        <v>760199</v>
      </c>
      <c r="B4315" s="46">
        <v>42992</v>
      </c>
      <c r="C4315" s="47">
        <v>3005.444896</v>
      </c>
      <c r="D4315" s="45">
        <v>0.19</v>
      </c>
      <c r="E4315" s="45" t="s">
        <v>28</v>
      </c>
      <c r="F4315" s="46">
        <v>42984</v>
      </c>
    </row>
    <row r="4316" spans="1:6" x14ac:dyDescent="0.3">
      <c r="A4316" s="45">
        <v>760199</v>
      </c>
      <c r="B4316" s="46">
        <v>42993</v>
      </c>
      <c r="C4316" s="47">
        <v>3005.7041279999999</v>
      </c>
      <c r="D4316" s="45">
        <v>0.19</v>
      </c>
      <c r="E4316" s="45" t="s">
        <v>28</v>
      </c>
      <c r="F4316" s="46">
        <v>42984</v>
      </c>
    </row>
    <row r="4317" spans="1:6" x14ac:dyDescent="0.3">
      <c r="A4317" s="45">
        <v>760199</v>
      </c>
      <c r="B4317" s="46">
        <v>42996</v>
      </c>
      <c r="C4317" s="47">
        <v>3006.0644010000001</v>
      </c>
      <c r="D4317" s="45">
        <v>0.24</v>
      </c>
      <c r="E4317" s="45" t="s">
        <v>29</v>
      </c>
      <c r="F4317" s="46">
        <v>42996</v>
      </c>
    </row>
    <row r="4318" spans="1:6" x14ac:dyDescent="0.3">
      <c r="A4318" s="45">
        <v>760199</v>
      </c>
      <c r="B4318" s="46">
        <v>42997</v>
      </c>
      <c r="C4318" s="47">
        <v>3006.4247190000001</v>
      </c>
      <c r="D4318" s="45">
        <v>0.24</v>
      </c>
      <c r="E4318" s="45" t="s">
        <v>29</v>
      </c>
      <c r="F4318" s="46">
        <v>42996</v>
      </c>
    </row>
    <row r="4319" spans="1:6" x14ac:dyDescent="0.3">
      <c r="A4319" s="45">
        <v>760199</v>
      </c>
      <c r="B4319" s="46">
        <v>42998</v>
      </c>
      <c r="C4319" s="47">
        <v>3006.7850790000002</v>
      </c>
      <c r="D4319" s="45">
        <v>0.24</v>
      </c>
      <c r="E4319" s="45" t="s">
        <v>29</v>
      </c>
      <c r="F4319" s="46">
        <v>42996</v>
      </c>
    </row>
    <row r="4320" spans="1:6" x14ac:dyDescent="0.3">
      <c r="A4320" s="45">
        <v>760199</v>
      </c>
      <c r="B4320" s="46">
        <v>42999</v>
      </c>
      <c r="C4320" s="47">
        <v>3007.1454819999999</v>
      </c>
      <c r="D4320" s="45">
        <v>0.24</v>
      </c>
      <c r="E4320" s="45" t="s">
        <v>29</v>
      </c>
      <c r="F4320" s="46">
        <v>42996</v>
      </c>
    </row>
    <row r="4321" spans="1:6" x14ac:dyDescent="0.3">
      <c r="A4321" s="45">
        <v>760199</v>
      </c>
      <c r="B4321" s="46">
        <v>43000</v>
      </c>
      <c r="C4321" s="47">
        <v>3006.3801830000002</v>
      </c>
      <c r="D4321" s="45">
        <v>0.09</v>
      </c>
      <c r="E4321" s="45" t="s">
        <v>29</v>
      </c>
      <c r="F4321" s="46">
        <v>43000</v>
      </c>
    </row>
    <row r="4322" spans="1:6" x14ac:dyDescent="0.3">
      <c r="A4322" s="45">
        <v>760199</v>
      </c>
      <c r="B4322" s="46">
        <v>43003</v>
      </c>
      <c r="C4322" s="47">
        <v>3006.5154120000002</v>
      </c>
      <c r="D4322" s="45">
        <v>0.09</v>
      </c>
      <c r="E4322" s="45" t="s">
        <v>29</v>
      </c>
      <c r="F4322" s="46">
        <v>43000</v>
      </c>
    </row>
    <row r="4323" spans="1:6" x14ac:dyDescent="0.3">
      <c r="A4323" s="45">
        <v>760199</v>
      </c>
      <c r="B4323" s="46">
        <v>43004</v>
      </c>
      <c r="C4323" s="47">
        <v>3006.6506469999999</v>
      </c>
      <c r="D4323" s="45">
        <v>0.09</v>
      </c>
      <c r="E4323" s="45" t="s">
        <v>29</v>
      </c>
      <c r="F4323" s="46">
        <v>43000</v>
      </c>
    </row>
    <row r="4324" spans="1:6" x14ac:dyDescent="0.3">
      <c r="A4324" s="45">
        <v>760199</v>
      </c>
      <c r="B4324" s="46">
        <v>43005</v>
      </c>
      <c r="C4324" s="47">
        <v>3006.7858890000002</v>
      </c>
      <c r="D4324" s="45">
        <v>0.09</v>
      </c>
      <c r="E4324" s="45" t="s">
        <v>29</v>
      </c>
      <c r="F4324" s="46">
        <v>43000</v>
      </c>
    </row>
    <row r="4325" spans="1:6" x14ac:dyDescent="0.3">
      <c r="A4325" s="45">
        <v>760199</v>
      </c>
      <c r="B4325" s="46">
        <v>43006</v>
      </c>
      <c r="C4325" s="47">
        <v>3006.9211369999998</v>
      </c>
      <c r="D4325" s="45">
        <v>0.09</v>
      </c>
      <c r="E4325" s="45" t="s">
        <v>29</v>
      </c>
      <c r="F4325" s="46">
        <v>43000</v>
      </c>
    </row>
    <row r="4326" spans="1:6" x14ac:dyDescent="0.3">
      <c r="A4326" s="45">
        <v>760199</v>
      </c>
      <c r="B4326" s="46">
        <v>43007</v>
      </c>
      <c r="C4326" s="47">
        <v>3007.0563900000002</v>
      </c>
      <c r="D4326" s="45">
        <v>0.09</v>
      </c>
      <c r="E4326" s="45" t="s">
        <v>29</v>
      </c>
      <c r="F4326" s="46">
        <v>43000</v>
      </c>
    </row>
    <row r="4327" spans="1:6" x14ac:dyDescent="0.3">
      <c r="A4327" s="45">
        <v>760199</v>
      </c>
      <c r="B4327" s="46">
        <v>43010</v>
      </c>
      <c r="C4327" s="47">
        <v>3007.1916500000002</v>
      </c>
      <c r="D4327" s="45">
        <v>0.09</v>
      </c>
      <c r="E4327" s="45" t="s">
        <v>29</v>
      </c>
      <c r="F4327" s="46">
        <v>43000</v>
      </c>
    </row>
    <row r="4328" spans="1:6" x14ac:dyDescent="0.3">
      <c r="A4328" s="45">
        <v>760199</v>
      </c>
      <c r="B4328" s="46">
        <v>43011</v>
      </c>
      <c r="C4328" s="47">
        <v>3007.326916</v>
      </c>
      <c r="D4328" s="45">
        <v>0.09</v>
      </c>
      <c r="E4328" s="45" t="s">
        <v>29</v>
      </c>
      <c r="F4328" s="46">
        <v>43000</v>
      </c>
    </row>
    <row r="4329" spans="1:6" x14ac:dyDescent="0.3">
      <c r="A4329" s="45">
        <v>760199</v>
      </c>
      <c r="B4329" s="46">
        <v>43012</v>
      </c>
      <c r="C4329" s="47">
        <v>3007.462188</v>
      </c>
      <c r="D4329" s="45">
        <v>0.09</v>
      </c>
      <c r="E4329" s="45" t="s">
        <v>29</v>
      </c>
      <c r="F4329" s="46">
        <v>43000</v>
      </c>
    </row>
    <row r="4330" spans="1:6" x14ac:dyDescent="0.3">
      <c r="A4330" s="45">
        <v>760199</v>
      </c>
      <c r="B4330" s="46">
        <v>43013</v>
      </c>
      <c r="C4330" s="47">
        <v>3007.5974660000002</v>
      </c>
      <c r="D4330" s="45">
        <v>0.09</v>
      </c>
      <c r="E4330" s="45" t="s">
        <v>29</v>
      </c>
      <c r="F4330" s="46">
        <v>43000</v>
      </c>
    </row>
    <row r="4331" spans="1:6" x14ac:dyDescent="0.3">
      <c r="A4331" s="45">
        <v>760199</v>
      </c>
      <c r="B4331" s="46">
        <v>43014</v>
      </c>
      <c r="C4331" s="47">
        <v>3009.3079710000002</v>
      </c>
      <c r="D4331" s="45">
        <v>0.16</v>
      </c>
      <c r="E4331" s="45" t="s">
        <v>28</v>
      </c>
      <c r="F4331" s="46">
        <v>43014</v>
      </c>
    </row>
    <row r="4332" spans="1:6" x14ac:dyDescent="0.3">
      <c r="A4332" s="45">
        <v>760199</v>
      </c>
      <c r="B4332" s="46">
        <v>43017</v>
      </c>
      <c r="C4332" s="47">
        <v>3009.5483810000001</v>
      </c>
      <c r="D4332" s="45">
        <v>0.16</v>
      </c>
      <c r="E4332" s="45" t="s">
        <v>28</v>
      </c>
      <c r="F4332" s="46">
        <v>43014</v>
      </c>
    </row>
    <row r="4333" spans="1:6" x14ac:dyDescent="0.3">
      <c r="A4333" s="45">
        <v>760199</v>
      </c>
      <c r="B4333" s="46">
        <v>43018</v>
      </c>
      <c r="C4333" s="47">
        <v>3009.78881</v>
      </c>
      <c r="D4333" s="45">
        <v>0.16</v>
      </c>
      <c r="E4333" s="45" t="s">
        <v>28</v>
      </c>
      <c r="F4333" s="46">
        <v>43014</v>
      </c>
    </row>
    <row r="4334" spans="1:6" x14ac:dyDescent="0.3">
      <c r="A4334" s="45">
        <v>760199</v>
      </c>
      <c r="B4334" s="46">
        <v>43019</v>
      </c>
      <c r="C4334" s="47">
        <v>3010.029258</v>
      </c>
      <c r="D4334" s="45">
        <v>0.16</v>
      </c>
      <c r="E4334" s="45" t="s">
        <v>28</v>
      </c>
      <c r="F4334" s="46">
        <v>43014</v>
      </c>
    </row>
    <row r="4335" spans="1:6" x14ac:dyDescent="0.3">
      <c r="A4335" s="45">
        <v>760199</v>
      </c>
      <c r="B4335" s="46">
        <v>43021</v>
      </c>
      <c r="C4335" s="47">
        <v>3010.2697250000001</v>
      </c>
      <c r="D4335" s="45">
        <v>0.16</v>
      </c>
      <c r="E4335" s="45" t="s">
        <v>28</v>
      </c>
      <c r="F4335" s="46">
        <v>43014</v>
      </c>
    </row>
    <row r="4336" spans="1:6" x14ac:dyDescent="0.3">
      <c r="A4336" s="45">
        <v>760199</v>
      </c>
      <c r="B4336" s="46">
        <v>43024</v>
      </c>
      <c r="C4336" s="47">
        <v>3010.5102120000001</v>
      </c>
      <c r="D4336" s="45">
        <v>0.16</v>
      </c>
      <c r="E4336" s="45" t="s">
        <v>28</v>
      </c>
      <c r="F4336" s="46">
        <v>43014</v>
      </c>
    </row>
    <row r="4337" spans="1:6" x14ac:dyDescent="0.3">
      <c r="A4337" s="45">
        <v>760199</v>
      </c>
      <c r="B4337" s="46">
        <v>43025</v>
      </c>
      <c r="C4337" s="47">
        <v>3011.1539419999999</v>
      </c>
      <c r="D4337" s="45">
        <v>0.45</v>
      </c>
      <c r="E4337" s="45" t="s">
        <v>29</v>
      </c>
      <c r="F4337" s="46">
        <v>43025</v>
      </c>
    </row>
    <row r="4338" spans="1:6" x14ac:dyDescent="0.3">
      <c r="A4338" s="45">
        <v>760199</v>
      </c>
      <c r="B4338" s="46">
        <v>43026</v>
      </c>
      <c r="C4338" s="47">
        <v>3011.7978109999999</v>
      </c>
      <c r="D4338" s="45">
        <v>0.45</v>
      </c>
      <c r="E4338" s="45" t="s">
        <v>29</v>
      </c>
      <c r="F4338" s="46">
        <v>43025</v>
      </c>
    </row>
    <row r="4339" spans="1:6" x14ac:dyDescent="0.3">
      <c r="A4339" s="45">
        <v>760199</v>
      </c>
      <c r="B4339" s="46">
        <v>43027</v>
      </c>
      <c r="C4339" s="47">
        <v>3012.4418169999999</v>
      </c>
      <c r="D4339" s="45">
        <v>0.45</v>
      </c>
      <c r="E4339" s="45" t="s">
        <v>29</v>
      </c>
      <c r="F4339" s="46">
        <v>43025</v>
      </c>
    </row>
    <row r="4340" spans="1:6" x14ac:dyDescent="0.3">
      <c r="A4340" s="45">
        <v>760199</v>
      </c>
      <c r="B4340" s="46">
        <v>43028</v>
      </c>
      <c r="C4340" s="47">
        <v>3013.0859610000002</v>
      </c>
      <c r="D4340" s="45">
        <v>0.45</v>
      </c>
      <c r="E4340" s="45" t="s">
        <v>29</v>
      </c>
      <c r="F4340" s="46">
        <v>43025</v>
      </c>
    </row>
    <row r="4341" spans="1:6" x14ac:dyDescent="0.3">
      <c r="A4341" s="45">
        <v>760199</v>
      </c>
      <c r="B4341" s="46">
        <v>43031</v>
      </c>
      <c r="C4341" s="47">
        <v>3013.9445209999999</v>
      </c>
      <c r="D4341" s="45">
        <v>0.48</v>
      </c>
      <c r="E4341" s="45" t="s">
        <v>29</v>
      </c>
      <c r="F4341" s="46">
        <v>43031</v>
      </c>
    </row>
    <row r="4342" spans="1:6" x14ac:dyDescent="0.3">
      <c r="A4342" s="45">
        <v>760199</v>
      </c>
      <c r="B4342" s="46">
        <v>43032</v>
      </c>
      <c r="C4342" s="47">
        <v>3014.6318529999999</v>
      </c>
      <c r="D4342" s="45">
        <v>0.48</v>
      </c>
      <c r="E4342" s="45" t="s">
        <v>29</v>
      </c>
      <c r="F4342" s="46">
        <v>43031</v>
      </c>
    </row>
    <row r="4343" spans="1:6" x14ac:dyDescent="0.3">
      <c r="A4343" s="45">
        <v>760199</v>
      </c>
      <c r="B4343" s="46">
        <v>43033</v>
      </c>
      <c r="C4343" s="47">
        <v>3015.3193409999999</v>
      </c>
      <c r="D4343" s="45">
        <v>0.48</v>
      </c>
      <c r="E4343" s="45" t="s">
        <v>29</v>
      </c>
      <c r="F4343" s="46">
        <v>43031</v>
      </c>
    </row>
    <row r="4344" spans="1:6" x14ac:dyDescent="0.3">
      <c r="A4344" s="45">
        <v>760199</v>
      </c>
      <c r="B4344" s="46">
        <v>43034</v>
      </c>
      <c r="C4344" s="47">
        <v>3016.0069870000002</v>
      </c>
      <c r="D4344" s="45">
        <v>0.48</v>
      </c>
      <c r="E4344" s="45" t="s">
        <v>29</v>
      </c>
      <c r="F4344" s="46">
        <v>43031</v>
      </c>
    </row>
    <row r="4345" spans="1:6" x14ac:dyDescent="0.3">
      <c r="A4345" s="45">
        <v>760199</v>
      </c>
      <c r="B4345" s="46">
        <v>43035</v>
      </c>
      <c r="C4345" s="47">
        <v>3016.6947890000001</v>
      </c>
      <c r="D4345" s="45">
        <v>0.48</v>
      </c>
      <c r="E4345" s="45" t="s">
        <v>29</v>
      </c>
      <c r="F4345" s="46">
        <v>43031</v>
      </c>
    </row>
    <row r="4346" spans="1:6" x14ac:dyDescent="0.3">
      <c r="A4346" s="45">
        <v>760199</v>
      </c>
      <c r="B4346" s="46">
        <v>43038</v>
      </c>
      <c r="C4346" s="47">
        <v>3017.382748</v>
      </c>
      <c r="D4346" s="45">
        <v>0.48</v>
      </c>
      <c r="E4346" s="45" t="s">
        <v>29</v>
      </c>
      <c r="F4346" s="46">
        <v>43031</v>
      </c>
    </row>
    <row r="4347" spans="1:6" x14ac:dyDescent="0.3">
      <c r="A4347" s="45">
        <v>760199</v>
      </c>
      <c r="B4347" s="46">
        <v>43039</v>
      </c>
      <c r="C4347" s="47">
        <v>3018.0708639999998</v>
      </c>
      <c r="D4347" s="45">
        <v>0.48</v>
      </c>
      <c r="E4347" s="45" t="s">
        <v>29</v>
      </c>
      <c r="F4347" s="46">
        <v>43031</v>
      </c>
    </row>
    <row r="4348" spans="1:6" x14ac:dyDescent="0.3">
      <c r="A4348" s="45">
        <v>760199</v>
      </c>
      <c r="B4348" s="46">
        <v>43040</v>
      </c>
      <c r="C4348" s="47">
        <v>3018.759137</v>
      </c>
      <c r="D4348" s="45">
        <v>0.48</v>
      </c>
      <c r="E4348" s="45" t="s">
        <v>29</v>
      </c>
      <c r="F4348" s="46">
        <v>43031</v>
      </c>
    </row>
    <row r="4349" spans="1:6" x14ac:dyDescent="0.3">
      <c r="A4349" s="45">
        <v>760199</v>
      </c>
      <c r="B4349" s="46">
        <v>43042</v>
      </c>
      <c r="C4349" s="47">
        <v>3019.4475670000002</v>
      </c>
      <c r="D4349" s="45">
        <v>0.48</v>
      </c>
      <c r="E4349" s="45" t="s">
        <v>29</v>
      </c>
      <c r="F4349" s="46">
        <v>43031</v>
      </c>
    </row>
    <row r="4350" spans="1:6" x14ac:dyDescent="0.3">
      <c r="A4350" s="45">
        <v>760199</v>
      </c>
      <c r="B4350" s="46">
        <v>43045</v>
      </c>
      <c r="C4350" s="47">
        <v>3020.1361539999998</v>
      </c>
      <c r="D4350" s="45">
        <v>0.48</v>
      </c>
      <c r="E4350" s="45" t="s">
        <v>29</v>
      </c>
      <c r="F4350" s="46">
        <v>43031</v>
      </c>
    </row>
    <row r="4351" spans="1:6" x14ac:dyDescent="0.3">
      <c r="A4351" s="45">
        <v>760199</v>
      </c>
      <c r="B4351" s="46">
        <v>43046</v>
      </c>
      <c r="C4351" s="47">
        <v>3020.8248979999998</v>
      </c>
      <c r="D4351" s="45">
        <v>0.48</v>
      </c>
      <c r="E4351" s="45" t="s">
        <v>29</v>
      </c>
      <c r="F4351" s="46">
        <v>43031</v>
      </c>
    </row>
    <row r="4352" spans="1:6" x14ac:dyDescent="0.3">
      <c r="A4352" s="45">
        <v>760199</v>
      </c>
      <c r="B4352" s="46">
        <v>43047</v>
      </c>
      <c r="C4352" s="47">
        <v>3021.513798</v>
      </c>
      <c r="D4352" s="45">
        <v>0.48</v>
      </c>
      <c r="E4352" s="45" t="s">
        <v>29</v>
      </c>
      <c r="F4352" s="46">
        <v>43031</v>
      </c>
    </row>
    <row r="4353" spans="1:6" x14ac:dyDescent="0.3">
      <c r="A4353" s="45">
        <v>760199</v>
      </c>
      <c r="B4353" s="46">
        <v>43048</v>
      </c>
      <c r="C4353" s="47">
        <v>3022.2028570000002</v>
      </c>
      <c r="D4353" s="45">
        <v>0.48</v>
      </c>
      <c r="E4353" s="45" t="s">
        <v>29</v>
      </c>
      <c r="F4353" s="46">
        <v>43031</v>
      </c>
    </row>
    <row r="4354" spans="1:6" x14ac:dyDescent="0.3">
      <c r="A4354" s="45">
        <v>760199</v>
      </c>
      <c r="B4354" s="46">
        <v>43049</v>
      </c>
      <c r="C4354" s="47">
        <v>3021.3471970000001</v>
      </c>
      <c r="D4354" s="45">
        <v>0.42</v>
      </c>
      <c r="E4354" s="45" t="s">
        <v>28</v>
      </c>
      <c r="F4354" s="46">
        <v>43049</v>
      </c>
    </row>
    <row r="4355" spans="1:6" x14ac:dyDescent="0.3">
      <c r="A4355" s="45">
        <v>760199</v>
      </c>
      <c r="B4355" s="46">
        <v>43052</v>
      </c>
      <c r="C4355" s="47">
        <v>3021.950394</v>
      </c>
      <c r="D4355" s="45">
        <v>0.42</v>
      </c>
      <c r="E4355" s="45" t="s">
        <v>28</v>
      </c>
      <c r="F4355" s="46">
        <v>43049</v>
      </c>
    </row>
    <row r="4356" spans="1:6" x14ac:dyDescent="0.3">
      <c r="A4356" s="45">
        <v>760199</v>
      </c>
      <c r="B4356" s="46">
        <v>43053</v>
      </c>
      <c r="C4356" s="47">
        <v>3022.5537119999999</v>
      </c>
      <c r="D4356" s="45">
        <v>0.42</v>
      </c>
      <c r="E4356" s="45" t="s">
        <v>28</v>
      </c>
      <c r="F4356" s="46">
        <v>43049</v>
      </c>
    </row>
    <row r="4357" spans="1:6" x14ac:dyDescent="0.3">
      <c r="A4357" s="45">
        <v>760199</v>
      </c>
      <c r="B4357" s="46">
        <v>43055</v>
      </c>
      <c r="C4357" s="47">
        <v>3023.1571509999999</v>
      </c>
      <c r="D4357" s="45">
        <v>0.42</v>
      </c>
      <c r="E4357" s="45" t="s">
        <v>28</v>
      </c>
      <c r="F4357" s="46">
        <v>43049</v>
      </c>
    </row>
    <row r="4358" spans="1:6" x14ac:dyDescent="0.3">
      <c r="A4358" s="45">
        <v>760199</v>
      </c>
      <c r="B4358" s="46">
        <v>43056</v>
      </c>
      <c r="C4358" s="47">
        <v>3023.860913</v>
      </c>
      <c r="D4358" s="45">
        <v>0.49</v>
      </c>
      <c r="E4358" s="45" t="s">
        <v>29</v>
      </c>
      <c r="F4358" s="46">
        <v>43056</v>
      </c>
    </row>
    <row r="4359" spans="1:6" x14ac:dyDescent="0.3">
      <c r="A4359" s="45">
        <v>760199</v>
      </c>
      <c r="B4359" s="46">
        <v>43059</v>
      </c>
      <c r="C4359" s="47">
        <v>3024.56484</v>
      </c>
      <c r="D4359" s="45">
        <v>0.49</v>
      </c>
      <c r="E4359" s="45" t="s">
        <v>29</v>
      </c>
      <c r="F4359" s="46">
        <v>43056</v>
      </c>
    </row>
    <row r="4360" spans="1:6" x14ac:dyDescent="0.3">
      <c r="A4360" s="45">
        <v>760199</v>
      </c>
      <c r="B4360" s="46">
        <v>43060</v>
      </c>
      <c r="C4360" s="47">
        <v>3025.2689300000002</v>
      </c>
      <c r="D4360" s="45">
        <v>0.49</v>
      </c>
      <c r="E4360" s="45" t="s">
        <v>29</v>
      </c>
      <c r="F4360" s="46">
        <v>43056</v>
      </c>
    </row>
    <row r="4361" spans="1:6" x14ac:dyDescent="0.3">
      <c r="A4361" s="45">
        <v>760199</v>
      </c>
      <c r="B4361" s="46">
        <v>43061</v>
      </c>
      <c r="C4361" s="47">
        <v>3025.9731839999999</v>
      </c>
      <c r="D4361" s="45">
        <v>0.49</v>
      </c>
      <c r="E4361" s="45" t="s">
        <v>29</v>
      </c>
      <c r="F4361" s="46">
        <v>43056</v>
      </c>
    </row>
    <row r="4362" spans="1:6" x14ac:dyDescent="0.3">
      <c r="A4362" s="45">
        <v>760199</v>
      </c>
      <c r="B4362" s="46">
        <v>43062</v>
      </c>
      <c r="C4362" s="47">
        <v>3026.6776020000002</v>
      </c>
      <c r="D4362" s="45">
        <v>0.49</v>
      </c>
      <c r="E4362" s="45" t="s">
        <v>29</v>
      </c>
      <c r="F4362" s="46">
        <v>43056</v>
      </c>
    </row>
    <row r="4363" spans="1:6" x14ac:dyDescent="0.3">
      <c r="A4363" s="45">
        <v>760199</v>
      </c>
      <c r="B4363" s="46">
        <v>43063</v>
      </c>
      <c r="C4363" s="47">
        <v>3026.348845</v>
      </c>
      <c r="D4363" s="45">
        <v>0.37</v>
      </c>
      <c r="E4363" s="45" t="s">
        <v>29</v>
      </c>
      <c r="F4363" s="46">
        <v>43063</v>
      </c>
    </row>
    <row r="4364" spans="1:6" x14ac:dyDescent="0.3">
      <c r="A4364" s="45">
        <v>760199</v>
      </c>
      <c r="B4364" s="46">
        <v>43066</v>
      </c>
      <c r="C4364" s="47">
        <v>3026.8811219999998</v>
      </c>
      <c r="D4364" s="45">
        <v>0.37</v>
      </c>
      <c r="E4364" s="45" t="s">
        <v>29</v>
      </c>
      <c r="F4364" s="46">
        <v>43063</v>
      </c>
    </row>
    <row r="4365" spans="1:6" x14ac:dyDescent="0.3">
      <c r="A4365" s="45">
        <v>760199</v>
      </c>
      <c r="B4365" s="46">
        <v>43067</v>
      </c>
      <c r="C4365" s="47">
        <v>3027.4134920000001</v>
      </c>
      <c r="D4365" s="45">
        <v>0.37</v>
      </c>
      <c r="E4365" s="45" t="s">
        <v>29</v>
      </c>
      <c r="F4365" s="46">
        <v>43063</v>
      </c>
    </row>
    <row r="4366" spans="1:6" x14ac:dyDescent="0.3">
      <c r="A4366" s="45">
        <v>760199</v>
      </c>
      <c r="B4366" s="46">
        <v>43068</v>
      </c>
      <c r="C4366" s="47">
        <v>3027.945956</v>
      </c>
      <c r="D4366" s="45">
        <v>0.37</v>
      </c>
      <c r="E4366" s="45" t="s">
        <v>29</v>
      </c>
      <c r="F4366" s="46">
        <v>43063</v>
      </c>
    </row>
    <row r="4367" spans="1:6" x14ac:dyDescent="0.3">
      <c r="A4367" s="45">
        <v>760199</v>
      </c>
      <c r="B4367" s="46">
        <v>43069</v>
      </c>
      <c r="C4367" s="47">
        <v>3028.4785139999999</v>
      </c>
      <c r="D4367" s="45">
        <v>0.37</v>
      </c>
      <c r="E4367" s="45" t="s">
        <v>29</v>
      </c>
      <c r="F4367" s="46">
        <v>43063</v>
      </c>
    </row>
    <row r="4368" spans="1:6" x14ac:dyDescent="0.3">
      <c r="A4368" s="45">
        <v>760199</v>
      </c>
      <c r="B4368" s="46">
        <v>43070</v>
      </c>
      <c r="C4368" s="47">
        <v>3029.0111649999999</v>
      </c>
      <c r="D4368" s="45">
        <v>0.37</v>
      </c>
      <c r="E4368" s="45" t="s">
        <v>29</v>
      </c>
      <c r="F4368" s="46">
        <v>43063</v>
      </c>
    </row>
    <row r="4369" spans="1:6" x14ac:dyDescent="0.3">
      <c r="A4369" s="45">
        <v>760199</v>
      </c>
      <c r="B4369" s="46">
        <v>43073</v>
      </c>
      <c r="C4369" s="47">
        <v>3029.5439099999999</v>
      </c>
      <c r="D4369" s="45">
        <v>0.37</v>
      </c>
      <c r="E4369" s="45" t="s">
        <v>29</v>
      </c>
      <c r="F4369" s="46">
        <v>43063</v>
      </c>
    </row>
    <row r="4370" spans="1:6" x14ac:dyDescent="0.3">
      <c r="A4370" s="45">
        <v>760199</v>
      </c>
      <c r="B4370" s="46">
        <v>43074</v>
      </c>
      <c r="C4370" s="47">
        <v>3030.076748</v>
      </c>
      <c r="D4370" s="45">
        <v>0.37</v>
      </c>
      <c r="E4370" s="45" t="s">
        <v>29</v>
      </c>
      <c r="F4370" s="46">
        <v>43063</v>
      </c>
    </row>
    <row r="4371" spans="1:6" x14ac:dyDescent="0.3">
      <c r="A4371" s="45">
        <v>760199</v>
      </c>
      <c r="B4371" s="46">
        <v>43075</v>
      </c>
      <c r="C4371" s="47">
        <v>3030.60968</v>
      </c>
      <c r="D4371" s="45">
        <v>0.37</v>
      </c>
      <c r="E4371" s="45" t="s">
        <v>29</v>
      </c>
      <c r="F4371" s="46">
        <v>43063</v>
      </c>
    </row>
    <row r="4372" spans="1:6" x14ac:dyDescent="0.3">
      <c r="A4372" s="45">
        <v>760199</v>
      </c>
      <c r="B4372" s="46">
        <v>43076</v>
      </c>
      <c r="C4372" s="47">
        <v>3031.1427060000001</v>
      </c>
      <c r="D4372" s="45">
        <v>0.37</v>
      </c>
      <c r="E4372" s="45" t="s">
        <v>29</v>
      </c>
      <c r="F4372" s="46">
        <v>43063</v>
      </c>
    </row>
    <row r="4373" spans="1:6" x14ac:dyDescent="0.3">
      <c r="A4373" s="45">
        <v>760199</v>
      </c>
      <c r="B4373" s="46">
        <v>43077</v>
      </c>
      <c r="C4373" s="47">
        <v>3029.6055839999999</v>
      </c>
      <c r="D4373" s="45">
        <v>0.28000000000000003</v>
      </c>
      <c r="E4373" s="45" t="s">
        <v>28</v>
      </c>
      <c r="F4373" s="46">
        <v>43077</v>
      </c>
    </row>
    <row r="4374" spans="1:6" x14ac:dyDescent="0.3">
      <c r="A4374" s="45">
        <v>760199</v>
      </c>
      <c r="B4374" s="46">
        <v>43080</v>
      </c>
      <c r="C4374" s="47">
        <v>3030.009067</v>
      </c>
      <c r="D4374" s="45">
        <v>0.28000000000000003</v>
      </c>
      <c r="E4374" s="45" t="s">
        <v>28</v>
      </c>
      <c r="F4374" s="46">
        <v>43077</v>
      </c>
    </row>
    <row r="4375" spans="1:6" x14ac:dyDescent="0.3">
      <c r="A4375" s="45">
        <v>760199</v>
      </c>
      <c r="B4375" s="46">
        <v>43081</v>
      </c>
      <c r="C4375" s="47">
        <v>3030.412605</v>
      </c>
      <c r="D4375" s="45">
        <v>0.28000000000000003</v>
      </c>
      <c r="E4375" s="45" t="s">
        <v>28</v>
      </c>
      <c r="F4375" s="46">
        <v>43077</v>
      </c>
    </row>
    <row r="4376" spans="1:6" x14ac:dyDescent="0.3">
      <c r="A4376" s="45">
        <v>760199</v>
      </c>
      <c r="B4376" s="46">
        <v>43082</v>
      </c>
      <c r="C4376" s="47">
        <v>3030.8161960000002</v>
      </c>
      <c r="D4376" s="45">
        <v>0.28000000000000003</v>
      </c>
      <c r="E4376" s="45" t="s">
        <v>28</v>
      </c>
      <c r="F4376" s="46">
        <v>43077</v>
      </c>
    </row>
    <row r="4377" spans="1:6" x14ac:dyDescent="0.3">
      <c r="A4377" s="45">
        <v>760199</v>
      </c>
      <c r="B4377" s="46">
        <v>43083</v>
      </c>
      <c r="C4377" s="47">
        <v>3031.2198400000002</v>
      </c>
      <c r="D4377" s="45">
        <v>0.28000000000000003</v>
      </c>
      <c r="E4377" s="45" t="s">
        <v>28</v>
      </c>
      <c r="F4377" s="46">
        <v>43077</v>
      </c>
    </row>
    <row r="4378" spans="1:6" x14ac:dyDescent="0.3">
      <c r="A4378" s="45">
        <v>760199</v>
      </c>
      <c r="B4378" s="46">
        <v>43084</v>
      </c>
      <c r="C4378" s="47">
        <v>3031.6235390000002</v>
      </c>
      <c r="D4378" s="45">
        <v>0.28000000000000003</v>
      </c>
      <c r="E4378" s="45" t="s">
        <v>28</v>
      </c>
      <c r="F4378" s="46">
        <v>43077</v>
      </c>
    </row>
    <row r="4379" spans="1:6" x14ac:dyDescent="0.3">
      <c r="A4379" s="45">
        <v>760199</v>
      </c>
      <c r="B4379" s="46">
        <v>43087</v>
      </c>
      <c r="C4379" s="47">
        <v>3032.0537979999999</v>
      </c>
      <c r="D4379" s="45">
        <v>0.27</v>
      </c>
      <c r="E4379" s="45" t="s">
        <v>29</v>
      </c>
      <c r="F4379" s="46">
        <v>43087</v>
      </c>
    </row>
    <row r="4380" spans="1:6" x14ac:dyDescent="0.3">
      <c r="A4380" s="45">
        <v>760199</v>
      </c>
      <c r="B4380" s="46">
        <v>43088</v>
      </c>
      <c r="C4380" s="47">
        <v>3032.4841190000002</v>
      </c>
      <c r="D4380" s="45">
        <v>0.27</v>
      </c>
      <c r="E4380" s="45" t="s">
        <v>29</v>
      </c>
      <c r="F4380" s="46">
        <v>43087</v>
      </c>
    </row>
    <row r="4381" spans="1:6" x14ac:dyDescent="0.3">
      <c r="A4381" s="45">
        <v>760199</v>
      </c>
      <c r="B4381" s="46">
        <v>43089</v>
      </c>
      <c r="C4381" s="47">
        <v>3032.9145010000002</v>
      </c>
      <c r="D4381" s="45">
        <v>0.27</v>
      </c>
      <c r="E4381" s="45" t="s">
        <v>29</v>
      </c>
      <c r="F4381" s="46">
        <v>43087</v>
      </c>
    </row>
    <row r="4382" spans="1:6" x14ac:dyDescent="0.3">
      <c r="A4382" s="45">
        <v>760199</v>
      </c>
      <c r="B4382" s="46">
        <v>43090</v>
      </c>
      <c r="C4382" s="47">
        <v>3033.3449430000001</v>
      </c>
      <c r="D4382" s="45">
        <v>0.27</v>
      </c>
      <c r="E4382" s="45" t="s">
        <v>29</v>
      </c>
      <c r="F4382" s="46">
        <v>43087</v>
      </c>
    </row>
    <row r="4383" spans="1:6" x14ac:dyDescent="0.3">
      <c r="A4383" s="45">
        <v>760199</v>
      </c>
      <c r="B4383" s="46">
        <v>43091</v>
      </c>
      <c r="C4383" s="47">
        <v>3033.695823</v>
      </c>
      <c r="D4383" s="45">
        <v>0.26</v>
      </c>
      <c r="E4383" s="45" t="s">
        <v>29</v>
      </c>
      <c r="F4383" s="46">
        <v>43091</v>
      </c>
    </row>
    <row r="4384" spans="1:6" x14ac:dyDescent="0.3">
      <c r="A4384" s="45">
        <v>760199</v>
      </c>
      <c r="B4384" s="46">
        <v>43095</v>
      </c>
      <c r="C4384" s="47">
        <v>3034.1104500000001</v>
      </c>
      <c r="D4384" s="45">
        <v>0.26</v>
      </c>
      <c r="E4384" s="45" t="s">
        <v>29</v>
      </c>
      <c r="F4384" s="46">
        <v>43091</v>
      </c>
    </row>
    <row r="4385" spans="1:6" x14ac:dyDescent="0.3">
      <c r="A4385" s="45">
        <v>760199</v>
      </c>
      <c r="B4385" s="46">
        <v>43096</v>
      </c>
      <c r="C4385" s="47">
        <v>3034.525134</v>
      </c>
      <c r="D4385" s="45">
        <v>0.26</v>
      </c>
      <c r="E4385" s="45" t="s">
        <v>29</v>
      </c>
      <c r="F4385" s="46">
        <v>43091</v>
      </c>
    </row>
    <row r="4386" spans="1:6" x14ac:dyDescent="0.3">
      <c r="A4386" s="45">
        <v>760199</v>
      </c>
      <c r="B4386" s="46">
        <v>43097</v>
      </c>
      <c r="C4386" s="47">
        <v>3034.9398740000001</v>
      </c>
      <c r="D4386" s="45">
        <v>0.26</v>
      </c>
      <c r="E4386" s="45" t="s">
        <v>29</v>
      </c>
      <c r="F4386" s="46">
        <v>43091</v>
      </c>
    </row>
    <row r="4387" spans="1:6" x14ac:dyDescent="0.3">
      <c r="A4387" s="45">
        <v>760199</v>
      </c>
      <c r="B4387" s="46">
        <v>43098</v>
      </c>
      <c r="C4387" s="47">
        <v>3035.3546710000001</v>
      </c>
      <c r="D4387" s="45">
        <v>0.26</v>
      </c>
      <c r="E4387" s="45" t="s">
        <v>29</v>
      </c>
      <c r="F4387" s="46">
        <v>43091</v>
      </c>
    </row>
    <row r="4388" spans="1:6" x14ac:dyDescent="0.3">
      <c r="A4388" s="45">
        <v>760199</v>
      </c>
      <c r="B4388" s="46">
        <v>43102</v>
      </c>
      <c r="C4388" s="47">
        <v>3035.7695250000002</v>
      </c>
      <c r="D4388" s="45">
        <v>0.26</v>
      </c>
      <c r="E4388" s="45" t="s">
        <v>29</v>
      </c>
      <c r="F4388" s="46">
        <v>43091</v>
      </c>
    </row>
    <row r="4389" spans="1:6" x14ac:dyDescent="0.3">
      <c r="A4389" s="45">
        <v>760199</v>
      </c>
      <c r="B4389" s="46">
        <v>43103</v>
      </c>
      <c r="C4389" s="47">
        <v>3036.1844350000001</v>
      </c>
      <c r="D4389" s="45">
        <v>0.26</v>
      </c>
      <c r="E4389" s="45" t="s">
        <v>29</v>
      </c>
      <c r="F4389" s="46">
        <v>43091</v>
      </c>
    </row>
    <row r="4390" spans="1:6" x14ac:dyDescent="0.3">
      <c r="A4390" s="45">
        <v>760199</v>
      </c>
      <c r="B4390" s="46">
        <v>43104</v>
      </c>
      <c r="C4390" s="47">
        <v>3036.5994019999998</v>
      </c>
      <c r="D4390" s="45">
        <v>0.26</v>
      </c>
      <c r="E4390" s="45" t="s">
        <v>29</v>
      </c>
      <c r="F4390" s="46">
        <v>43091</v>
      </c>
    </row>
    <row r="4391" spans="1:6" x14ac:dyDescent="0.3">
      <c r="A4391" s="45">
        <v>760199</v>
      </c>
      <c r="B4391" s="46">
        <v>43105</v>
      </c>
      <c r="C4391" s="47">
        <v>3037.0144260000002</v>
      </c>
      <c r="D4391" s="45">
        <v>0.26</v>
      </c>
      <c r="E4391" s="45" t="s">
        <v>29</v>
      </c>
      <c r="F4391" s="46">
        <v>43091</v>
      </c>
    </row>
    <row r="4392" spans="1:6" x14ac:dyDescent="0.3">
      <c r="A4392" s="45">
        <v>760199</v>
      </c>
      <c r="B4392" s="46">
        <v>43108</v>
      </c>
      <c r="C4392" s="47">
        <v>3037.4295059999999</v>
      </c>
      <c r="D4392" s="45">
        <v>0.26</v>
      </c>
      <c r="E4392" s="45" t="s">
        <v>29</v>
      </c>
      <c r="F4392" s="46">
        <v>43091</v>
      </c>
    </row>
    <row r="4393" spans="1:6" x14ac:dyDescent="0.3">
      <c r="A4393" s="45">
        <v>760199</v>
      </c>
      <c r="B4393" s="46">
        <v>43109</v>
      </c>
      <c r="C4393" s="47">
        <v>3037.8446429999999</v>
      </c>
      <c r="D4393" s="45">
        <v>0.26</v>
      </c>
      <c r="E4393" s="45" t="s">
        <v>29</v>
      </c>
      <c r="F4393" s="46">
        <v>43091</v>
      </c>
    </row>
    <row r="4394" spans="1:6" x14ac:dyDescent="0.3">
      <c r="A4394" s="45">
        <v>760199</v>
      </c>
      <c r="B4394" s="46">
        <v>43110</v>
      </c>
      <c r="C4394" s="47">
        <v>3042.8538319999998</v>
      </c>
      <c r="D4394" s="45">
        <v>0.44</v>
      </c>
      <c r="E4394" s="45" t="s">
        <v>28</v>
      </c>
      <c r="F4394" s="46">
        <v>43110</v>
      </c>
    </row>
    <row r="4395" spans="1:6" x14ac:dyDescent="0.3">
      <c r="A4395" s="45">
        <v>760199</v>
      </c>
      <c r="B4395" s="46">
        <v>43111</v>
      </c>
      <c r="C4395" s="47">
        <v>3043.5571049999999</v>
      </c>
      <c r="D4395" s="45">
        <v>0.44</v>
      </c>
      <c r="E4395" s="45" t="s">
        <v>28</v>
      </c>
      <c r="F4395" s="46">
        <v>43110</v>
      </c>
    </row>
    <row r="4396" spans="1:6" x14ac:dyDescent="0.3">
      <c r="A4396" s="45">
        <v>760199</v>
      </c>
      <c r="B4396" s="46">
        <v>43112</v>
      </c>
      <c r="C4396" s="47">
        <v>3044.2605410000001</v>
      </c>
      <c r="D4396" s="45">
        <v>0.44</v>
      </c>
      <c r="E4396" s="45" t="s">
        <v>28</v>
      </c>
      <c r="F4396" s="46">
        <v>43110</v>
      </c>
    </row>
    <row r="4397" spans="1:6" x14ac:dyDescent="0.3">
      <c r="A4397" s="45">
        <v>760199</v>
      </c>
      <c r="B4397" s="46">
        <v>43115</v>
      </c>
      <c r="C4397" s="47">
        <v>3044.96414</v>
      </c>
      <c r="D4397" s="45">
        <v>0.44</v>
      </c>
      <c r="E4397" s="45" t="s">
        <v>28</v>
      </c>
      <c r="F4397" s="46">
        <v>43110</v>
      </c>
    </row>
    <row r="4398" spans="1:6" x14ac:dyDescent="0.3">
      <c r="A4398" s="45">
        <v>760199</v>
      </c>
      <c r="B4398" s="46">
        <v>43116</v>
      </c>
      <c r="C4398" s="47">
        <v>3045.4707899999999</v>
      </c>
      <c r="D4398" s="45">
        <v>0.35</v>
      </c>
      <c r="E4398" s="45" t="s">
        <v>29</v>
      </c>
      <c r="F4398" s="46">
        <v>43116</v>
      </c>
    </row>
    <row r="4399" spans="1:6" x14ac:dyDescent="0.3">
      <c r="A4399" s="45">
        <v>760199</v>
      </c>
      <c r="B4399" s="46">
        <v>43117</v>
      </c>
      <c r="C4399" s="47">
        <v>3045.9775239999999</v>
      </c>
      <c r="D4399" s="45">
        <v>0.35</v>
      </c>
      <c r="E4399" s="45" t="s">
        <v>29</v>
      </c>
      <c r="F4399" s="46">
        <v>43116</v>
      </c>
    </row>
    <row r="4400" spans="1:6" x14ac:dyDescent="0.3">
      <c r="A4400" s="45">
        <v>760199</v>
      </c>
      <c r="B4400" s="46">
        <v>43118</v>
      </c>
      <c r="C4400" s="47">
        <v>3046.4843430000001</v>
      </c>
      <c r="D4400" s="45">
        <v>0.35</v>
      </c>
      <c r="E4400" s="45" t="s">
        <v>29</v>
      </c>
      <c r="F4400" s="46">
        <v>43116</v>
      </c>
    </row>
    <row r="4401" spans="1:6" x14ac:dyDescent="0.3">
      <c r="A4401" s="45">
        <v>760199</v>
      </c>
      <c r="B4401" s="46">
        <v>43119</v>
      </c>
      <c r="C4401" s="47">
        <v>3046.991246</v>
      </c>
      <c r="D4401" s="45">
        <v>0.35</v>
      </c>
      <c r="E4401" s="45" t="s">
        <v>29</v>
      </c>
      <c r="F4401" s="46">
        <v>43116</v>
      </c>
    </row>
    <row r="4402" spans="1:6" x14ac:dyDescent="0.3">
      <c r="A4402" s="45">
        <v>760199</v>
      </c>
      <c r="B4402" s="46">
        <v>43122</v>
      </c>
      <c r="C4402" s="47">
        <v>3047.4982329999998</v>
      </c>
      <c r="D4402" s="45">
        <v>0.35</v>
      </c>
      <c r="E4402" s="45" t="s">
        <v>29</v>
      </c>
      <c r="F4402" s="46">
        <v>43116</v>
      </c>
    </row>
    <row r="4403" spans="1:6" x14ac:dyDescent="0.3">
      <c r="A4403" s="45">
        <v>760199</v>
      </c>
      <c r="B4403" s="46">
        <v>43123</v>
      </c>
      <c r="C4403" s="47">
        <v>3048.0053050000001</v>
      </c>
      <c r="D4403" s="45">
        <v>0.35</v>
      </c>
      <c r="E4403" s="45" t="s">
        <v>29</v>
      </c>
      <c r="F4403" s="46">
        <v>43116</v>
      </c>
    </row>
    <row r="4404" spans="1:6" x14ac:dyDescent="0.3">
      <c r="A4404" s="45">
        <v>760199</v>
      </c>
      <c r="B4404" s="46">
        <v>43124</v>
      </c>
      <c r="C4404" s="47">
        <v>3048.9174579999999</v>
      </c>
      <c r="D4404" s="45">
        <v>0.39</v>
      </c>
      <c r="E4404" s="45" t="s">
        <v>29</v>
      </c>
      <c r="F4404" s="46">
        <v>43124</v>
      </c>
    </row>
    <row r="4405" spans="1:6" x14ac:dyDescent="0.3">
      <c r="A4405" s="45">
        <v>760199</v>
      </c>
      <c r="B4405" s="46">
        <v>43125</v>
      </c>
      <c r="C4405" s="47">
        <v>3049.4826370000001</v>
      </c>
      <c r="D4405" s="45">
        <v>0.39</v>
      </c>
      <c r="E4405" s="45" t="s">
        <v>29</v>
      </c>
      <c r="F4405" s="46">
        <v>43124</v>
      </c>
    </row>
    <row r="4406" spans="1:6" x14ac:dyDescent="0.3">
      <c r="A4406" s="45">
        <v>760199</v>
      </c>
      <c r="B4406" s="46">
        <v>43126</v>
      </c>
      <c r="C4406" s="47">
        <v>3050.04792</v>
      </c>
      <c r="D4406" s="45">
        <v>0.39</v>
      </c>
      <c r="E4406" s="45" t="s">
        <v>29</v>
      </c>
      <c r="F4406" s="46">
        <v>43124</v>
      </c>
    </row>
    <row r="4407" spans="1:6" x14ac:dyDescent="0.3">
      <c r="A4407" s="45">
        <v>760199</v>
      </c>
      <c r="B4407" s="46">
        <v>43129</v>
      </c>
      <c r="C4407" s="47">
        <v>3050.613308</v>
      </c>
      <c r="D4407" s="45">
        <v>0.39</v>
      </c>
      <c r="E4407" s="45" t="s">
        <v>29</v>
      </c>
      <c r="F4407" s="46">
        <v>43124</v>
      </c>
    </row>
    <row r="4408" spans="1:6" x14ac:dyDescent="0.3">
      <c r="A4408" s="45">
        <v>760199</v>
      </c>
      <c r="B4408" s="46">
        <v>43130</v>
      </c>
      <c r="C4408" s="47">
        <v>3051.178801</v>
      </c>
      <c r="D4408" s="45">
        <v>0.39</v>
      </c>
      <c r="E4408" s="45" t="s">
        <v>29</v>
      </c>
      <c r="F4408" s="46">
        <v>43124</v>
      </c>
    </row>
    <row r="4409" spans="1:6" x14ac:dyDescent="0.3">
      <c r="A4409" s="45">
        <v>760199</v>
      </c>
      <c r="B4409" s="46">
        <v>43131</v>
      </c>
      <c r="C4409" s="47">
        <v>3051.7443990000002</v>
      </c>
      <c r="D4409" s="45">
        <v>0.39</v>
      </c>
      <c r="E4409" s="45" t="s">
        <v>29</v>
      </c>
      <c r="F4409" s="46">
        <v>43124</v>
      </c>
    </row>
    <row r="4410" spans="1:6" x14ac:dyDescent="0.3">
      <c r="A4410" s="45">
        <v>760199</v>
      </c>
      <c r="B4410" s="46">
        <v>43132</v>
      </c>
      <c r="C4410" s="47">
        <v>3052.3101019999999</v>
      </c>
      <c r="D4410" s="45">
        <v>0.39</v>
      </c>
      <c r="E4410" s="45" t="s">
        <v>29</v>
      </c>
      <c r="F4410" s="46">
        <v>43124</v>
      </c>
    </row>
    <row r="4411" spans="1:6" x14ac:dyDescent="0.3">
      <c r="A4411" s="45">
        <v>760199</v>
      </c>
      <c r="B4411" s="46">
        <v>43133</v>
      </c>
      <c r="C4411" s="47">
        <v>3052.8759089999999</v>
      </c>
      <c r="D4411" s="45">
        <v>0.39</v>
      </c>
      <c r="E4411" s="45" t="s">
        <v>29</v>
      </c>
      <c r="F4411" s="46">
        <v>43124</v>
      </c>
    </row>
    <row r="4412" spans="1:6" x14ac:dyDescent="0.3">
      <c r="A4412" s="45">
        <v>760199</v>
      </c>
      <c r="B4412" s="46">
        <v>43136</v>
      </c>
      <c r="C4412" s="47">
        <v>3053.4418219999998</v>
      </c>
      <c r="D4412" s="45">
        <v>0.39</v>
      </c>
      <c r="E4412" s="45" t="s">
        <v>29</v>
      </c>
      <c r="F4412" s="46">
        <v>43124</v>
      </c>
    </row>
    <row r="4413" spans="1:6" x14ac:dyDescent="0.3">
      <c r="A4413" s="45">
        <v>760199</v>
      </c>
      <c r="B4413" s="46">
        <v>43137</v>
      </c>
      <c r="C4413" s="47">
        <v>3054.0078389999999</v>
      </c>
      <c r="D4413" s="45">
        <v>0.39</v>
      </c>
      <c r="E4413" s="45" t="s">
        <v>29</v>
      </c>
      <c r="F4413" s="46">
        <v>43124</v>
      </c>
    </row>
    <row r="4414" spans="1:6" x14ac:dyDescent="0.3">
      <c r="A4414" s="45">
        <v>760199</v>
      </c>
      <c r="B4414" s="46">
        <v>43138</v>
      </c>
      <c r="C4414" s="47">
        <v>3054.5739610000001</v>
      </c>
      <c r="D4414" s="45">
        <v>0.39</v>
      </c>
      <c r="E4414" s="45" t="s">
        <v>29</v>
      </c>
      <c r="F4414" s="46">
        <v>43124</v>
      </c>
    </row>
    <row r="4415" spans="1:6" x14ac:dyDescent="0.3">
      <c r="A4415" s="45">
        <v>760199</v>
      </c>
      <c r="B4415" s="46">
        <v>43139</v>
      </c>
      <c r="C4415" s="47">
        <v>3052.5326869999999</v>
      </c>
      <c r="D4415" s="45">
        <v>0.28999999999999998</v>
      </c>
      <c r="E4415" s="45" t="s">
        <v>28</v>
      </c>
      <c r="F4415" s="46">
        <v>43139</v>
      </c>
    </row>
    <row r="4416" spans="1:6" x14ac:dyDescent="0.3">
      <c r="A4416" s="45">
        <v>760199</v>
      </c>
      <c r="B4416" s="46">
        <v>43140</v>
      </c>
      <c r="C4416" s="47">
        <v>3052.9537129999999</v>
      </c>
      <c r="D4416" s="45">
        <v>0.28999999999999998</v>
      </c>
      <c r="E4416" s="45" t="s">
        <v>28</v>
      </c>
      <c r="F4416" s="46">
        <v>43139</v>
      </c>
    </row>
    <row r="4417" spans="1:6" x14ac:dyDescent="0.3">
      <c r="A4417" s="45">
        <v>760199</v>
      </c>
      <c r="B4417" s="46">
        <v>43145</v>
      </c>
      <c r="C4417" s="47">
        <v>3053.3747969999999</v>
      </c>
      <c r="D4417" s="45">
        <v>0.28999999999999998</v>
      </c>
      <c r="E4417" s="45" t="s">
        <v>28</v>
      </c>
      <c r="F4417" s="46">
        <v>43139</v>
      </c>
    </row>
    <row r="4418" spans="1:6" x14ac:dyDescent="0.3">
      <c r="A4418" s="45">
        <v>760199</v>
      </c>
      <c r="B4418" s="46">
        <v>43146</v>
      </c>
      <c r="C4418" s="47">
        <v>3053.7959390000001</v>
      </c>
      <c r="D4418" s="45">
        <v>0.28999999999999998</v>
      </c>
      <c r="E4418" s="45" t="s">
        <v>28</v>
      </c>
      <c r="F4418" s="46">
        <v>43139</v>
      </c>
    </row>
    <row r="4419" spans="1:6" x14ac:dyDescent="0.3">
      <c r="A4419" s="45">
        <v>760199</v>
      </c>
      <c r="B4419" s="46">
        <v>43147</v>
      </c>
      <c r="C4419" s="47">
        <v>3054.4055400000002</v>
      </c>
      <c r="D4419" s="45">
        <v>0.4</v>
      </c>
      <c r="E4419" s="45" t="s">
        <v>29</v>
      </c>
      <c r="F4419" s="46">
        <v>43147</v>
      </c>
    </row>
    <row r="4420" spans="1:6" x14ac:dyDescent="0.3">
      <c r="A4420" s="45">
        <v>760199</v>
      </c>
      <c r="B4420" s="46">
        <v>43150</v>
      </c>
      <c r="C4420" s="47">
        <v>3055.0152640000001</v>
      </c>
      <c r="D4420" s="45">
        <v>0.4</v>
      </c>
      <c r="E4420" s="45" t="s">
        <v>29</v>
      </c>
      <c r="F4420" s="46">
        <v>43147</v>
      </c>
    </row>
    <row r="4421" spans="1:6" x14ac:dyDescent="0.3">
      <c r="A4421" s="45">
        <v>760199</v>
      </c>
      <c r="B4421" s="46">
        <v>43151</v>
      </c>
      <c r="C4421" s="47">
        <v>3055.6251090000001</v>
      </c>
      <c r="D4421" s="45">
        <v>0.4</v>
      </c>
      <c r="E4421" s="45" t="s">
        <v>29</v>
      </c>
      <c r="F4421" s="46">
        <v>43147</v>
      </c>
    </row>
    <row r="4422" spans="1:6" x14ac:dyDescent="0.3">
      <c r="A4422" s="45">
        <v>760199</v>
      </c>
      <c r="B4422" s="46">
        <v>43152</v>
      </c>
      <c r="C4422" s="47">
        <v>3056.2350759999999</v>
      </c>
      <c r="D4422" s="45">
        <v>0.4</v>
      </c>
      <c r="E4422" s="45" t="s">
        <v>29</v>
      </c>
      <c r="F4422" s="46">
        <v>43147</v>
      </c>
    </row>
    <row r="4423" spans="1:6" x14ac:dyDescent="0.3">
      <c r="A4423" s="45">
        <v>760199</v>
      </c>
      <c r="B4423" s="46">
        <v>43153</v>
      </c>
      <c r="C4423" s="47">
        <v>3056.8451639999998</v>
      </c>
      <c r="D4423" s="45">
        <v>0.4</v>
      </c>
      <c r="E4423" s="45" t="s">
        <v>29</v>
      </c>
      <c r="F4423" s="46">
        <v>43147</v>
      </c>
    </row>
    <row r="4424" spans="1:6" x14ac:dyDescent="0.3">
      <c r="A4424" s="45">
        <v>760199</v>
      </c>
      <c r="B4424" s="46">
        <v>43154</v>
      </c>
      <c r="C4424" s="47">
        <v>3057.455375</v>
      </c>
      <c r="D4424" s="45">
        <v>0.4</v>
      </c>
      <c r="E4424" s="45" t="s">
        <v>29</v>
      </c>
      <c r="F4424" s="46">
        <v>43147</v>
      </c>
    </row>
    <row r="4425" spans="1:6" x14ac:dyDescent="0.3">
      <c r="A4425" s="45">
        <v>760199</v>
      </c>
      <c r="B4425" s="46">
        <v>43157</v>
      </c>
      <c r="C4425" s="47">
        <v>3057.319297</v>
      </c>
      <c r="D4425" s="45">
        <v>0.33</v>
      </c>
      <c r="E4425" s="45" t="s">
        <v>29</v>
      </c>
      <c r="F4425" s="46">
        <v>43157</v>
      </c>
    </row>
    <row r="4426" spans="1:6" x14ac:dyDescent="0.3">
      <c r="A4426" s="45">
        <v>760199</v>
      </c>
      <c r="B4426" s="46">
        <v>43158</v>
      </c>
      <c r="C4426" s="47">
        <v>3057.8229649999998</v>
      </c>
      <c r="D4426" s="45">
        <v>0.33</v>
      </c>
      <c r="E4426" s="45" t="s">
        <v>29</v>
      </c>
      <c r="F4426" s="46">
        <v>43157</v>
      </c>
    </row>
    <row r="4427" spans="1:6" x14ac:dyDescent="0.3">
      <c r="A4427" s="45">
        <v>760199</v>
      </c>
      <c r="B4427" s="46">
        <v>43159</v>
      </c>
      <c r="C4427" s="47">
        <v>3058.3267169999999</v>
      </c>
      <c r="D4427" s="45">
        <v>0.33</v>
      </c>
      <c r="E4427" s="45" t="s">
        <v>29</v>
      </c>
      <c r="F4427" s="46">
        <v>43157</v>
      </c>
    </row>
    <row r="4428" spans="1:6" x14ac:dyDescent="0.3">
      <c r="A4428" s="45">
        <v>760199</v>
      </c>
      <c r="B4428" s="46">
        <v>43160</v>
      </c>
      <c r="C4428" s="47">
        <v>3058.8305519999999</v>
      </c>
      <c r="D4428" s="45">
        <v>0.33</v>
      </c>
      <c r="E4428" s="45" t="s">
        <v>29</v>
      </c>
      <c r="F4428" s="46">
        <v>43157</v>
      </c>
    </row>
    <row r="4429" spans="1:6" x14ac:dyDescent="0.3">
      <c r="A4429" s="45">
        <v>760199</v>
      </c>
      <c r="B4429" s="46">
        <v>43161</v>
      </c>
      <c r="C4429" s="47">
        <v>3059.3344689999999</v>
      </c>
      <c r="D4429" s="45">
        <v>0.33</v>
      </c>
      <c r="E4429" s="45" t="s">
        <v>29</v>
      </c>
      <c r="F4429" s="46">
        <v>43157</v>
      </c>
    </row>
    <row r="4430" spans="1:6" x14ac:dyDescent="0.3">
      <c r="A4430" s="45">
        <v>760199</v>
      </c>
      <c r="B4430" s="46">
        <v>43164</v>
      </c>
      <c r="C4430" s="47">
        <v>3059.8384700000001</v>
      </c>
      <c r="D4430" s="45">
        <v>0.33</v>
      </c>
      <c r="E4430" s="45" t="s">
        <v>29</v>
      </c>
      <c r="F4430" s="46">
        <v>43157</v>
      </c>
    </row>
    <row r="4431" spans="1:6" x14ac:dyDescent="0.3">
      <c r="A4431" s="45">
        <v>760199</v>
      </c>
      <c r="B4431" s="46">
        <v>43165</v>
      </c>
      <c r="C4431" s="47">
        <v>3060.3425539999998</v>
      </c>
      <c r="D4431" s="45">
        <v>0.33</v>
      </c>
      <c r="E4431" s="45" t="s">
        <v>29</v>
      </c>
      <c r="F4431" s="46">
        <v>43157</v>
      </c>
    </row>
    <row r="4432" spans="1:6" x14ac:dyDescent="0.3">
      <c r="A4432" s="45">
        <v>760199</v>
      </c>
      <c r="B4432" s="46">
        <v>43166</v>
      </c>
      <c r="C4432" s="47">
        <v>3060.84672</v>
      </c>
      <c r="D4432" s="45">
        <v>0.33</v>
      </c>
      <c r="E4432" s="45" t="s">
        <v>29</v>
      </c>
      <c r="F4432" s="46">
        <v>43157</v>
      </c>
    </row>
    <row r="4433" spans="1:6" x14ac:dyDescent="0.3">
      <c r="A4433" s="45">
        <v>760199</v>
      </c>
      <c r="B4433" s="46">
        <v>43167</v>
      </c>
      <c r="C4433" s="47">
        <v>3061.35097</v>
      </c>
      <c r="D4433" s="45">
        <v>0.33</v>
      </c>
      <c r="E4433" s="45" t="s">
        <v>29</v>
      </c>
      <c r="F4433" s="46">
        <v>43157</v>
      </c>
    </row>
    <row r="4434" spans="1:6" x14ac:dyDescent="0.3">
      <c r="A4434" s="45">
        <v>760199</v>
      </c>
      <c r="B4434" s="46">
        <v>43168</v>
      </c>
      <c r="C4434" s="47">
        <v>3061.611997</v>
      </c>
      <c r="D4434" s="45">
        <v>0.32</v>
      </c>
      <c r="E4434" s="45" t="s">
        <v>28</v>
      </c>
      <c r="F4434" s="46">
        <v>43168</v>
      </c>
    </row>
    <row r="4435" spans="1:6" x14ac:dyDescent="0.3">
      <c r="A4435" s="45">
        <v>760199</v>
      </c>
      <c r="B4435" s="46">
        <v>43171</v>
      </c>
      <c r="C4435" s="47">
        <v>3062.101165</v>
      </c>
      <c r="D4435" s="45">
        <v>0.32</v>
      </c>
      <c r="E4435" s="45" t="s">
        <v>28</v>
      </c>
      <c r="F4435" s="46">
        <v>43168</v>
      </c>
    </row>
    <row r="4436" spans="1:6" x14ac:dyDescent="0.3">
      <c r="A4436" s="45">
        <v>760199</v>
      </c>
      <c r="B4436" s="46">
        <v>43172</v>
      </c>
      <c r="C4436" s="47">
        <v>3062.5904099999998</v>
      </c>
      <c r="D4436" s="45">
        <v>0.32</v>
      </c>
      <c r="E4436" s="45" t="s">
        <v>28</v>
      </c>
      <c r="F4436" s="46">
        <v>43168</v>
      </c>
    </row>
    <row r="4437" spans="1:6" x14ac:dyDescent="0.3">
      <c r="A4437" s="45">
        <v>760199</v>
      </c>
      <c r="B4437" s="46">
        <v>43173</v>
      </c>
      <c r="C4437" s="47">
        <v>3063.0797339999999</v>
      </c>
      <c r="D4437" s="45">
        <v>0.32</v>
      </c>
      <c r="E4437" s="45" t="s">
        <v>28</v>
      </c>
      <c r="F4437" s="46">
        <v>43168</v>
      </c>
    </row>
    <row r="4438" spans="1:6" x14ac:dyDescent="0.3">
      <c r="A4438" s="45">
        <v>760199</v>
      </c>
      <c r="B4438" s="46">
        <v>43174</v>
      </c>
      <c r="C4438" s="47">
        <v>3063.569137</v>
      </c>
      <c r="D4438" s="45">
        <v>0.32</v>
      </c>
      <c r="E4438" s="45" t="s">
        <v>28</v>
      </c>
      <c r="F4438" s="46">
        <v>43168</v>
      </c>
    </row>
    <row r="4439" spans="1:6" x14ac:dyDescent="0.3">
      <c r="A4439" s="45">
        <v>760199</v>
      </c>
      <c r="B4439" s="46">
        <v>43175</v>
      </c>
      <c r="C4439" s="47">
        <v>3063.7732380000002</v>
      </c>
      <c r="D4439" s="45">
        <v>0.14000000000000001</v>
      </c>
      <c r="E4439" s="45" t="s">
        <v>29</v>
      </c>
      <c r="F4439" s="46">
        <v>43175</v>
      </c>
    </row>
    <row r="4440" spans="1:6" x14ac:dyDescent="0.3">
      <c r="A4440" s="45">
        <v>760199</v>
      </c>
      <c r="B4440" s="46">
        <v>43178</v>
      </c>
      <c r="C4440" s="47">
        <v>3063.9773540000001</v>
      </c>
      <c r="D4440" s="45">
        <v>0.14000000000000001</v>
      </c>
      <c r="E4440" s="45" t="s">
        <v>29</v>
      </c>
      <c r="F4440" s="46">
        <v>43175</v>
      </c>
    </row>
    <row r="4441" spans="1:6" x14ac:dyDescent="0.3">
      <c r="A4441" s="45">
        <v>760199</v>
      </c>
      <c r="B4441" s="46">
        <v>43179</v>
      </c>
      <c r="C4441" s="47">
        <v>3064.1814829999998</v>
      </c>
      <c r="D4441" s="45">
        <v>0.14000000000000001</v>
      </c>
      <c r="E4441" s="45" t="s">
        <v>29</v>
      </c>
      <c r="F4441" s="46">
        <v>43175</v>
      </c>
    </row>
    <row r="4442" spans="1:6" x14ac:dyDescent="0.3">
      <c r="A4442" s="45">
        <v>760199</v>
      </c>
      <c r="B4442" s="46">
        <v>43180</v>
      </c>
      <c r="C4442" s="47">
        <v>3064.3856259999998</v>
      </c>
      <c r="D4442" s="45">
        <v>0.14000000000000001</v>
      </c>
      <c r="E4442" s="45" t="s">
        <v>29</v>
      </c>
      <c r="F4442" s="46">
        <v>43175</v>
      </c>
    </row>
    <row r="4443" spans="1:6" x14ac:dyDescent="0.3">
      <c r="A4443" s="45">
        <v>760199</v>
      </c>
      <c r="B4443" s="46">
        <v>43181</v>
      </c>
      <c r="C4443" s="47">
        <v>3064.589782</v>
      </c>
      <c r="D4443" s="45">
        <v>0.14000000000000001</v>
      </c>
      <c r="E4443" s="45" t="s">
        <v>29</v>
      </c>
      <c r="F4443" s="46">
        <v>43175</v>
      </c>
    </row>
    <row r="4444" spans="1:6" x14ac:dyDescent="0.3">
      <c r="A4444" s="45">
        <v>760199</v>
      </c>
      <c r="B4444" s="46">
        <v>43182</v>
      </c>
      <c r="C4444" s="47">
        <v>3064.793952</v>
      </c>
      <c r="D4444" s="45">
        <v>0.14000000000000001</v>
      </c>
      <c r="E4444" s="45" t="s">
        <v>29</v>
      </c>
      <c r="F4444" s="46">
        <v>43175</v>
      </c>
    </row>
    <row r="4445" spans="1:6" x14ac:dyDescent="0.3">
      <c r="A4445" s="45">
        <v>760199</v>
      </c>
      <c r="B4445" s="46">
        <v>43185</v>
      </c>
      <c r="C4445" s="47">
        <v>3064.8961079999999</v>
      </c>
      <c r="D4445" s="45">
        <v>0.13</v>
      </c>
      <c r="E4445" s="45" t="s">
        <v>29</v>
      </c>
      <c r="F4445" s="46">
        <v>43185</v>
      </c>
    </row>
    <row r="4446" spans="1:6" x14ac:dyDescent="0.3">
      <c r="A4446" s="45">
        <v>760199</v>
      </c>
      <c r="B4446" s="46">
        <v>43186</v>
      </c>
      <c r="C4446" s="47">
        <v>3065.0857230000001</v>
      </c>
      <c r="D4446" s="45">
        <v>0.13</v>
      </c>
      <c r="E4446" s="45" t="s">
        <v>29</v>
      </c>
      <c r="F4446" s="46">
        <v>43185</v>
      </c>
    </row>
    <row r="4447" spans="1:6" x14ac:dyDescent="0.3">
      <c r="A4447" s="45">
        <v>760199</v>
      </c>
      <c r="B4447" s="46">
        <v>43187</v>
      </c>
      <c r="C4447" s="47">
        <v>3065.275349</v>
      </c>
      <c r="D4447" s="45">
        <v>0.13</v>
      </c>
      <c r="E4447" s="45" t="s">
        <v>29</v>
      </c>
      <c r="F4447" s="46">
        <v>43185</v>
      </c>
    </row>
    <row r="4448" spans="1:6" x14ac:dyDescent="0.3">
      <c r="A4448" s="45">
        <v>760199</v>
      </c>
      <c r="B4448" s="46">
        <v>43188</v>
      </c>
      <c r="C4448" s="47">
        <v>3065.464986</v>
      </c>
      <c r="D4448" s="45">
        <v>0.13</v>
      </c>
      <c r="E4448" s="45" t="s">
        <v>29</v>
      </c>
      <c r="F4448" s="46">
        <v>43185</v>
      </c>
    </row>
    <row r="4449" spans="1:6" x14ac:dyDescent="0.3">
      <c r="A4449" s="45">
        <v>760199</v>
      </c>
      <c r="B4449" s="46">
        <v>43192</v>
      </c>
      <c r="C4449" s="47">
        <v>3065.6546360000002</v>
      </c>
      <c r="D4449" s="45">
        <v>0.13</v>
      </c>
      <c r="E4449" s="45" t="s">
        <v>29</v>
      </c>
      <c r="F4449" s="46">
        <v>43185</v>
      </c>
    </row>
    <row r="4450" spans="1:6" x14ac:dyDescent="0.3">
      <c r="A4450" s="45">
        <v>760199</v>
      </c>
      <c r="B4450" s="46">
        <v>43193</v>
      </c>
      <c r="C4450" s="47">
        <v>3065.8442970000001</v>
      </c>
      <c r="D4450" s="45">
        <v>0.13</v>
      </c>
      <c r="E4450" s="45" t="s">
        <v>29</v>
      </c>
      <c r="F4450" s="46">
        <v>43185</v>
      </c>
    </row>
    <row r="4451" spans="1:6" x14ac:dyDescent="0.3">
      <c r="A4451" s="45">
        <v>760199</v>
      </c>
      <c r="B4451" s="46">
        <v>43194</v>
      </c>
      <c r="C4451" s="47">
        <v>3066.03397</v>
      </c>
      <c r="D4451" s="45">
        <v>0.13</v>
      </c>
      <c r="E4451" s="45" t="s">
        <v>29</v>
      </c>
      <c r="F4451" s="46">
        <v>43185</v>
      </c>
    </row>
    <row r="4452" spans="1:6" x14ac:dyDescent="0.3">
      <c r="A4452" s="45">
        <v>760199</v>
      </c>
      <c r="B4452" s="46">
        <v>43195</v>
      </c>
      <c r="C4452" s="47">
        <v>3066.2236549999998</v>
      </c>
      <c r="D4452" s="45">
        <v>0.13</v>
      </c>
      <c r="E4452" s="45" t="s">
        <v>29</v>
      </c>
      <c r="F4452" s="46">
        <v>43185</v>
      </c>
    </row>
    <row r="4453" spans="1:6" x14ac:dyDescent="0.3">
      <c r="A4453" s="45">
        <v>760199</v>
      </c>
      <c r="B4453" s="46">
        <v>43196</v>
      </c>
      <c r="C4453" s="47">
        <v>3066.4133510000001</v>
      </c>
      <c r="D4453" s="45">
        <v>0.13</v>
      </c>
      <c r="E4453" s="45" t="s">
        <v>29</v>
      </c>
      <c r="F4453" s="46">
        <v>43185</v>
      </c>
    </row>
    <row r="4454" spans="1:6" x14ac:dyDescent="0.3">
      <c r="A4454" s="45">
        <v>760199</v>
      </c>
      <c r="B4454" s="46">
        <v>43199</v>
      </c>
      <c r="C4454" s="47">
        <v>3066.603059</v>
      </c>
      <c r="D4454" s="45">
        <v>0.13</v>
      </c>
      <c r="E4454" s="45" t="s">
        <v>29</v>
      </c>
      <c r="F4454" s="46">
        <v>43185</v>
      </c>
    </row>
    <row r="4455" spans="1:6" x14ac:dyDescent="0.3">
      <c r="A4455" s="45">
        <v>760199</v>
      </c>
      <c r="B4455" s="46">
        <v>43200</v>
      </c>
      <c r="C4455" s="47">
        <v>3065.8000470000002</v>
      </c>
      <c r="D4455" s="45">
        <v>0.09</v>
      </c>
      <c r="E4455" s="45" t="s">
        <v>28</v>
      </c>
      <c r="F4455" s="46">
        <v>43200</v>
      </c>
    </row>
    <row r="4456" spans="1:6" x14ac:dyDescent="0.3">
      <c r="A4456" s="45">
        <v>760199</v>
      </c>
      <c r="B4456" s="46">
        <v>43201</v>
      </c>
      <c r="C4456" s="47">
        <v>3065.9313269999998</v>
      </c>
      <c r="D4456" s="45">
        <v>0.09</v>
      </c>
      <c r="E4456" s="45" t="s">
        <v>28</v>
      </c>
      <c r="F4456" s="46">
        <v>43200</v>
      </c>
    </row>
    <row r="4457" spans="1:6" x14ac:dyDescent="0.3">
      <c r="A4457" s="45">
        <v>760199</v>
      </c>
      <c r="B4457" s="46">
        <v>43202</v>
      </c>
      <c r="C4457" s="47">
        <v>3066.0626139999999</v>
      </c>
      <c r="D4457" s="45">
        <v>0.09</v>
      </c>
      <c r="E4457" s="45" t="s">
        <v>28</v>
      </c>
      <c r="F4457" s="46">
        <v>43200</v>
      </c>
    </row>
    <row r="4458" spans="1:6" x14ac:dyDescent="0.3">
      <c r="A4458" s="45">
        <v>760199</v>
      </c>
      <c r="B4458" s="46">
        <v>43203</v>
      </c>
      <c r="C4458" s="47">
        <v>3066.1939050000001</v>
      </c>
      <c r="D4458" s="45">
        <v>0.09</v>
      </c>
      <c r="E4458" s="45" t="s">
        <v>28</v>
      </c>
      <c r="F4458" s="46">
        <v>43200</v>
      </c>
    </row>
    <row r="4459" spans="1:6" x14ac:dyDescent="0.3">
      <c r="A4459" s="45">
        <v>760199</v>
      </c>
      <c r="B4459" s="46">
        <v>43206</v>
      </c>
      <c r="C4459" s="47">
        <v>3066.3252029999999</v>
      </c>
      <c r="D4459" s="45">
        <v>0.09</v>
      </c>
      <c r="E4459" s="45" t="s">
        <v>28</v>
      </c>
      <c r="F4459" s="46">
        <v>43200</v>
      </c>
    </row>
    <row r="4460" spans="1:6" x14ac:dyDescent="0.3">
      <c r="A4460" s="45">
        <v>760199</v>
      </c>
      <c r="B4460" s="46">
        <v>43207</v>
      </c>
      <c r="C4460" s="47">
        <v>3066.8150700000001</v>
      </c>
      <c r="D4460" s="45">
        <v>0.32</v>
      </c>
      <c r="E4460" s="45" t="s">
        <v>29</v>
      </c>
      <c r="F4460" s="46">
        <v>43207</v>
      </c>
    </row>
    <row r="4461" spans="1:6" x14ac:dyDescent="0.3">
      <c r="A4461" s="45">
        <v>760199</v>
      </c>
      <c r="B4461" s="46">
        <v>43208</v>
      </c>
      <c r="C4461" s="47">
        <v>3067.3050159999998</v>
      </c>
      <c r="D4461" s="45">
        <v>0.32</v>
      </c>
      <c r="E4461" s="45" t="s">
        <v>29</v>
      </c>
      <c r="F4461" s="46">
        <v>43207</v>
      </c>
    </row>
    <row r="4462" spans="1:6" x14ac:dyDescent="0.3">
      <c r="A4462" s="45">
        <v>760199</v>
      </c>
      <c r="B4462" s="46">
        <v>43209</v>
      </c>
      <c r="C4462" s="47">
        <v>3067.7950409999999</v>
      </c>
      <c r="D4462" s="45">
        <v>0.32</v>
      </c>
      <c r="E4462" s="45" t="s">
        <v>29</v>
      </c>
      <c r="F4462" s="46">
        <v>43207</v>
      </c>
    </row>
    <row r="4463" spans="1:6" x14ac:dyDescent="0.3">
      <c r="A4463" s="45">
        <v>760199</v>
      </c>
      <c r="B4463" s="46">
        <v>43210</v>
      </c>
      <c r="C4463" s="47">
        <v>3068.2851439999999</v>
      </c>
      <c r="D4463" s="45">
        <v>0.32</v>
      </c>
      <c r="E4463" s="45" t="s">
        <v>29</v>
      </c>
      <c r="F4463" s="46">
        <v>43207</v>
      </c>
    </row>
    <row r="4464" spans="1:6" x14ac:dyDescent="0.3">
      <c r="A4464" s="45">
        <v>760199</v>
      </c>
      <c r="B4464" s="46">
        <v>43213</v>
      </c>
      <c r="C4464" s="47">
        <v>3068.46938</v>
      </c>
      <c r="D4464" s="45">
        <v>0.28000000000000003</v>
      </c>
      <c r="E4464" s="45" t="s">
        <v>29</v>
      </c>
      <c r="F4464" s="46">
        <v>43213</v>
      </c>
    </row>
    <row r="4465" spans="1:6" x14ac:dyDescent="0.3">
      <c r="A4465" s="45">
        <v>760199</v>
      </c>
      <c r="B4465" s="46">
        <v>43214</v>
      </c>
      <c r="C4465" s="47">
        <v>3068.8983950000002</v>
      </c>
      <c r="D4465" s="45">
        <v>0.28000000000000003</v>
      </c>
      <c r="E4465" s="45" t="s">
        <v>29</v>
      </c>
      <c r="F4465" s="46">
        <v>43213</v>
      </c>
    </row>
    <row r="4466" spans="1:6" x14ac:dyDescent="0.3">
      <c r="A4466" s="45">
        <v>760199</v>
      </c>
      <c r="B4466" s="46">
        <v>43215</v>
      </c>
      <c r="C4466" s="47">
        <v>3069.3274710000001</v>
      </c>
      <c r="D4466" s="45">
        <v>0.28000000000000003</v>
      </c>
      <c r="E4466" s="45" t="s">
        <v>29</v>
      </c>
      <c r="F4466" s="46">
        <v>43213</v>
      </c>
    </row>
    <row r="4467" spans="1:6" x14ac:dyDescent="0.3">
      <c r="A4467" s="45">
        <v>760199</v>
      </c>
      <c r="B4467" s="46">
        <v>43216</v>
      </c>
      <c r="C4467" s="47">
        <v>3069.7566059999999</v>
      </c>
      <c r="D4467" s="45">
        <v>0.28000000000000003</v>
      </c>
      <c r="E4467" s="45" t="s">
        <v>29</v>
      </c>
      <c r="F4467" s="46">
        <v>43213</v>
      </c>
    </row>
    <row r="4468" spans="1:6" x14ac:dyDescent="0.3">
      <c r="A4468" s="45">
        <v>760199</v>
      </c>
      <c r="B4468" s="46">
        <v>43217</v>
      </c>
      <c r="C4468" s="47">
        <v>3070.185802</v>
      </c>
      <c r="D4468" s="45">
        <v>0.28000000000000003</v>
      </c>
      <c r="E4468" s="45" t="s">
        <v>29</v>
      </c>
      <c r="F4468" s="46">
        <v>43213</v>
      </c>
    </row>
    <row r="4469" spans="1:6" x14ac:dyDescent="0.3">
      <c r="A4469" s="45">
        <v>760199</v>
      </c>
      <c r="B4469" s="46">
        <v>43220</v>
      </c>
      <c r="C4469" s="47">
        <v>3070.615057</v>
      </c>
      <c r="D4469" s="45">
        <v>0.28000000000000003</v>
      </c>
      <c r="E4469" s="45" t="s">
        <v>29</v>
      </c>
      <c r="F4469" s="46">
        <v>43213</v>
      </c>
    </row>
    <row r="4470" spans="1:6" x14ac:dyDescent="0.3">
      <c r="A4470" s="45">
        <v>760199</v>
      </c>
      <c r="B4470" s="46">
        <v>43222</v>
      </c>
      <c r="C4470" s="47">
        <v>3071.0443719999998</v>
      </c>
      <c r="D4470" s="45">
        <v>0.28000000000000003</v>
      </c>
      <c r="E4470" s="45" t="s">
        <v>29</v>
      </c>
      <c r="F4470" s="46">
        <v>43213</v>
      </c>
    </row>
    <row r="4471" spans="1:6" x14ac:dyDescent="0.3">
      <c r="A4471" s="45">
        <v>760199</v>
      </c>
      <c r="B4471" s="46">
        <v>43223</v>
      </c>
      <c r="C4471" s="47">
        <v>3071.4737479999999</v>
      </c>
      <c r="D4471" s="45">
        <v>0.28000000000000003</v>
      </c>
      <c r="E4471" s="45" t="s">
        <v>29</v>
      </c>
      <c r="F4471" s="46">
        <v>43213</v>
      </c>
    </row>
    <row r="4472" spans="1:6" x14ac:dyDescent="0.3">
      <c r="A4472" s="45">
        <v>760199</v>
      </c>
      <c r="B4472" s="46">
        <v>43224</v>
      </c>
      <c r="C4472" s="47">
        <v>3071.9031829999999</v>
      </c>
      <c r="D4472" s="45">
        <v>0.28000000000000003</v>
      </c>
      <c r="E4472" s="45" t="s">
        <v>29</v>
      </c>
      <c r="F4472" s="46">
        <v>43213</v>
      </c>
    </row>
    <row r="4473" spans="1:6" x14ac:dyDescent="0.3">
      <c r="A4473" s="45">
        <v>760199</v>
      </c>
      <c r="B4473" s="46">
        <v>43227</v>
      </c>
      <c r="C4473" s="47">
        <v>3072.3326790000001</v>
      </c>
      <c r="D4473" s="45">
        <v>0.28000000000000003</v>
      </c>
      <c r="E4473" s="45" t="s">
        <v>29</v>
      </c>
      <c r="F4473" s="46">
        <v>43213</v>
      </c>
    </row>
    <row r="4474" spans="1:6" x14ac:dyDescent="0.3">
      <c r="A4474" s="45">
        <v>760199</v>
      </c>
      <c r="B4474" s="46">
        <v>43228</v>
      </c>
      <c r="C4474" s="47">
        <v>3072.7622339999998</v>
      </c>
      <c r="D4474" s="45">
        <v>0.28000000000000003</v>
      </c>
      <c r="E4474" s="45" t="s">
        <v>29</v>
      </c>
      <c r="F4474" s="46">
        <v>43213</v>
      </c>
    </row>
    <row r="4475" spans="1:6" x14ac:dyDescent="0.3">
      <c r="A4475" s="45">
        <v>760199</v>
      </c>
      <c r="B4475" s="46">
        <v>43229</v>
      </c>
      <c r="C4475" s="47">
        <v>3073.1918500000002</v>
      </c>
      <c r="D4475" s="45">
        <v>0.28000000000000003</v>
      </c>
      <c r="E4475" s="45" t="s">
        <v>29</v>
      </c>
      <c r="F4475" s="46">
        <v>43213</v>
      </c>
    </row>
    <row r="4476" spans="1:6" x14ac:dyDescent="0.3">
      <c r="A4476" s="45">
        <v>760199</v>
      </c>
      <c r="B4476" s="46">
        <v>43230</v>
      </c>
      <c r="C4476" s="47">
        <v>3072.0571850000001</v>
      </c>
      <c r="D4476" s="45">
        <v>0.22</v>
      </c>
      <c r="E4476" s="45" t="s">
        <v>28</v>
      </c>
      <c r="F4476" s="46">
        <v>43230</v>
      </c>
    </row>
    <row r="4477" spans="1:6" x14ac:dyDescent="0.3">
      <c r="A4477" s="45">
        <v>760199</v>
      </c>
      <c r="B4477" s="46">
        <v>43231</v>
      </c>
      <c r="C4477" s="47">
        <v>3072.3946940000001</v>
      </c>
      <c r="D4477" s="45">
        <v>0.22</v>
      </c>
      <c r="E4477" s="45" t="s">
        <v>28</v>
      </c>
      <c r="F4477" s="46">
        <v>43230</v>
      </c>
    </row>
    <row r="4478" spans="1:6" x14ac:dyDescent="0.3">
      <c r="A4478" s="45">
        <v>760199</v>
      </c>
      <c r="B4478" s="46">
        <v>43234</v>
      </c>
      <c r="C4478" s="47">
        <v>3072.7322399999998</v>
      </c>
      <c r="D4478" s="45">
        <v>0.22</v>
      </c>
      <c r="E4478" s="45" t="s">
        <v>28</v>
      </c>
      <c r="F4478" s="46">
        <v>43230</v>
      </c>
    </row>
    <row r="4479" spans="1:6" x14ac:dyDescent="0.3">
      <c r="A4479" s="45">
        <v>760199</v>
      </c>
      <c r="B4479" s="46">
        <v>43235</v>
      </c>
      <c r="C4479" s="47">
        <v>3073.0698240000002</v>
      </c>
      <c r="D4479" s="45">
        <v>0.22</v>
      </c>
      <c r="E4479" s="45" t="s">
        <v>28</v>
      </c>
      <c r="F4479" s="46">
        <v>43230</v>
      </c>
    </row>
    <row r="4480" spans="1:6" x14ac:dyDescent="0.3">
      <c r="A4480" s="45">
        <v>760199</v>
      </c>
      <c r="B4480" s="46">
        <v>43236</v>
      </c>
      <c r="C4480" s="47">
        <v>3073.5857470000001</v>
      </c>
      <c r="D4480" s="45">
        <v>0.37</v>
      </c>
      <c r="E4480" s="45" t="s">
        <v>29</v>
      </c>
      <c r="F4480" s="46">
        <v>43236</v>
      </c>
    </row>
    <row r="4481" spans="1:6" x14ac:dyDescent="0.3">
      <c r="A4481" s="45">
        <v>760199</v>
      </c>
      <c r="B4481" s="46">
        <v>43237</v>
      </c>
      <c r="C4481" s="47">
        <v>3074.1017579999998</v>
      </c>
      <c r="D4481" s="45">
        <v>0.37</v>
      </c>
      <c r="E4481" s="45" t="s">
        <v>29</v>
      </c>
      <c r="F4481" s="46">
        <v>43236</v>
      </c>
    </row>
    <row r="4482" spans="1:6" x14ac:dyDescent="0.3">
      <c r="A4482" s="45">
        <v>760199</v>
      </c>
      <c r="B4482" s="46">
        <v>43238</v>
      </c>
      <c r="C4482" s="47">
        <v>3074.617855</v>
      </c>
      <c r="D4482" s="45">
        <v>0.37</v>
      </c>
      <c r="E4482" s="45" t="s">
        <v>29</v>
      </c>
      <c r="F4482" s="46">
        <v>43236</v>
      </c>
    </row>
    <row r="4483" spans="1:6" x14ac:dyDescent="0.3">
      <c r="A4483" s="45">
        <v>760199</v>
      </c>
      <c r="B4483" s="46">
        <v>43241</v>
      </c>
      <c r="C4483" s="47">
        <v>3075.134039</v>
      </c>
      <c r="D4483" s="45">
        <v>0.37</v>
      </c>
      <c r="E4483" s="45" t="s">
        <v>29</v>
      </c>
      <c r="F4483" s="46">
        <v>43236</v>
      </c>
    </row>
    <row r="4484" spans="1:6" x14ac:dyDescent="0.3">
      <c r="A4484" s="45">
        <v>760199</v>
      </c>
      <c r="B4484" s="46">
        <v>43242</v>
      </c>
      <c r="C4484" s="47">
        <v>3075.65031</v>
      </c>
      <c r="D4484" s="45">
        <v>0.37</v>
      </c>
      <c r="E4484" s="45" t="s">
        <v>29</v>
      </c>
      <c r="F4484" s="46">
        <v>43236</v>
      </c>
    </row>
    <row r="4485" spans="1:6" x14ac:dyDescent="0.3">
      <c r="A4485" s="45">
        <v>760199</v>
      </c>
      <c r="B4485" s="46">
        <v>43243</v>
      </c>
      <c r="C4485" s="47">
        <v>3076.166667</v>
      </c>
      <c r="D4485" s="45">
        <v>0.37</v>
      </c>
      <c r="E4485" s="45" t="s">
        <v>29</v>
      </c>
      <c r="F4485" s="46">
        <v>43236</v>
      </c>
    </row>
    <row r="4486" spans="1:6" x14ac:dyDescent="0.3">
      <c r="A4486" s="45">
        <v>760199</v>
      </c>
      <c r="B4486" s="46">
        <v>43244</v>
      </c>
      <c r="C4486" s="47">
        <v>3075.3169910000001</v>
      </c>
      <c r="D4486" s="45">
        <v>0.23</v>
      </c>
      <c r="E4486" s="45" t="s">
        <v>29</v>
      </c>
      <c r="F4486" s="46">
        <v>43244</v>
      </c>
    </row>
    <row r="4487" spans="1:6" x14ac:dyDescent="0.3">
      <c r="A4487" s="45">
        <v>760199</v>
      </c>
      <c r="B4487" s="46">
        <v>43245</v>
      </c>
      <c r="C4487" s="47">
        <v>3075.6381489999999</v>
      </c>
      <c r="D4487" s="45">
        <v>0.23</v>
      </c>
      <c r="E4487" s="45" t="s">
        <v>29</v>
      </c>
      <c r="F4487" s="46">
        <v>43244</v>
      </c>
    </row>
    <row r="4488" spans="1:6" x14ac:dyDescent="0.3">
      <c r="A4488" s="45">
        <v>760199</v>
      </c>
      <c r="B4488" s="46">
        <v>43248</v>
      </c>
      <c r="C4488" s="47">
        <v>3075.9593399999999</v>
      </c>
      <c r="D4488" s="45">
        <v>0.23</v>
      </c>
      <c r="E4488" s="45" t="s">
        <v>29</v>
      </c>
      <c r="F4488" s="46">
        <v>43244</v>
      </c>
    </row>
    <row r="4489" spans="1:6" x14ac:dyDescent="0.3">
      <c r="A4489" s="45">
        <v>760199</v>
      </c>
      <c r="B4489" s="46">
        <v>43249</v>
      </c>
      <c r="C4489" s="47">
        <v>3076.280565</v>
      </c>
      <c r="D4489" s="45">
        <v>0.23</v>
      </c>
      <c r="E4489" s="45" t="s">
        <v>29</v>
      </c>
      <c r="F4489" s="46">
        <v>43244</v>
      </c>
    </row>
    <row r="4490" spans="1:6" x14ac:dyDescent="0.3">
      <c r="A4490" s="45">
        <v>760199</v>
      </c>
      <c r="B4490" s="46">
        <v>43250</v>
      </c>
      <c r="C4490" s="47">
        <v>3076.6018239999999</v>
      </c>
      <c r="D4490" s="45">
        <v>0.23</v>
      </c>
      <c r="E4490" s="45" t="s">
        <v>29</v>
      </c>
      <c r="F4490" s="46">
        <v>43244</v>
      </c>
    </row>
    <row r="4491" spans="1:6" x14ac:dyDescent="0.3">
      <c r="A4491" s="45">
        <v>760199</v>
      </c>
      <c r="B4491" s="46">
        <v>43252</v>
      </c>
      <c r="C4491" s="47">
        <v>3076.9231159999999</v>
      </c>
      <c r="D4491" s="45">
        <v>0.23</v>
      </c>
      <c r="E4491" s="45" t="s">
        <v>29</v>
      </c>
      <c r="F4491" s="46">
        <v>43244</v>
      </c>
    </row>
    <row r="4492" spans="1:6" x14ac:dyDescent="0.3">
      <c r="A4492" s="45">
        <v>760199</v>
      </c>
      <c r="B4492" s="46">
        <v>43255</v>
      </c>
      <c r="C4492" s="47">
        <v>3077.2444420000002</v>
      </c>
      <c r="D4492" s="45">
        <v>0.23</v>
      </c>
      <c r="E4492" s="45" t="s">
        <v>29</v>
      </c>
      <c r="F4492" s="46">
        <v>43244</v>
      </c>
    </row>
    <row r="4493" spans="1:6" x14ac:dyDescent="0.3">
      <c r="A4493" s="45">
        <v>760199</v>
      </c>
      <c r="B4493" s="46">
        <v>43256</v>
      </c>
      <c r="C4493" s="47">
        <v>3077.5658010000002</v>
      </c>
      <c r="D4493" s="45">
        <v>0.23</v>
      </c>
      <c r="E4493" s="45" t="s">
        <v>29</v>
      </c>
      <c r="F4493" s="46">
        <v>43244</v>
      </c>
    </row>
    <row r="4494" spans="1:6" x14ac:dyDescent="0.3">
      <c r="A4494" s="45">
        <v>760199</v>
      </c>
      <c r="B4494" s="46">
        <v>43257</v>
      </c>
      <c r="C4494" s="47">
        <v>3077.8871939999999</v>
      </c>
      <c r="D4494" s="45">
        <v>0.23</v>
      </c>
      <c r="E4494" s="45" t="s">
        <v>29</v>
      </c>
      <c r="F4494" s="46">
        <v>43244</v>
      </c>
    </row>
    <row r="4495" spans="1:6" x14ac:dyDescent="0.3">
      <c r="A4495" s="45">
        <v>760199</v>
      </c>
      <c r="B4495" s="46">
        <v>43258</v>
      </c>
      <c r="C4495" s="47">
        <v>3078.2086210000002</v>
      </c>
      <c r="D4495" s="45">
        <v>0.23</v>
      </c>
      <c r="E4495" s="45" t="s">
        <v>29</v>
      </c>
      <c r="F4495" s="46">
        <v>43244</v>
      </c>
    </row>
    <row r="4496" spans="1:6" x14ac:dyDescent="0.3">
      <c r="A4496" s="45">
        <v>760199</v>
      </c>
      <c r="B4496" s="46">
        <v>43259</v>
      </c>
      <c r="C4496" s="47">
        <v>3082.5653550000002</v>
      </c>
      <c r="D4496" s="45">
        <v>0.4</v>
      </c>
      <c r="E4496" s="45" t="s">
        <v>28</v>
      </c>
      <c r="F4496" s="46">
        <v>43259</v>
      </c>
    </row>
    <row r="4497" spans="1:6" x14ac:dyDescent="0.3">
      <c r="A4497" s="45">
        <v>760199</v>
      </c>
      <c r="B4497" s="46">
        <v>43262</v>
      </c>
      <c r="C4497" s="47">
        <v>3083.124828</v>
      </c>
      <c r="D4497" s="45">
        <v>0.4</v>
      </c>
      <c r="E4497" s="45" t="s">
        <v>28</v>
      </c>
      <c r="F4497" s="46">
        <v>43259</v>
      </c>
    </row>
    <row r="4498" spans="1:6" x14ac:dyDescent="0.3">
      <c r="A4498" s="45">
        <v>760199</v>
      </c>
      <c r="B4498" s="46">
        <v>43263</v>
      </c>
      <c r="C4498" s="47">
        <v>3083.6844030000002</v>
      </c>
      <c r="D4498" s="45">
        <v>0.4</v>
      </c>
      <c r="E4498" s="45" t="s">
        <v>28</v>
      </c>
      <c r="F4498" s="46">
        <v>43259</v>
      </c>
    </row>
    <row r="4499" spans="1:6" x14ac:dyDescent="0.3">
      <c r="A4499" s="45">
        <v>760199</v>
      </c>
      <c r="B4499" s="46">
        <v>43264</v>
      </c>
      <c r="C4499" s="47">
        <v>3084.2440799999999</v>
      </c>
      <c r="D4499" s="45">
        <v>0.4</v>
      </c>
      <c r="E4499" s="45" t="s">
        <v>28</v>
      </c>
      <c r="F4499" s="46">
        <v>43259</v>
      </c>
    </row>
    <row r="4500" spans="1:6" x14ac:dyDescent="0.3">
      <c r="A4500" s="45">
        <v>760199</v>
      </c>
      <c r="B4500" s="46">
        <v>43265</v>
      </c>
      <c r="C4500" s="47">
        <v>3084.8038580000002</v>
      </c>
      <c r="D4500" s="45">
        <v>0.4</v>
      </c>
      <c r="E4500" s="45" t="s">
        <v>28</v>
      </c>
      <c r="F4500" s="46">
        <v>43259</v>
      </c>
    </row>
    <row r="4501" spans="1:6" x14ac:dyDescent="0.3">
      <c r="A4501" s="45">
        <v>760199</v>
      </c>
      <c r="B4501" s="46">
        <v>43266</v>
      </c>
      <c r="C4501" s="47">
        <v>3085.363738</v>
      </c>
      <c r="D4501" s="45">
        <v>0.4</v>
      </c>
      <c r="E4501" s="45" t="s">
        <v>28</v>
      </c>
      <c r="F4501" s="46">
        <v>43259</v>
      </c>
    </row>
    <row r="4502" spans="1:6" x14ac:dyDescent="0.3">
      <c r="A4502" s="45">
        <v>760199</v>
      </c>
      <c r="B4502" s="46">
        <v>43269</v>
      </c>
      <c r="C4502" s="47">
        <v>3086.651265</v>
      </c>
      <c r="D4502" s="45">
        <v>0.88</v>
      </c>
      <c r="E4502" s="45" t="s">
        <v>29</v>
      </c>
      <c r="F4502" s="46">
        <v>43269</v>
      </c>
    </row>
    <row r="4503" spans="1:6" x14ac:dyDescent="0.3">
      <c r="A4503" s="45">
        <v>760199</v>
      </c>
      <c r="B4503" s="46">
        <v>43270</v>
      </c>
      <c r="C4503" s="47">
        <v>3087.9393289999998</v>
      </c>
      <c r="D4503" s="45">
        <v>0.88</v>
      </c>
      <c r="E4503" s="45" t="s">
        <v>29</v>
      </c>
      <c r="F4503" s="46">
        <v>43269</v>
      </c>
    </row>
    <row r="4504" spans="1:6" x14ac:dyDescent="0.3">
      <c r="A4504" s="45">
        <v>760199</v>
      </c>
      <c r="B4504" s="46">
        <v>43271</v>
      </c>
      <c r="C4504" s="47">
        <v>3089.2279309999999</v>
      </c>
      <c r="D4504" s="45">
        <v>0.88</v>
      </c>
      <c r="E4504" s="45" t="s">
        <v>29</v>
      </c>
      <c r="F4504" s="46">
        <v>43269</v>
      </c>
    </row>
    <row r="4505" spans="1:6" x14ac:dyDescent="0.3">
      <c r="A4505" s="45">
        <v>760199</v>
      </c>
      <c r="B4505" s="46">
        <v>43272</v>
      </c>
      <c r="C4505" s="47">
        <v>3090.5170710000002</v>
      </c>
      <c r="D4505" s="45">
        <v>0.88</v>
      </c>
      <c r="E4505" s="45" t="s">
        <v>29</v>
      </c>
      <c r="F4505" s="46">
        <v>43269</v>
      </c>
    </row>
    <row r="4506" spans="1:6" x14ac:dyDescent="0.3">
      <c r="A4506" s="45">
        <v>760199</v>
      </c>
      <c r="B4506" s="46">
        <v>43273</v>
      </c>
      <c r="C4506" s="47">
        <v>3094.4301869999999</v>
      </c>
      <c r="D4506" s="45">
        <v>1.24</v>
      </c>
      <c r="E4506" s="45" t="s">
        <v>29</v>
      </c>
      <c r="F4506" s="46">
        <v>43273</v>
      </c>
    </row>
    <row r="4507" spans="1:6" x14ac:dyDescent="0.3">
      <c r="A4507" s="45">
        <v>760199</v>
      </c>
      <c r="B4507" s="46">
        <v>43276</v>
      </c>
      <c r="C4507" s="47">
        <v>3096.2466720000002</v>
      </c>
      <c r="D4507" s="45">
        <v>1.24</v>
      </c>
      <c r="E4507" s="45" t="s">
        <v>29</v>
      </c>
      <c r="F4507" s="46">
        <v>43273</v>
      </c>
    </row>
    <row r="4508" spans="1:6" x14ac:dyDescent="0.3">
      <c r="A4508" s="45">
        <v>760199</v>
      </c>
      <c r="B4508" s="46">
        <v>43277</v>
      </c>
      <c r="C4508" s="47">
        <v>3098.0642229999999</v>
      </c>
      <c r="D4508" s="45">
        <v>1.24</v>
      </c>
      <c r="E4508" s="45" t="s">
        <v>29</v>
      </c>
      <c r="F4508" s="46">
        <v>43273</v>
      </c>
    </row>
    <row r="4509" spans="1:6" x14ac:dyDescent="0.3">
      <c r="A4509" s="45">
        <v>760199</v>
      </c>
      <c r="B4509" s="46">
        <v>43278</v>
      </c>
      <c r="C4509" s="47">
        <v>3099.8828400000002</v>
      </c>
      <c r="D4509" s="45">
        <v>1.24</v>
      </c>
      <c r="E4509" s="45" t="s">
        <v>29</v>
      </c>
      <c r="F4509" s="46">
        <v>43273</v>
      </c>
    </row>
    <row r="4510" spans="1:6" x14ac:dyDescent="0.3">
      <c r="A4510" s="45">
        <v>760199</v>
      </c>
      <c r="B4510" s="46">
        <v>43279</v>
      </c>
      <c r="C4510" s="47">
        <v>3101.702526</v>
      </c>
      <c r="D4510" s="45">
        <v>1.24</v>
      </c>
      <c r="E4510" s="45" t="s">
        <v>29</v>
      </c>
      <c r="F4510" s="46">
        <v>43273</v>
      </c>
    </row>
    <row r="4511" spans="1:6" x14ac:dyDescent="0.3">
      <c r="A4511" s="45">
        <v>760199</v>
      </c>
      <c r="B4511" s="46">
        <v>43280</v>
      </c>
      <c r="C4511" s="47">
        <v>3103.523279</v>
      </c>
      <c r="D4511" s="45">
        <v>1.24</v>
      </c>
      <c r="E4511" s="45" t="s">
        <v>29</v>
      </c>
      <c r="F4511" s="46">
        <v>43273</v>
      </c>
    </row>
    <row r="4512" spans="1:6" x14ac:dyDescent="0.3">
      <c r="A4512" s="45">
        <v>760199</v>
      </c>
      <c r="B4512" s="46">
        <v>43283</v>
      </c>
      <c r="C4512" s="47">
        <v>3105.3451020000002</v>
      </c>
      <c r="D4512" s="45">
        <v>1.24</v>
      </c>
      <c r="E4512" s="45" t="s">
        <v>29</v>
      </c>
      <c r="F4512" s="46">
        <v>43273</v>
      </c>
    </row>
    <row r="4513" spans="1:6" x14ac:dyDescent="0.3">
      <c r="A4513" s="45">
        <v>760199</v>
      </c>
      <c r="B4513" s="46">
        <v>43284</v>
      </c>
      <c r="C4513" s="47">
        <v>3107.167993</v>
      </c>
      <c r="D4513" s="45">
        <v>1.24</v>
      </c>
      <c r="E4513" s="45" t="s">
        <v>29</v>
      </c>
      <c r="F4513" s="46">
        <v>43273</v>
      </c>
    </row>
    <row r="4514" spans="1:6" x14ac:dyDescent="0.3">
      <c r="A4514" s="45">
        <v>760199</v>
      </c>
      <c r="B4514" s="46">
        <v>43285</v>
      </c>
      <c r="C4514" s="47">
        <v>3108.991955</v>
      </c>
      <c r="D4514" s="45">
        <v>1.24</v>
      </c>
      <c r="E4514" s="45" t="s">
        <v>29</v>
      </c>
      <c r="F4514" s="46">
        <v>43273</v>
      </c>
    </row>
    <row r="4515" spans="1:6" x14ac:dyDescent="0.3">
      <c r="A4515" s="45">
        <v>760199</v>
      </c>
      <c r="B4515" s="46">
        <v>43286</v>
      </c>
      <c r="C4515" s="47">
        <v>3110.816988</v>
      </c>
      <c r="D4515" s="45">
        <v>1.24</v>
      </c>
      <c r="E4515" s="45" t="s">
        <v>29</v>
      </c>
      <c r="F4515" s="46">
        <v>43273</v>
      </c>
    </row>
    <row r="4516" spans="1:6" x14ac:dyDescent="0.3">
      <c r="A4516" s="45">
        <v>760199</v>
      </c>
      <c r="B4516" s="46">
        <v>43287</v>
      </c>
      <c r="C4516" s="47">
        <v>3113.0826069999998</v>
      </c>
      <c r="D4516" s="45">
        <v>1.26</v>
      </c>
      <c r="E4516" s="45" t="s">
        <v>28</v>
      </c>
      <c r="F4516" s="46">
        <v>43287</v>
      </c>
    </row>
    <row r="4517" spans="1:6" x14ac:dyDescent="0.3">
      <c r="A4517" s="45">
        <v>760199</v>
      </c>
      <c r="B4517" s="46">
        <v>43290</v>
      </c>
      <c r="C4517" s="47">
        <v>3114.9393620000001</v>
      </c>
      <c r="D4517" s="45">
        <v>1.26</v>
      </c>
      <c r="E4517" s="45" t="s">
        <v>28</v>
      </c>
      <c r="F4517" s="46">
        <v>43287</v>
      </c>
    </row>
    <row r="4518" spans="1:6" x14ac:dyDescent="0.3">
      <c r="A4518" s="45">
        <v>760199</v>
      </c>
      <c r="B4518" s="46">
        <v>43291</v>
      </c>
      <c r="C4518" s="47">
        <v>3116.797223</v>
      </c>
      <c r="D4518" s="45">
        <v>1.26</v>
      </c>
      <c r="E4518" s="45" t="s">
        <v>28</v>
      </c>
      <c r="F4518" s="46">
        <v>43287</v>
      </c>
    </row>
    <row r="4519" spans="1:6" x14ac:dyDescent="0.3">
      <c r="A4519" s="45">
        <v>760199</v>
      </c>
      <c r="B4519" s="46">
        <v>43292</v>
      </c>
      <c r="C4519" s="47">
        <v>3118.6561929999998</v>
      </c>
      <c r="D4519" s="45">
        <v>1.26</v>
      </c>
      <c r="E4519" s="45" t="s">
        <v>28</v>
      </c>
      <c r="F4519" s="46">
        <v>43287</v>
      </c>
    </row>
    <row r="4520" spans="1:6" x14ac:dyDescent="0.3">
      <c r="A4520" s="45">
        <v>760199</v>
      </c>
      <c r="B4520" s="46">
        <v>43293</v>
      </c>
      <c r="C4520" s="47">
        <v>3120.5162719999998</v>
      </c>
      <c r="D4520" s="45">
        <v>1.26</v>
      </c>
      <c r="E4520" s="45" t="s">
        <v>28</v>
      </c>
      <c r="F4520" s="46">
        <v>43287</v>
      </c>
    </row>
    <row r="4521" spans="1:6" x14ac:dyDescent="0.3">
      <c r="A4521" s="45">
        <v>760199</v>
      </c>
      <c r="B4521" s="46">
        <v>43294</v>
      </c>
      <c r="C4521" s="47">
        <v>3122.3774600000002</v>
      </c>
      <c r="D4521" s="45">
        <v>1.26</v>
      </c>
      <c r="E4521" s="45" t="s">
        <v>28</v>
      </c>
      <c r="F4521" s="46">
        <v>43287</v>
      </c>
    </row>
    <row r="4522" spans="1:6" x14ac:dyDescent="0.3">
      <c r="A4522" s="45">
        <v>760199</v>
      </c>
      <c r="B4522" s="46">
        <v>43297</v>
      </c>
      <c r="C4522" s="47">
        <v>3124.239759</v>
      </c>
      <c r="D4522" s="45">
        <v>1.26</v>
      </c>
      <c r="E4522" s="45" t="s">
        <v>28</v>
      </c>
      <c r="F4522" s="46">
        <v>43287</v>
      </c>
    </row>
    <row r="4523" spans="1:6" x14ac:dyDescent="0.3">
      <c r="A4523" s="45">
        <v>760199</v>
      </c>
      <c r="B4523" s="46">
        <v>43298</v>
      </c>
      <c r="C4523" s="47">
        <v>3124.7642729999998</v>
      </c>
      <c r="D4523" s="45">
        <v>0.37</v>
      </c>
      <c r="E4523" s="45" t="s">
        <v>29</v>
      </c>
      <c r="F4523" s="46">
        <v>43298</v>
      </c>
    </row>
    <row r="4524" spans="1:6" x14ac:dyDescent="0.3">
      <c r="A4524" s="45">
        <v>760199</v>
      </c>
      <c r="B4524" s="46">
        <v>43299</v>
      </c>
      <c r="C4524" s="47">
        <v>3125.2888760000001</v>
      </c>
      <c r="D4524" s="45">
        <v>0.37</v>
      </c>
      <c r="E4524" s="45" t="s">
        <v>29</v>
      </c>
      <c r="F4524" s="46">
        <v>43298</v>
      </c>
    </row>
    <row r="4525" spans="1:6" x14ac:dyDescent="0.3">
      <c r="A4525" s="45">
        <v>760199</v>
      </c>
      <c r="B4525" s="46">
        <v>43300</v>
      </c>
      <c r="C4525" s="47">
        <v>3125.8135670000001</v>
      </c>
      <c r="D4525" s="45">
        <v>0.37</v>
      </c>
      <c r="E4525" s="45" t="s">
        <v>29</v>
      </c>
      <c r="F4525" s="46">
        <v>43298</v>
      </c>
    </row>
    <row r="4526" spans="1:6" x14ac:dyDescent="0.3">
      <c r="A4526" s="45">
        <v>760199</v>
      </c>
      <c r="B4526" s="46">
        <v>43301</v>
      </c>
      <c r="C4526" s="47">
        <v>3126.338346</v>
      </c>
      <c r="D4526" s="45">
        <v>0.37</v>
      </c>
      <c r="E4526" s="45" t="s">
        <v>29</v>
      </c>
      <c r="F4526" s="46">
        <v>43298</v>
      </c>
    </row>
    <row r="4527" spans="1:6" x14ac:dyDescent="0.3">
      <c r="A4527" s="45">
        <v>760199</v>
      </c>
      <c r="B4527" s="46">
        <v>43304</v>
      </c>
      <c r="C4527" s="47">
        <v>3126.3674569999998</v>
      </c>
      <c r="D4527" s="45">
        <v>0.3</v>
      </c>
      <c r="E4527" s="45" t="s">
        <v>29</v>
      </c>
      <c r="F4527" s="46">
        <v>43304</v>
      </c>
    </row>
    <row r="4528" spans="1:6" x14ac:dyDescent="0.3">
      <c r="A4528" s="45">
        <v>760199</v>
      </c>
      <c r="B4528" s="46">
        <v>43305</v>
      </c>
      <c r="C4528" s="47">
        <v>3126.7931709999998</v>
      </c>
      <c r="D4528" s="45">
        <v>0.3</v>
      </c>
      <c r="E4528" s="45" t="s">
        <v>29</v>
      </c>
      <c r="F4528" s="46">
        <v>43304</v>
      </c>
    </row>
    <row r="4529" spans="1:6" x14ac:dyDescent="0.3">
      <c r="A4529" s="45">
        <v>760199</v>
      </c>
      <c r="B4529" s="46">
        <v>43306</v>
      </c>
      <c r="C4529" s="47">
        <v>3127.218942</v>
      </c>
      <c r="D4529" s="45">
        <v>0.3</v>
      </c>
      <c r="E4529" s="45" t="s">
        <v>29</v>
      </c>
      <c r="F4529" s="46">
        <v>43304</v>
      </c>
    </row>
    <row r="4530" spans="1:6" x14ac:dyDescent="0.3">
      <c r="A4530" s="45">
        <v>760199</v>
      </c>
      <c r="B4530" s="46">
        <v>43307</v>
      </c>
      <c r="C4530" s="47">
        <v>3127.6447720000001</v>
      </c>
      <c r="D4530" s="45">
        <v>0.3</v>
      </c>
      <c r="E4530" s="45" t="s">
        <v>29</v>
      </c>
      <c r="F4530" s="46">
        <v>43304</v>
      </c>
    </row>
    <row r="4531" spans="1:6" x14ac:dyDescent="0.3">
      <c r="A4531" s="45">
        <v>760199</v>
      </c>
      <c r="B4531" s="46">
        <v>43308</v>
      </c>
      <c r="C4531" s="47">
        <v>3128.0706599999999</v>
      </c>
      <c r="D4531" s="45">
        <v>0.3</v>
      </c>
      <c r="E4531" s="45" t="s">
        <v>29</v>
      </c>
      <c r="F4531" s="46">
        <v>43304</v>
      </c>
    </row>
    <row r="4532" spans="1:6" x14ac:dyDescent="0.3">
      <c r="A4532" s="45">
        <v>760199</v>
      </c>
      <c r="B4532" s="46">
        <v>43311</v>
      </c>
      <c r="C4532" s="47">
        <v>3128.4966049999998</v>
      </c>
      <c r="D4532" s="45">
        <v>0.3</v>
      </c>
      <c r="E4532" s="45" t="s">
        <v>29</v>
      </c>
      <c r="F4532" s="46">
        <v>43304</v>
      </c>
    </row>
    <row r="4533" spans="1:6" x14ac:dyDescent="0.3">
      <c r="A4533" s="45">
        <v>760199</v>
      </c>
      <c r="B4533" s="46">
        <v>43312</v>
      </c>
      <c r="C4533" s="47">
        <v>3128.9226090000002</v>
      </c>
      <c r="D4533" s="45">
        <v>0.3</v>
      </c>
      <c r="E4533" s="45" t="s">
        <v>29</v>
      </c>
      <c r="F4533" s="46">
        <v>43304</v>
      </c>
    </row>
    <row r="4534" spans="1:6" x14ac:dyDescent="0.3">
      <c r="A4534" s="45">
        <v>760199</v>
      </c>
      <c r="B4534" s="46">
        <v>43313</v>
      </c>
      <c r="C4534" s="47">
        <v>3129.3486699999999</v>
      </c>
      <c r="D4534" s="45">
        <v>0.3</v>
      </c>
      <c r="E4534" s="45" t="s">
        <v>29</v>
      </c>
      <c r="F4534" s="46">
        <v>43304</v>
      </c>
    </row>
    <row r="4535" spans="1:6" x14ac:dyDescent="0.3">
      <c r="A4535" s="45">
        <v>760199</v>
      </c>
      <c r="B4535" s="46">
        <v>43314</v>
      </c>
      <c r="C4535" s="47">
        <v>3129.7747899999999</v>
      </c>
      <c r="D4535" s="45">
        <v>0.3</v>
      </c>
      <c r="E4535" s="45" t="s">
        <v>29</v>
      </c>
      <c r="F4535" s="46">
        <v>43304</v>
      </c>
    </row>
    <row r="4536" spans="1:6" x14ac:dyDescent="0.3">
      <c r="A4536" s="45">
        <v>760199</v>
      </c>
      <c r="B4536" s="46">
        <v>43315</v>
      </c>
      <c r="C4536" s="47">
        <v>3130.2009670000002</v>
      </c>
      <c r="D4536" s="45">
        <v>0.3</v>
      </c>
      <c r="E4536" s="45" t="s">
        <v>29</v>
      </c>
      <c r="F4536" s="46">
        <v>43304</v>
      </c>
    </row>
    <row r="4537" spans="1:6" x14ac:dyDescent="0.3">
      <c r="A4537" s="45">
        <v>760199</v>
      </c>
      <c r="B4537" s="46">
        <v>43318</v>
      </c>
      <c r="C4537" s="47">
        <v>3130.627203</v>
      </c>
      <c r="D4537" s="45">
        <v>0.3</v>
      </c>
      <c r="E4537" s="45" t="s">
        <v>29</v>
      </c>
      <c r="F4537" s="46">
        <v>43304</v>
      </c>
    </row>
    <row r="4538" spans="1:6" x14ac:dyDescent="0.3">
      <c r="A4538" s="45">
        <v>760199</v>
      </c>
      <c r="B4538" s="46">
        <v>43319</v>
      </c>
      <c r="C4538" s="47">
        <v>3131.0534969999999</v>
      </c>
      <c r="D4538" s="45">
        <v>0.3</v>
      </c>
      <c r="E4538" s="45" t="s">
        <v>29</v>
      </c>
      <c r="F4538" s="46">
        <v>43304</v>
      </c>
    </row>
    <row r="4539" spans="1:6" x14ac:dyDescent="0.3">
      <c r="A4539" s="45">
        <v>760199</v>
      </c>
      <c r="B4539" s="46">
        <v>43320</v>
      </c>
      <c r="C4539" s="47">
        <v>3132.205156</v>
      </c>
      <c r="D4539" s="45">
        <v>0.33</v>
      </c>
      <c r="E4539" s="45" t="s">
        <v>28</v>
      </c>
      <c r="F4539" s="46">
        <v>43320</v>
      </c>
    </row>
    <row r="4540" spans="1:6" x14ac:dyDescent="0.3">
      <c r="A4540" s="45">
        <v>760199</v>
      </c>
      <c r="B4540" s="46">
        <v>43321</v>
      </c>
      <c r="C4540" s="47">
        <v>3132.6743409999999</v>
      </c>
      <c r="D4540" s="45">
        <v>0.33</v>
      </c>
      <c r="E4540" s="45" t="s">
        <v>28</v>
      </c>
      <c r="F4540" s="46">
        <v>43320</v>
      </c>
    </row>
    <row r="4541" spans="1:6" x14ac:dyDescent="0.3">
      <c r="A4541" s="45">
        <v>760199</v>
      </c>
      <c r="B4541" s="46">
        <v>43322</v>
      </c>
      <c r="C4541" s="47">
        <v>3133.1435959999999</v>
      </c>
      <c r="D4541" s="45">
        <v>0.33</v>
      </c>
      <c r="E4541" s="45" t="s">
        <v>28</v>
      </c>
      <c r="F4541" s="46">
        <v>43320</v>
      </c>
    </row>
    <row r="4542" spans="1:6" x14ac:dyDescent="0.3">
      <c r="A4542" s="45">
        <v>760199</v>
      </c>
      <c r="B4542" s="46">
        <v>43325</v>
      </c>
      <c r="C4542" s="47">
        <v>3133.6129209999999</v>
      </c>
      <c r="D4542" s="45">
        <v>0.33</v>
      </c>
      <c r="E4542" s="45" t="s">
        <v>28</v>
      </c>
      <c r="F4542" s="46">
        <v>43320</v>
      </c>
    </row>
    <row r="4543" spans="1:6" x14ac:dyDescent="0.3">
      <c r="A4543" s="45">
        <v>760199</v>
      </c>
      <c r="B4543" s="46">
        <v>43326</v>
      </c>
      <c r="C4543" s="47">
        <v>3134.082316</v>
      </c>
      <c r="D4543" s="45">
        <v>0.33</v>
      </c>
      <c r="E4543" s="45" t="s">
        <v>28</v>
      </c>
      <c r="F4543" s="46">
        <v>43320</v>
      </c>
    </row>
    <row r="4544" spans="1:6" x14ac:dyDescent="0.3">
      <c r="A4544" s="45">
        <v>760199</v>
      </c>
      <c r="B4544" s="46">
        <v>43327</v>
      </c>
      <c r="C4544" s="47">
        <v>3134.5517829999999</v>
      </c>
      <c r="D4544" s="45">
        <v>0.33</v>
      </c>
      <c r="E4544" s="45" t="s">
        <v>28</v>
      </c>
      <c r="F4544" s="46">
        <v>43320</v>
      </c>
    </row>
    <row r="4545" spans="1:6" x14ac:dyDescent="0.3">
      <c r="A4545" s="45">
        <v>760199</v>
      </c>
      <c r="B4545" s="46">
        <v>43328</v>
      </c>
      <c r="C4545" s="47">
        <v>3134.5945200000001</v>
      </c>
      <c r="D4545" s="45">
        <v>0.03</v>
      </c>
      <c r="E4545" s="45" t="s">
        <v>29</v>
      </c>
      <c r="F4545" s="46">
        <v>43328</v>
      </c>
    </row>
    <row r="4546" spans="1:6" x14ac:dyDescent="0.3">
      <c r="A4546" s="45">
        <v>760199</v>
      </c>
      <c r="B4546" s="46">
        <v>43329</v>
      </c>
      <c r="C4546" s="47">
        <v>3134.6372590000001</v>
      </c>
      <c r="D4546" s="45">
        <v>0.03</v>
      </c>
      <c r="E4546" s="45" t="s">
        <v>29</v>
      </c>
      <c r="F4546" s="46">
        <v>43328</v>
      </c>
    </row>
    <row r="4547" spans="1:6" x14ac:dyDescent="0.3">
      <c r="A4547" s="45">
        <v>760199</v>
      </c>
      <c r="B4547" s="46">
        <v>43332</v>
      </c>
      <c r="C4547" s="47">
        <v>3134.6799980000001</v>
      </c>
      <c r="D4547" s="45">
        <v>0.03</v>
      </c>
      <c r="E4547" s="45" t="s">
        <v>29</v>
      </c>
      <c r="F4547" s="46">
        <v>43328</v>
      </c>
    </row>
    <row r="4548" spans="1:6" x14ac:dyDescent="0.3">
      <c r="A4548" s="45">
        <v>760199</v>
      </c>
      <c r="B4548" s="46">
        <v>43333</v>
      </c>
      <c r="C4548" s="47">
        <v>3134.7227370000001</v>
      </c>
      <c r="D4548" s="45">
        <v>0.03</v>
      </c>
      <c r="E4548" s="45" t="s">
        <v>29</v>
      </c>
      <c r="F4548" s="46">
        <v>43328</v>
      </c>
    </row>
    <row r="4549" spans="1:6" x14ac:dyDescent="0.3">
      <c r="A4549" s="45">
        <v>760199</v>
      </c>
      <c r="B4549" s="46">
        <v>43334</v>
      </c>
      <c r="C4549" s="47">
        <v>3134.7654769999999</v>
      </c>
      <c r="D4549" s="45">
        <v>0.03</v>
      </c>
      <c r="E4549" s="45" t="s">
        <v>29</v>
      </c>
      <c r="F4549" s="46">
        <v>43328</v>
      </c>
    </row>
    <row r="4550" spans="1:6" x14ac:dyDescent="0.3">
      <c r="A4550" s="45">
        <v>760199</v>
      </c>
      <c r="B4550" s="46">
        <v>43335</v>
      </c>
      <c r="C4550" s="47">
        <v>3134.8082180000001</v>
      </c>
      <c r="D4550" s="45">
        <v>0.03</v>
      </c>
      <c r="E4550" s="45" t="s">
        <v>29</v>
      </c>
      <c r="F4550" s="46">
        <v>43328</v>
      </c>
    </row>
    <row r="4551" spans="1:6" x14ac:dyDescent="0.3">
      <c r="A4551" s="45">
        <v>760199</v>
      </c>
      <c r="B4551" s="46">
        <v>43336</v>
      </c>
      <c r="C4551" s="47">
        <v>3134.5517829999999</v>
      </c>
      <c r="D4551" s="45">
        <v>0</v>
      </c>
      <c r="E4551" s="45" t="s">
        <v>29</v>
      </c>
      <c r="F4551" s="46">
        <v>43336</v>
      </c>
    </row>
    <row r="4552" spans="1:6" x14ac:dyDescent="0.3">
      <c r="A4552" s="45">
        <v>760199</v>
      </c>
      <c r="B4552" s="46">
        <v>43339</v>
      </c>
      <c r="C4552" s="47">
        <v>3134.5517829999999</v>
      </c>
      <c r="D4552" s="45">
        <v>0</v>
      </c>
      <c r="E4552" s="45" t="s">
        <v>29</v>
      </c>
      <c r="F4552" s="46">
        <v>43336</v>
      </c>
    </row>
    <row r="4553" spans="1:6" x14ac:dyDescent="0.3">
      <c r="A4553" s="45">
        <v>760199</v>
      </c>
      <c r="B4553" s="46">
        <v>43340</v>
      </c>
      <c r="C4553" s="47">
        <v>3134.5517829999999</v>
      </c>
      <c r="D4553" s="45">
        <v>0</v>
      </c>
      <c r="E4553" s="45" t="s">
        <v>29</v>
      </c>
      <c r="F4553" s="46">
        <v>43336</v>
      </c>
    </row>
    <row r="4554" spans="1:6" x14ac:dyDescent="0.3">
      <c r="A4554" s="45">
        <v>760199</v>
      </c>
      <c r="B4554" s="46">
        <v>43341</v>
      </c>
      <c r="C4554" s="47">
        <v>3134.5517829999999</v>
      </c>
      <c r="D4554" s="45">
        <v>0</v>
      </c>
      <c r="E4554" s="45" t="s">
        <v>29</v>
      </c>
      <c r="F4554" s="46">
        <v>43336</v>
      </c>
    </row>
    <row r="4555" spans="1:6" x14ac:dyDescent="0.3">
      <c r="A4555" s="45">
        <v>760199</v>
      </c>
      <c r="B4555" s="46">
        <v>43342</v>
      </c>
      <c r="C4555" s="47">
        <v>3134.5517829999999</v>
      </c>
      <c r="D4555" s="45">
        <v>0</v>
      </c>
      <c r="E4555" s="45" t="s">
        <v>29</v>
      </c>
      <c r="F4555" s="46">
        <v>43336</v>
      </c>
    </row>
    <row r="4556" spans="1:6" x14ac:dyDescent="0.3">
      <c r="A4556" s="45">
        <v>760199</v>
      </c>
      <c r="B4556" s="46">
        <v>43343</v>
      </c>
      <c r="C4556" s="47">
        <v>3134.5517829999999</v>
      </c>
      <c r="D4556" s="45">
        <v>0</v>
      </c>
      <c r="E4556" s="45" t="s">
        <v>29</v>
      </c>
      <c r="F4556" s="46">
        <v>43336</v>
      </c>
    </row>
    <row r="4557" spans="1:6" x14ac:dyDescent="0.3">
      <c r="A4557" s="45">
        <v>760199</v>
      </c>
      <c r="B4557" s="46">
        <v>43346</v>
      </c>
      <c r="C4557" s="47">
        <v>3134.5517829999999</v>
      </c>
      <c r="D4557" s="45">
        <v>0</v>
      </c>
      <c r="E4557" s="45" t="s">
        <v>29</v>
      </c>
      <c r="F4557" s="46">
        <v>43336</v>
      </c>
    </row>
    <row r="4558" spans="1:6" x14ac:dyDescent="0.3">
      <c r="A4558" s="45">
        <v>760199</v>
      </c>
      <c r="B4558" s="46">
        <v>43347</v>
      </c>
      <c r="C4558" s="47">
        <v>3134.5517829999999</v>
      </c>
      <c r="D4558" s="45">
        <v>0</v>
      </c>
      <c r="E4558" s="45" t="s">
        <v>29</v>
      </c>
      <c r="F4558" s="46">
        <v>43336</v>
      </c>
    </row>
    <row r="4559" spans="1:6" x14ac:dyDescent="0.3">
      <c r="A4559" s="45">
        <v>760199</v>
      </c>
      <c r="B4559" s="46">
        <v>43348</v>
      </c>
      <c r="C4559" s="47">
        <v>3134.5517829999999</v>
      </c>
      <c r="D4559" s="45">
        <v>0</v>
      </c>
      <c r="E4559" s="45" t="s">
        <v>29</v>
      </c>
      <c r="F4559" s="46">
        <v>43336</v>
      </c>
    </row>
    <row r="4560" spans="1:6" x14ac:dyDescent="0.3">
      <c r="A4560" s="45">
        <v>760199</v>
      </c>
      <c r="B4560" s="46">
        <v>43349</v>
      </c>
      <c r="C4560" s="47">
        <v>3132.5020760000002</v>
      </c>
      <c r="D4560" s="45">
        <v>-0.09</v>
      </c>
      <c r="E4560" s="45" t="s">
        <v>28</v>
      </c>
      <c r="F4560" s="46">
        <v>43349</v>
      </c>
    </row>
    <row r="4561" spans="1:6" x14ac:dyDescent="0.3">
      <c r="A4561" s="45">
        <v>760199</v>
      </c>
      <c r="B4561" s="46">
        <v>43353</v>
      </c>
      <c r="C4561" s="47">
        <v>3132.374014</v>
      </c>
      <c r="D4561" s="45">
        <v>-0.09</v>
      </c>
      <c r="E4561" s="45" t="s">
        <v>28</v>
      </c>
      <c r="F4561" s="46">
        <v>43349</v>
      </c>
    </row>
    <row r="4562" spans="1:6" x14ac:dyDescent="0.3">
      <c r="A4562" s="45">
        <v>760199</v>
      </c>
      <c r="B4562" s="46">
        <v>43354</v>
      </c>
      <c r="C4562" s="47">
        <v>3132.2459570000001</v>
      </c>
      <c r="D4562" s="45">
        <v>-0.09</v>
      </c>
      <c r="E4562" s="45" t="s">
        <v>28</v>
      </c>
      <c r="F4562" s="46">
        <v>43349</v>
      </c>
    </row>
    <row r="4563" spans="1:6" x14ac:dyDescent="0.3">
      <c r="A4563" s="45">
        <v>760199</v>
      </c>
      <c r="B4563" s="46">
        <v>43355</v>
      </c>
      <c r="C4563" s="47">
        <v>3132.1179059999999</v>
      </c>
      <c r="D4563" s="45">
        <v>-0.09</v>
      </c>
      <c r="E4563" s="45" t="s">
        <v>28</v>
      </c>
      <c r="F4563" s="46">
        <v>43349</v>
      </c>
    </row>
    <row r="4564" spans="1:6" x14ac:dyDescent="0.3">
      <c r="A4564" s="45">
        <v>760199</v>
      </c>
      <c r="B4564" s="46">
        <v>43356</v>
      </c>
      <c r="C4564" s="47">
        <v>3131.9898589999998</v>
      </c>
      <c r="D4564" s="45">
        <v>-0.09</v>
      </c>
      <c r="E4564" s="45" t="s">
        <v>28</v>
      </c>
      <c r="F4564" s="46">
        <v>43349</v>
      </c>
    </row>
    <row r="4565" spans="1:6" x14ac:dyDescent="0.3">
      <c r="A4565" s="45">
        <v>760199</v>
      </c>
      <c r="B4565" s="46">
        <v>43357</v>
      </c>
      <c r="C4565" s="47">
        <v>3131.8618179999999</v>
      </c>
      <c r="D4565" s="45">
        <v>-0.09</v>
      </c>
      <c r="E4565" s="45" t="s">
        <v>28</v>
      </c>
      <c r="F4565" s="46">
        <v>43349</v>
      </c>
    </row>
    <row r="4566" spans="1:6" x14ac:dyDescent="0.3">
      <c r="A4566" s="45">
        <v>760199</v>
      </c>
      <c r="B4566" s="46">
        <v>43360</v>
      </c>
      <c r="C4566" s="47">
        <v>3131.7337819999998</v>
      </c>
      <c r="D4566" s="45">
        <v>-0.09</v>
      </c>
      <c r="E4566" s="45" t="s">
        <v>28</v>
      </c>
      <c r="F4566" s="46">
        <v>43349</v>
      </c>
    </row>
    <row r="4567" spans="1:6" x14ac:dyDescent="0.3">
      <c r="A4567" s="45">
        <v>760199</v>
      </c>
      <c r="B4567" s="46">
        <v>43361</v>
      </c>
      <c r="C4567" s="47">
        <v>3132.2604339999998</v>
      </c>
      <c r="D4567" s="45">
        <v>0.32</v>
      </c>
      <c r="E4567" s="45" t="s">
        <v>29</v>
      </c>
      <c r="F4567" s="46">
        <v>43361</v>
      </c>
    </row>
    <row r="4568" spans="1:6" x14ac:dyDescent="0.3">
      <c r="A4568" s="45">
        <v>760199</v>
      </c>
      <c r="B4568" s="46">
        <v>43362</v>
      </c>
      <c r="C4568" s="47">
        <v>3132.7871740000001</v>
      </c>
      <c r="D4568" s="45">
        <v>0.32</v>
      </c>
      <c r="E4568" s="45" t="s">
        <v>29</v>
      </c>
      <c r="F4568" s="46">
        <v>43361</v>
      </c>
    </row>
    <row r="4569" spans="1:6" x14ac:dyDescent="0.3">
      <c r="A4569" s="45">
        <v>760199</v>
      </c>
      <c r="B4569" s="46">
        <v>43363</v>
      </c>
      <c r="C4569" s="47">
        <v>3133.314003</v>
      </c>
      <c r="D4569" s="45">
        <v>0.32</v>
      </c>
      <c r="E4569" s="45" t="s">
        <v>29</v>
      </c>
      <c r="F4569" s="46">
        <v>43361</v>
      </c>
    </row>
    <row r="4570" spans="1:6" x14ac:dyDescent="0.3">
      <c r="A4570" s="45">
        <v>760199</v>
      </c>
      <c r="B4570" s="46">
        <v>43364</v>
      </c>
      <c r="C4570" s="47">
        <v>3133.840921</v>
      </c>
      <c r="D4570" s="45">
        <v>0.32</v>
      </c>
      <c r="E4570" s="45" t="s">
        <v>29</v>
      </c>
      <c r="F4570" s="46">
        <v>43361</v>
      </c>
    </row>
    <row r="4571" spans="1:6" x14ac:dyDescent="0.3">
      <c r="A4571" s="45">
        <v>760199</v>
      </c>
      <c r="B4571" s="46">
        <v>43367</v>
      </c>
      <c r="C4571" s="47">
        <v>3135.0254970000001</v>
      </c>
      <c r="D4571" s="45">
        <v>0.4</v>
      </c>
      <c r="E4571" s="45" t="s">
        <v>29</v>
      </c>
      <c r="F4571" s="46">
        <v>43367</v>
      </c>
    </row>
    <row r="4572" spans="1:6" x14ac:dyDescent="0.3">
      <c r="A4572" s="45">
        <v>760199</v>
      </c>
      <c r="B4572" s="46">
        <v>43368</v>
      </c>
      <c r="C4572" s="47">
        <v>3135.6842550000001</v>
      </c>
      <c r="D4572" s="45">
        <v>0.4</v>
      </c>
      <c r="E4572" s="45" t="s">
        <v>29</v>
      </c>
      <c r="F4572" s="46">
        <v>43367</v>
      </c>
    </row>
    <row r="4573" spans="1:6" x14ac:dyDescent="0.3">
      <c r="A4573" s="45">
        <v>760199</v>
      </c>
      <c r="B4573" s="46">
        <v>43369</v>
      </c>
      <c r="C4573" s="47">
        <v>3136.343151</v>
      </c>
      <c r="D4573" s="45">
        <v>0.4</v>
      </c>
      <c r="E4573" s="45" t="s">
        <v>29</v>
      </c>
      <c r="F4573" s="46">
        <v>43367</v>
      </c>
    </row>
    <row r="4574" spans="1:6" x14ac:dyDescent="0.3">
      <c r="A4574" s="45">
        <v>760199</v>
      </c>
      <c r="B4574" s="46">
        <v>43370</v>
      </c>
      <c r="C4574" s="47">
        <v>3137.0021860000002</v>
      </c>
      <c r="D4574" s="45">
        <v>0.4</v>
      </c>
      <c r="E4574" s="45" t="s">
        <v>29</v>
      </c>
      <c r="F4574" s="46">
        <v>43367</v>
      </c>
    </row>
    <row r="4575" spans="1:6" x14ac:dyDescent="0.3">
      <c r="A4575" s="45">
        <v>760199</v>
      </c>
      <c r="B4575" s="46">
        <v>43371</v>
      </c>
      <c r="C4575" s="47">
        <v>3137.6613590000002</v>
      </c>
      <c r="D4575" s="45">
        <v>0.4</v>
      </c>
      <c r="E4575" s="45" t="s">
        <v>29</v>
      </c>
      <c r="F4575" s="46">
        <v>43367</v>
      </c>
    </row>
    <row r="4576" spans="1:6" x14ac:dyDescent="0.3">
      <c r="A4576" s="45">
        <v>760199</v>
      </c>
      <c r="B4576" s="46">
        <v>43374</v>
      </c>
      <c r="C4576" s="47">
        <v>3138.3206709999999</v>
      </c>
      <c r="D4576" s="45">
        <v>0.4</v>
      </c>
      <c r="E4576" s="45" t="s">
        <v>29</v>
      </c>
      <c r="F4576" s="46">
        <v>43367</v>
      </c>
    </row>
    <row r="4577" spans="1:6" x14ac:dyDescent="0.3">
      <c r="A4577" s="45">
        <v>760199</v>
      </c>
      <c r="B4577" s="46">
        <v>43375</v>
      </c>
      <c r="C4577" s="47">
        <v>3138.9801219999999</v>
      </c>
      <c r="D4577" s="45">
        <v>0.4</v>
      </c>
      <c r="E4577" s="45" t="s">
        <v>29</v>
      </c>
      <c r="F4577" s="46">
        <v>43367</v>
      </c>
    </row>
    <row r="4578" spans="1:6" x14ac:dyDescent="0.3">
      <c r="A4578" s="45">
        <v>760199</v>
      </c>
      <c r="B4578" s="46">
        <v>43376</v>
      </c>
      <c r="C4578" s="47">
        <v>3139.6397109999998</v>
      </c>
      <c r="D4578" s="45">
        <v>0.4</v>
      </c>
      <c r="E4578" s="45" t="s">
        <v>29</v>
      </c>
      <c r="F4578" s="46">
        <v>43367</v>
      </c>
    </row>
    <row r="4579" spans="1:6" x14ac:dyDescent="0.3">
      <c r="A4579" s="45">
        <v>760199</v>
      </c>
      <c r="B4579" s="46">
        <v>43377</v>
      </c>
      <c r="C4579" s="47">
        <v>3140.2994389999999</v>
      </c>
      <c r="D4579" s="45">
        <v>0.4</v>
      </c>
      <c r="E4579" s="45" t="s">
        <v>29</v>
      </c>
      <c r="F4579" s="46">
        <v>43367</v>
      </c>
    </row>
    <row r="4580" spans="1:6" x14ac:dyDescent="0.3">
      <c r="A4580" s="45">
        <v>760199</v>
      </c>
      <c r="B4580" s="46">
        <v>43378</v>
      </c>
      <c r="C4580" s="47">
        <v>3142.8025699999998</v>
      </c>
      <c r="D4580" s="45">
        <v>0.48</v>
      </c>
      <c r="E4580" s="45" t="s">
        <v>28</v>
      </c>
      <c r="F4580" s="46">
        <v>43378</v>
      </c>
    </row>
    <row r="4581" spans="1:6" x14ac:dyDescent="0.3">
      <c r="A4581" s="45">
        <v>760199</v>
      </c>
      <c r="B4581" s="46">
        <v>43381</v>
      </c>
      <c r="C4581" s="47">
        <v>3143.594693</v>
      </c>
      <c r="D4581" s="45">
        <v>0.48</v>
      </c>
      <c r="E4581" s="45" t="s">
        <v>28</v>
      </c>
      <c r="F4581" s="46">
        <v>43378</v>
      </c>
    </row>
    <row r="4582" spans="1:6" x14ac:dyDescent="0.3">
      <c r="A4582" s="45">
        <v>760199</v>
      </c>
      <c r="B4582" s="46">
        <v>43382</v>
      </c>
      <c r="C4582" s="47">
        <v>3144.3870149999998</v>
      </c>
      <c r="D4582" s="45">
        <v>0.48</v>
      </c>
      <c r="E4582" s="45" t="s">
        <v>28</v>
      </c>
      <c r="F4582" s="46">
        <v>43378</v>
      </c>
    </row>
    <row r="4583" spans="1:6" x14ac:dyDescent="0.3">
      <c r="A4583" s="45">
        <v>760199</v>
      </c>
      <c r="B4583" s="46">
        <v>43383</v>
      </c>
      <c r="C4583" s="47">
        <v>3145.1795379999999</v>
      </c>
      <c r="D4583" s="45">
        <v>0.48</v>
      </c>
      <c r="E4583" s="45" t="s">
        <v>28</v>
      </c>
      <c r="F4583" s="46">
        <v>43378</v>
      </c>
    </row>
    <row r="4584" spans="1:6" x14ac:dyDescent="0.3">
      <c r="A4584" s="45">
        <v>760199</v>
      </c>
      <c r="B4584" s="46">
        <v>43384</v>
      </c>
      <c r="C4584" s="47">
        <v>3145.97226</v>
      </c>
      <c r="D4584" s="45">
        <v>0.48</v>
      </c>
      <c r="E4584" s="45" t="s">
        <v>28</v>
      </c>
      <c r="F4584" s="46">
        <v>43378</v>
      </c>
    </row>
    <row r="4585" spans="1:6" x14ac:dyDescent="0.3">
      <c r="A4585" s="45">
        <v>760199</v>
      </c>
      <c r="B4585" s="46">
        <v>43388</v>
      </c>
      <c r="C4585" s="47">
        <v>3146.765183</v>
      </c>
      <c r="D4585" s="45">
        <v>0.48</v>
      </c>
      <c r="E4585" s="45" t="s">
        <v>28</v>
      </c>
      <c r="F4585" s="46">
        <v>43378</v>
      </c>
    </row>
    <row r="4586" spans="1:6" x14ac:dyDescent="0.3">
      <c r="A4586" s="45">
        <v>760199</v>
      </c>
      <c r="B4586" s="46">
        <v>43389</v>
      </c>
      <c r="C4586" s="47">
        <v>3147.4644189999999</v>
      </c>
      <c r="D4586" s="45">
        <v>0.49</v>
      </c>
      <c r="E4586" s="45" t="s">
        <v>29</v>
      </c>
      <c r="F4586" s="46">
        <v>43389</v>
      </c>
    </row>
    <row r="4587" spans="1:6" x14ac:dyDescent="0.3">
      <c r="A4587" s="45">
        <v>760199</v>
      </c>
      <c r="B4587" s="46">
        <v>43390</v>
      </c>
      <c r="C4587" s="47">
        <v>3148.1638109999999</v>
      </c>
      <c r="D4587" s="45">
        <v>0.49</v>
      </c>
      <c r="E4587" s="45" t="s">
        <v>29</v>
      </c>
      <c r="F4587" s="46">
        <v>43389</v>
      </c>
    </row>
    <row r="4588" spans="1:6" x14ac:dyDescent="0.3">
      <c r="A4588" s="45">
        <v>760199</v>
      </c>
      <c r="B4588" s="46">
        <v>43391</v>
      </c>
      <c r="C4588" s="47">
        <v>3148.8633580000001</v>
      </c>
      <c r="D4588" s="45">
        <v>0.49</v>
      </c>
      <c r="E4588" s="45" t="s">
        <v>29</v>
      </c>
      <c r="F4588" s="46">
        <v>43389</v>
      </c>
    </row>
    <row r="4589" spans="1:6" x14ac:dyDescent="0.3">
      <c r="A4589" s="45">
        <v>760199</v>
      </c>
      <c r="B4589" s="46">
        <v>43392</v>
      </c>
      <c r="C4589" s="47">
        <v>3149.5630609999998</v>
      </c>
      <c r="D4589" s="45">
        <v>0.49</v>
      </c>
      <c r="E4589" s="45" t="s">
        <v>29</v>
      </c>
      <c r="F4589" s="46">
        <v>43389</v>
      </c>
    </row>
    <row r="4590" spans="1:6" x14ac:dyDescent="0.3">
      <c r="A4590" s="45">
        <v>760199</v>
      </c>
      <c r="B4590" s="46">
        <v>43395</v>
      </c>
      <c r="C4590" s="47">
        <v>3150.2629189999998</v>
      </c>
      <c r="D4590" s="45">
        <v>0.49</v>
      </c>
      <c r="E4590" s="45" t="s">
        <v>29</v>
      </c>
      <c r="F4590" s="46">
        <v>43389</v>
      </c>
    </row>
    <row r="4591" spans="1:6" x14ac:dyDescent="0.3">
      <c r="A4591" s="45">
        <v>760199</v>
      </c>
      <c r="B4591" s="46">
        <v>43396</v>
      </c>
      <c r="C4591" s="47">
        <v>3150.9629329999998</v>
      </c>
      <c r="D4591" s="45">
        <v>0.49</v>
      </c>
      <c r="E4591" s="45" t="s">
        <v>29</v>
      </c>
      <c r="F4591" s="46">
        <v>43389</v>
      </c>
    </row>
    <row r="4592" spans="1:6" x14ac:dyDescent="0.3">
      <c r="A4592" s="45">
        <v>760199</v>
      </c>
      <c r="B4592" s="46">
        <v>43397</v>
      </c>
      <c r="C4592" s="47">
        <v>3152.1619740000001</v>
      </c>
      <c r="D4592" s="45">
        <v>0.54</v>
      </c>
      <c r="E4592" s="45" t="s">
        <v>29</v>
      </c>
      <c r="F4592" s="46">
        <v>43397</v>
      </c>
    </row>
    <row r="4593" spans="1:6" x14ac:dyDescent="0.3">
      <c r="A4593" s="45">
        <v>760199</v>
      </c>
      <c r="B4593" s="46">
        <v>43398</v>
      </c>
      <c r="C4593" s="47">
        <v>3152.9336990000002</v>
      </c>
      <c r="D4593" s="45">
        <v>0.54</v>
      </c>
      <c r="E4593" s="45" t="s">
        <v>29</v>
      </c>
      <c r="F4593" s="46">
        <v>43397</v>
      </c>
    </row>
    <row r="4594" spans="1:6" x14ac:dyDescent="0.3">
      <c r="A4594" s="45">
        <v>760199</v>
      </c>
      <c r="B4594" s="46">
        <v>43399</v>
      </c>
      <c r="C4594" s="47">
        <v>3153.705614</v>
      </c>
      <c r="D4594" s="45">
        <v>0.54</v>
      </c>
      <c r="E4594" s="45" t="s">
        <v>29</v>
      </c>
      <c r="F4594" s="46">
        <v>43397</v>
      </c>
    </row>
    <row r="4595" spans="1:6" x14ac:dyDescent="0.3">
      <c r="A4595" s="45">
        <v>760199</v>
      </c>
      <c r="B4595" s="46">
        <v>43402</v>
      </c>
      <c r="C4595" s="47">
        <v>3154.4777170000002</v>
      </c>
      <c r="D4595" s="45">
        <v>0.54</v>
      </c>
      <c r="E4595" s="45" t="s">
        <v>29</v>
      </c>
      <c r="F4595" s="46">
        <v>43397</v>
      </c>
    </row>
    <row r="4596" spans="1:6" x14ac:dyDescent="0.3">
      <c r="A4596" s="45">
        <v>760199</v>
      </c>
      <c r="B4596" s="46">
        <v>43403</v>
      </c>
      <c r="C4596" s="47">
        <v>3155.2500089999999</v>
      </c>
      <c r="D4596" s="45">
        <v>0.54</v>
      </c>
      <c r="E4596" s="45" t="s">
        <v>29</v>
      </c>
      <c r="F4596" s="46">
        <v>43397</v>
      </c>
    </row>
    <row r="4597" spans="1:6" x14ac:dyDescent="0.3">
      <c r="A4597" s="45">
        <v>760199</v>
      </c>
      <c r="B4597" s="46">
        <v>43404</v>
      </c>
      <c r="C4597" s="47">
        <v>3156.0224910000002</v>
      </c>
      <c r="D4597" s="45">
        <v>0.54</v>
      </c>
      <c r="E4597" s="45" t="s">
        <v>29</v>
      </c>
      <c r="F4597" s="46">
        <v>43397</v>
      </c>
    </row>
    <row r="4598" spans="1:6" x14ac:dyDescent="0.3">
      <c r="A4598" s="45">
        <v>760199</v>
      </c>
      <c r="B4598" s="46">
        <v>43405</v>
      </c>
      <c r="C4598" s="47">
        <v>3156.795161</v>
      </c>
      <c r="D4598" s="45">
        <v>0.54</v>
      </c>
      <c r="E4598" s="45" t="s">
        <v>29</v>
      </c>
      <c r="F4598" s="46">
        <v>43397</v>
      </c>
    </row>
    <row r="4599" spans="1:6" x14ac:dyDescent="0.3">
      <c r="A4599" s="45">
        <v>760199</v>
      </c>
      <c r="B4599" s="46">
        <v>43409</v>
      </c>
      <c r="C4599" s="47">
        <v>3157.568021</v>
      </c>
      <c r="D4599" s="45">
        <v>0.54</v>
      </c>
      <c r="E4599" s="45" t="s">
        <v>29</v>
      </c>
      <c r="F4599" s="46">
        <v>43397</v>
      </c>
    </row>
    <row r="4600" spans="1:6" x14ac:dyDescent="0.3">
      <c r="A4600" s="45">
        <v>760199</v>
      </c>
      <c r="B4600" s="46">
        <v>43410</v>
      </c>
      <c r="C4600" s="47">
        <v>3158.3410699999999</v>
      </c>
      <c r="D4600" s="45">
        <v>0.54</v>
      </c>
      <c r="E4600" s="45" t="s">
        <v>29</v>
      </c>
      <c r="F4600" s="46">
        <v>43397</v>
      </c>
    </row>
    <row r="4601" spans="1:6" x14ac:dyDescent="0.3">
      <c r="A4601" s="45">
        <v>760199</v>
      </c>
      <c r="B4601" s="46">
        <v>43411</v>
      </c>
      <c r="C4601" s="47">
        <v>3157.055699</v>
      </c>
      <c r="D4601" s="45">
        <v>0.45</v>
      </c>
      <c r="E4601" s="45" t="s">
        <v>28</v>
      </c>
      <c r="F4601" s="46">
        <v>43411</v>
      </c>
    </row>
    <row r="4602" spans="1:6" x14ac:dyDescent="0.3">
      <c r="A4602" s="45">
        <v>760199</v>
      </c>
      <c r="B4602" s="46">
        <v>43412</v>
      </c>
      <c r="C4602" s="47">
        <v>3157.6999719999999</v>
      </c>
      <c r="D4602" s="45">
        <v>0.45</v>
      </c>
      <c r="E4602" s="45" t="s">
        <v>28</v>
      </c>
      <c r="F4602" s="46">
        <v>43411</v>
      </c>
    </row>
    <row r="4603" spans="1:6" x14ac:dyDescent="0.3">
      <c r="A4603" s="45">
        <v>760199</v>
      </c>
      <c r="B4603" s="46">
        <v>43413</v>
      </c>
      <c r="C4603" s="47">
        <v>3158.3443769999999</v>
      </c>
      <c r="D4603" s="45">
        <v>0.45</v>
      </c>
      <c r="E4603" s="45" t="s">
        <v>28</v>
      </c>
      <c r="F4603" s="46">
        <v>43411</v>
      </c>
    </row>
    <row r="4604" spans="1:6" x14ac:dyDescent="0.3">
      <c r="A4604" s="45">
        <v>760199</v>
      </c>
      <c r="B4604" s="46">
        <v>43416</v>
      </c>
      <c r="C4604" s="47">
        <v>3158.988914</v>
      </c>
      <c r="D4604" s="45">
        <v>0.45</v>
      </c>
      <c r="E4604" s="45" t="s">
        <v>28</v>
      </c>
      <c r="F4604" s="46">
        <v>43411</v>
      </c>
    </row>
    <row r="4605" spans="1:6" x14ac:dyDescent="0.3">
      <c r="A4605" s="45">
        <v>760199</v>
      </c>
      <c r="B4605" s="46">
        <v>43417</v>
      </c>
      <c r="C4605" s="47">
        <v>3159.6335819999999</v>
      </c>
      <c r="D4605" s="45">
        <v>0.45</v>
      </c>
      <c r="E4605" s="45" t="s">
        <v>28</v>
      </c>
      <c r="F4605" s="46">
        <v>43411</v>
      </c>
    </row>
    <row r="4606" spans="1:6" x14ac:dyDescent="0.3">
      <c r="A4606" s="45">
        <v>760199</v>
      </c>
      <c r="B4606" s="46">
        <v>43418</v>
      </c>
      <c r="C4606" s="47">
        <v>3160.2783810000001</v>
      </c>
      <c r="D4606" s="45">
        <v>0.45</v>
      </c>
      <c r="E4606" s="45" t="s">
        <v>28</v>
      </c>
      <c r="F4606" s="46">
        <v>43411</v>
      </c>
    </row>
    <row r="4607" spans="1:6" x14ac:dyDescent="0.3">
      <c r="A4607" s="45">
        <v>760199</v>
      </c>
      <c r="B4607" s="46">
        <v>43420</v>
      </c>
      <c r="C4607" s="47">
        <v>3160.9233129999998</v>
      </c>
      <c r="D4607" s="45">
        <v>0.45</v>
      </c>
      <c r="E4607" s="45" t="s">
        <v>28</v>
      </c>
      <c r="F4607" s="46">
        <v>43411</v>
      </c>
    </row>
    <row r="4608" spans="1:6" x14ac:dyDescent="0.3">
      <c r="A4608" s="45">
        <v>760199</v>
      </c>
      <c r="B4608" s="46">
        <v>43423</v>
      </c>
      <c r="C4608" s="47">
        <v>3160.8480340000001</v>
      </c>
      <c r="D4608" s="45">
        <v>-0.05</v>
      </c>
      <c r="E4608" s="45" t="s">
        <v>29</v>
      </c>
      <c r="F4608" s="46">
        <v>43423</v>
      </c>
    </row>
    <row r="4609" spans="1:6" x14ac:dyDescent="0.3">
      <c r="A4609" s="45">
        <v>760199</v>
      </c>
      <c r="B4609" s="46">
        <v>43424</v>
      </c>
      <c r="C4609" s="47">
        <v>3160.7727580000001</v>
      </c>
      <c r="D4609" s="45">
        <v>-0.05</v>
      </c>
      <c r="E4609" s="45" t="s">
        <v>29</v>
      </c>
      <c r="F4609" s="46">
        <v>43423</v>
      </c>
    </row>
    <row r="4610" spans="1:6" x14ac:dyDescent="0.3">
      <c r="A4610" s="45">
        <v>760199</v>
      </c>
      <c r="B4610" s="46">
        <v>43425</v>
      </c>
      <c r="C4610" s="47">
        <v>3160.6974839999998</v>
      </c>
      <c r="D4610" s="45">
        <v>-0.05</v>
      </c>
      <c r="E4610" s="45" t="s">
        <v>29</v>
      </c>
      <c r="F4610" s="46">
        <v>43423</v>
      </c>
    </row>
    <row r="4611" spans="1:6" x14ac:dyDescent="0.3">
      <c r="A4611" s="45">
        <v>760199</v>
      </c>
      <c r="B4611" s="46">
        <v>43426</v>
      </c>
      <c r="C4611" s="47">
        <v>3160.6222109999999</v>
      </c>
      <c r="D4611" s="45">
        <v>-0.05</v>
      </c>
      <c r="E4611" s="45" t="s">
        <v>29</v>
      </c>
      <c r="F4611" s="46">
        <v>43423</v>
      </c>
    </row>
    <row r="4612" spans="1:6" x14ac:dyDescent="0.3">
      <c r="A4612" s="45">
        <v>760199</v>
      </c>
      <c r="B4612" s="46">
        <v>43427</v>
      </c>
      <c r="C4612" s="47">
        <v>3160.5469400000002</v>
      </c>
      <c r="D4612" s="45">
        <v>-0.05</v>
      </c>
      <c r="E4612" s="45" t="s">
        <v>29</v>
      </c>
      <c r="F4612" s="46">
        <v>43423</v>
      </c>
    </row>
    <row r="4613" spans="1:6" x14ac:dyDescent="0.3">
      <c r="A4613" s="45">
        <v>760199</v>
      </c>
      <c r="B4613" s="46">
        <v>43430</v>
      </c>
      <c r="C4613" s="47">
        <v>3160.200609</v>
      </c>
      <c r="D4613" s="45">
        <v>-0.08</v>
      </c>
      <c r="E4613" s="45" t="s">
        <v>29</v>
      </c>
      <c r="F4613" s="46">
        <v>43430</v>
      </c>
    </row>
    <row r="4614" spans="1:6" x14ac:dyDescent="0.3">
      <c r="A4614" s="45">
        <v>760199</v>
      </c>
      <c r="B4614" s="46">
        <v>43431</v>
      </c>
      <c r="C4614" s="47">
        <v>3160.0801750000001</v>
      </c>
      <c r="D4614" s="45">
        <v>-0.08</v>
      </c>
      <c r="E4614" s="45" t="s">
        <v>29</v>
      </c>
      <c r="F4614" s="46">
        <v>43430</v>
      </c>
    </row>
    <row r="4615" spans="1:6" x14ac:dyDescent="0.3">
      <c r="A4615" s="45">
        <v>760199</v>
      </c>
      <c r="B4615" s="46">
        <v>43432</v>
      </c>
      <c r="C4615" s="47">
        <v>3159.9597450000001</v>
      </c>
      <c r="D4615" s="45">
        <v>-0.08</v>
      </c>
      <c r="E4615" s="45" t="s">
        <v>29</v>
      </c>
      <c r="F4615" s="46">
        <v>43430</v>
      </c>
    </row>
    <row r="4616" spans="1:6" x14ac:dyDescent="0.3">
      <c r="A4616" s="45">
        <v>760199</v>
      </c>
      <c r="B4616" s="46">
        <v>43433</v>
      </c>
      <c r="C4616" s="47">
        <v>3159.83932</v>
      </c>
      <c r="D4616" s="45">
        <v>-0.08</v>
      </c>
      <c r="E4616" s="45" t="s">
        <v>29</v>
      </c>
      <c r="F4616" s="46">
        <v>43430</v>
      </c>
    </row>
    <row r="4617" spans="1:6" x14ac:dyDescent="0.3">
      <c r="A4617" s="45">
        <v>760199</v>
      </c>
      <c r="B4617" s="46">
        <v>43434</v>
      </c>
      <c r="C4617" s="47">
        <v>3159.718899</v>
      </c>
      <c r="D4617" s="45">
        <v>-0.08</v>
      </c>
      <c r="E4617" s="45" t="s">
        <v>29</v>
      </c>
      <c r="F4617" s="46">
        <v>43430</v>
      </c>
    </row>
    <row r="4618" spans="1:6" x14ac:dyDescent="0.3">
      <c r="A4618" s="45">
        <v>760199</v>
      </c>
      <c r="B4618" s="46">
        <v>43437</v>
      </c>
      <c r="C4618" s="47">
        <v>3159.5984830000002</v>
      </c>
      <c r="D4618" s="45">
        <v>-0.08</v>
      </c>
      <c r="E4618" s="45" t="s">
        <v>29</v>
      </c>
      <c r="F4618" s="46">
        <v>43430</v>
      </c>
    </row>
    <row r="4619" spans="1:6" x14ac:dyDescent="0.3">
      <c r="A4619" s="45">
        <v>760199</v>
      </c>
      <c r="B4619" s="46">
        <v>43438</v>
      </c>
      <c r="C4619" s="47">
        <v>3159.478071</v>
      </c>
      <c r="D4619" s="45">
        <v>-0.08</v>
      </c>
      <c r="E4619" s="45" t="s">
        <v>29</v>
      </c>
      <c r="F4619" s="46">
        <v>43430</v>
      </c>
    </row>
    <row r="4620" spans="1:6" x14ac:dyDescent="0.3">
      <c r="A4620" s="45">
        <v>760199</v>
      </c>
      <c r="B4620" s="46">
        <v>43439</v>
      </c>
      <c r="C4620" s="47">
        <v>3159.3576640000001</v>
      </c>
      <c r="D4620" s="45">
        <v>-0.08</v>
      </c>
      <c r="E4620" s="45" t="s">
        <v>29</v>
      </c>
      <c r="F4620" s="46">
        <v>43430</v>
      </c>
    </row>
    <row r="4621" spans="1:6" x14ac:dyDescent="0.3">
      <c r="A4621" s="45">
        <v>760199</v>
      </c>
      <c r="B4621" s="46">
        <v>43440</v>
      </c>
      <c r="C4621" s="47">
        <v>3159.2372620000001</v>
      </c>
      <c r="D4621" s="45">
        <v>-0.08</v>
      </c>
      <c r="E4621" s="45" t="s">
        <v>29</v>
      </c>
      <c r="F4621" s="46">
        <v>43430</v>
      </c>
    </row>
    <row r="4622" spans="1:6" x14ac:dyDescent="0.3">
      <c r="A4622" s="45">
        <v>760199</v>
      </c>
      <c r="B4622" s="46">
        <v>43441</v>
      </c>
      <c r="C4622" s="47">
        <v>3156.1795069999998</v>
      </c>
      <c r="D4622" s="45">
        <v>-0.21</v>
      </c>
      <c r="E4622" s="45" t="s">
        <v>28</v>
      </c>
      <c r="F4622" s="46">
        <v>43441</v>
      </c>
    </row>
    <row r="4623" spans="1:6" x14ac:dyDescent="0.3">
      <c r="A4623" s="45">
        <v>760199</v>
      </c>
      <c r="B4623" s="46">
        <v>43444</v>
      </c>
      <c r="C4623" s="47">
        <v>3155.863507</v>
      </c>
      <c r="D4623" s="45">
        <v>-0.21</v>
      </c>
      <c r="E4623" s="45" t="s">
        <v>28</v>
      </c>
      <c r="F4623" s="46">
        <v>43441</v>
      </c>
    </row>
    <row r="4624" spans="1:6" x14ac:dyDescent="0.3">
      <c r="A4624" s="45">
        <v>760199</v>
      </c>
      <c r="B4624" s="46">
        <v>43445</v>
      </c>
      <c r="C4624" s="47">
        <v>3155.5475379999998</v>
      </c>
      <c r="D4624" s="45">
        <v>-0.21</v>
      </c>
      <c r="E4624" s="45" t="s">
        <v>28</v>
      </c>
      <c r="F4624" s="46">
        <v>43441</v>
      </c>
    </row>
    <row r="4625" spans="1:6" x14ac:dyDescent="0.3">
      <c r="A4625" s="45">
        <v>760199</v>
      </c>
      <c r="B4625" s="46">
        <v>43446</v>
      </c>
      <c r="C4625" s="47">
        <v>3155.231601</v>
      </c>
      <c r="D4625" s="45">
        <v>-0.21</v>
      </c>
      <c r="E4625" s="45" t="s">
        <v>28</v>
      </c>
      <c r="F4625" s="46">
        <v>43441</v>
      </c>
    </row>
    <row r="4626" spans="1:6" x14ac:dyDescent="0.3">
      <c r="A4626" s="45">
        <v>760199</v>
      </c>
      <c r="B4626" s="46">
        <v>43447</v>
      </c>
      <c r="C4626" s="47">
        <v>3154.915696</v>
      </c>
      <c r="D4626" s="45">
        <v>-0.21</v>
      </c>
      <c r="E4626" s="45" t="s">
        <v>28</v>
      </c>
      <c r="F4626" s="46">
        <v>43441</v>
      </c>
    </row>
    <row r="4627" spans="1:6" x14ac:dyDescent="0.3">
      <c r="A4627" s="45">
        <v>760199</v>
      </c>
      <c r="B4627" s="46">
        <v>43448</v>
      </c>
      <c r="C4627" s="47">
        <v>3154.5998220000001</v>
      </c>
      <c r="D4627" s="45">
        <v>-0.21</v>
      </c>
      <c r="E4627" s="45" t="s">
        <v>28</v>
      </c>
      <c r="F4627" s="46">
        <v>43441</v>
      </c>
    </row>
    <row r="4628" spans="1:6" x14ac:dyDescent="0.3">
      <c r="A4628" s="45">
        <v>760199</v>
      </c>
      <c r="B4628" s="46">
        <v>43451</v>
      </c>
      <c r="C4628" s="47">
        <v>3154.2839800000002</v>
      </c>
      <c r="D4628" s="45">
        <v>-0.21</v>
      </c>
      <c r="E4628" s="45" t="s">
        <v>28</v>
      </c>
      <c r="F4628" s="46">
        <v>43441</v>
      </c>
    </row>
    <row r="4629" spans="1:6" x14ac:dyDescent="0.3">
      <c r="A4629" s="45">
        <v>760199</v>
      </c>
      <c r="B4629" s="46">
        <v>43452</v>
      </c>
      <c r="C4629" s="47">
        <v>3154.449916</v>
      </c>
      <c r="D4629" s="45">
        <v>0.1</v>
      </c>
      <c r="E4629" s="45" t="s">
        <v>29</v>
      </c>
      <c r="F4629" s="46">
        <v>43452</v>
      </c>
    </row>
    <row r="4630" spans="1:6" x14ac:dyDescent="0.3">
      <c r="A4630" s="45">
        <v>760199</v>
      </c>
      <c r="B4630" s="46">
        <v>43453</v>
      </c>
      <c r="C4630" s="47">
        <v>3154.6158610000002</v>
      </c>
      <c r="D4630" s="45">
        <v>0.1</v>
      </c>
      <c r="E4630" s="45" t="s">
        <v>29</v>
      </c>
      <c r="F4630" s="46">
        <v>43452</v>
      </c>
    </row>
    <row r="4631" spans="1:6" x14ac:dyDescent="0.3">
      <c r="A4631" s="45">
        <v>760199</v>
      </c>
      <c r="B4631" s="46">
        <v>43454</v>
      </c>
      <c r="C4631" s="47">
        <v>3154.7818149999998</v>
      </c>
      <c r="D4631" s="45">
        <v>0.1</v>
      </c>
      <c r="E4631" s="45" t="s">
        <v>29</v>
      </c>
      <c r="F4631" s="46">
        <v>43452</v>
      </c>
    </row>
    <row r="4632" spans="1:6" x14ac:dyDescent="0.3">
      <c r="A4632" s="45">
        <v>760199</v>
      </c>
      <c r="B4632" s="46">
        <v>43455</v>
      </c>
      <c r="C4632" s="47">
        <v>3154.9477769999999</v>
      </c>
      <c r="D4632" s="45">
        <v>0.1</v>
      </c>
      <c r="E4632" s="45" t="s">
        <v>29</v>
      </c>
      <c r="F4632" s="46">
        <v>43452</v>
      </c>
    </row>
    <row r="4633" spans="1:6" x14ac:dyDescent="0.3">
      <c r="A4633" s="45">
        <v>760199</v>
      </c>
      <c r="B4633" s="46">
        <v>43458</v>
      </c>
      <c r="C4633" s="47">
        <v>3155.1137490000001</v>
      </c>
      <c r="D4633" s="45">
        <v>0.1</v>
      </c>
      <c r="E4633" s="45" t="s">
        <v>29</v>
      </c>
      <c r="F4633" s="46">
        <v>43458</v>
      </c>
    </row>
    <row r="4634" spans="1:6" x14ac:dyDescent="0.3">
      <c r="A4634" s="45">
        <v>760199</v>
      </c>
      <c r="B4634" s="46">
        <v>43460</v>
      </c>
      <c r="C4634" s="47">
        <v>3155.2797289999999</v>
      </c>
      <c r="D4634" s="45">
        <v>0.1</v>
      </c>
      <c r="E4634" s="45" t="s">
        <v>29</v>
      </c>
      <c r="F4634" s="46">
        <v>43458</v>
      </c>
    </row>
    <row r="4635" spans="1:6" x14ac:dyDescent="0.3">
      <c r="A4635" s="45">
        <v>760199</v>
      </c>
      <c r="B4635" s="46">
        <v>43461</v>
      </c>
      <c r="C4635" s="47">
        <v>3155.4457170000001</v>
      </c>
      <c r="D4635" s="45">
        <v>0.1</v>
      </c>
      <c r="E4635" s="45" t="s">
        <v>29</v>
      </c>
      <c r="F4635" s="46">
        <v>43458</v>
      </c>
    </row>
    <row r="4636" spans="1:6" x14ac:dyDescent="0.3">
      <c r="A4636" s="45">
        <v>760199</v>
      </c>
      <c r="B4636" s="46">
        <v>43462</v>
      </c>
      <c r="C4636" s="47">
        <v>3155.611715</v>
      </c>
      <c r="D4636" s="45">
        <v>0.1</v>
      </c>
      <c r="E4636" s="45" t="s">
        <v>29</v>
      </c>
      <c r="F4636" s="46">
        <v>43458</v>
      </c>
    </row>
    <row r="4637" spans="1:6" x14ac:dyDescent="0.3">
      <c r="A4637" s="45">
        <v>760199</v>
      </c>
      <c r="B4637" s="46">
        <v>43465</v>
      </c>
      <c r="C4637" s="47">
        <v>3155.7777209999999</v>
      </c>
      <c r="D4637" s="45">
        <v>0.1</v>
      </c>
      <c r="E4637" s="45" t="s">
        <v>29</v>
      </c>
      <c r="F4637" s="46">
        <v>43458</v>
      </c>
    </row>
    <row r="4638" spans="1:6" x14ac:dyDescent="0.3">
      <c r="A4638" s="45">
        <v>760199</v>
      </c>
      <c r="B4638" s="46">
        <v>43467</v>
      </c>
      <c r="C4638" s="47">
        <v>3155.9437360000002</v>
      </c>
      <c r="D4638" s="45">
        <v>0.1</v>
      </c>
      <c r="E4638" s="45" t="s">
        <v>29</v>
      </c>
      <c r="F4638" s="46">
        <v>43458</v>
      </c>
    </row>
    <row r="4639" spans="1:6" x14ac:dyDescent="0.3">
      <c r="A4639" s="45">
        <v>760199</v>
      </c>
      <c r="B4639" s="46">
        <v>43468</v>
      </c>
      <c r="C4639" s="47">
        <v>3156.1097599999998</v>
      </c>
      <c r="D4639" s="45">
        <v>0.1</v>
      </c>
      <c r="E4639" s="45" t="s">
        <v>29</v>
      </c>
      <c r="F4639" s="46">
        <v>43458</v>
      </c>
    </row>
    <row r="4640" spans="1:6" x14ac:dyDescent="0.3">
      <c r="A4640" s="45">
        <v>760199</v>
      </c>
      <c r="B4640" s="46">
        <v>43469</v>
      </c>
      <c r="C4640" s="47">
        <v>3156.2757919999999</v>
      </c>
      <c r="D4640" s="45">
        <v>0.1</v>
      </c>
      <c r="E4640" s="45" t="s">
        <v>29</v>
      </c>
      <c r="F4640" s="46">
        <v>43458</v>
      </c>
    </row>
    <row r="4641" spans="1:6" x14ac:dyDescent="0.3">
      <c r="A4641" s="45">
        <v>760199</v>
      </c>
      <c r="B4641" s="46">
        <v>43472</v>
      </c>
      <c r="C4641" s="47">
        <v>3156.4418329999999</v>
      </c>
      <c r="D4641" s="45">
        <v>0.1</v>
      </c>
      <c r="E4641" s="45" t="s">
        <v>29</v>
      </c>
      <c r="F4641" s="46">
        <v>43458</v>
      </c>
    </row>
    <row r="4642" spans="1:6" x14ac:dyDescent="0.3">
      <c r="A4642" s="45">
        <v>760199</v>
      </c>
      <c r="B4642" s="46">
        <v>43473</v>
      </c>
      <c r="C4642" s="47">
        <v>3156.6078830000001</v>
      </c>
      <c r="D4642" s="45">
        <v>0.1</v>
      </c>
      <c r="E4642" s="45" t="s">
        <v>29</v>
      </c>
      <c r="F4642" s="46">
        <v>43458</v>
      </c>
    </row>
    <row r="4643" spans="1:6" x14ac:dyDescent="0.3">
      <c r="A4643" s="45">
        <v>760199</v>
      </c>
      <c r="B4643" s="46">
        <v>43474</v>
      </c>
      <c r="C4643" s="47">
        <v>3156.7739419999998</v>
      </c>
      <c r="D4643" s="45">
        <v>0.1</v>
      </c>
      <c r="E4643" s="45" t="s">
        <v>29</v>
      </c>
      <c r="F4643" s="46">
        <v>43458</v>
      </c>
    </row>
    <row r="4644" spans="1:6" x14ac:dyDescent="0.3">
      <c r="A4644" s="45">
        <v>760199</v>
      </c>
      <c r="B4644" s="46">
        <v>43475</v>
      </c>
      <c r="C4644" s="47">
        <v>3156.9400089999999</v>
      </c>
      <c r="D4644" s="45">
        <v>0.1</v>
      </c>
      <c r="E4644" s="45" t="s">
        <v>29</v>
      </c>
      <c r="F4644" s="46">
        <v>43458</v>
      </c>
    </row>
    <row r="4645" spans="1:6" x14ac:dyDescent="0.3">
      <c r="A4645" s="45">
        <v>760199</v>
      </c>
      <c r="B4645" s="46">
        <v>43476</v>
      </c>
      <c r="C4645" s="47">
        <v>3158.5173289999998</v>
      </c>
      <c r="D4645" s="45">
        <v>0.15</v>
      </c>
      <c r="E4645" s="45" t="s">
        <v>28</v>
      </c>
      <c r="F4645" s="46">
        <v>43476</v>
      </c>
    </row>
    <row r="4646" spans="1:6" x14ac:dyDescent="0.3">
      <c r="A4646" s="45">
        <v>760199</v>
      </c>
      <c r="B4646" s="46">
        <v>43479</v>
      </c>
      <c r="C4646" s="47">
        <v>3158.7665259999999</v>
      </c>
      <c r="D4646" s="45">
        <v>0.15</v>
      </c>
      <c r="E4646" s="45" t="s">
        <v>28</v>
      </c>
      <c r="F4646" s="46">
        <v>43476</v>
      </c>
    </row>
    <row r="4647" spans="1:6" x14ac:dyDescent="0.3">
      <c r="A4647" s="45">
        <v>760199</v>
      </c>
      <c r="B4647" s="46">
        <v>43480</v>
      </c>
      <c r="C4647" s="47">
        <v>3159.0157429999999</v>
      </c>
      <c r="D4647" s="45">
        <v>0.15</v>
      </c>
      <c r="E4647" s="45" t="s">
        <v>28</v>
      </c>
      <c r="F4647" s="46">
        <v>43476</v>
      </c>
    </row>
    <row r="4648" spans="1:6" x14ac:dyDescent="0.3">
      <c r="A4648" s="45">
        <v>760199</v>
      </c>
      <c r="B4648" s="46">
        <v>43481</v>
      </c>
      <c r="C4648" s="47">
        <v>3159.5640880000001</v>
      </c>
      <c r="D4648" s="45">
        <v>0.4</v>
      </c>
      <c r="E4648" s="45" t="s">
        <v>29</v>
      </c>
      <c r="F4648" s="46">
        <v>43481</v>
      </c>
    </row>
    <row r="4649" spans="1:6" x14ac:dyDescent="0.3">
      <c r="A4649" s="45">
        <v>760199</v>
      </c>
      <c r="B4649" s="46">
        <v>43482</v>
      </c>
      <c r="C4649" s="47">
        <v>3160.112529</v>
      </c>
      <c r="D4649" s="45">
        <v>0.4</v>
      </c>
      <c r="E4649" s="45" t="s">
        <v>29</v>
      </c>
      <c r="F4649" s="46">
        <v>43481</v>
      </c>
    </row>
    <row r="4650" spans="1:6" x14ac:dyDescent="0.3">
      <c r="A4650" s="45">
        <v>760199</v>
      </c>
      <c r="B4650" s="46">
        <v>43483</v>
      </c>
      <c r="C4650" s="47">
        <v>3160.6610649999998</v>
      </c>
      <c r="D4650" s="45">
        <v>0.4</v>
      </c>
      <c r="E4650" s="45" t="s">
        <v>29</v>
      </c>
      <c r="F4650" s="46">
        <v>43481</v>
      </c>
    </row>
    <row r="4651" spans="1:6" x14ac:dyDescent="0.3">
      <c r="A4651" s="45">
        <v>760199</v>
      </c>
      <c r="B4651" s="46">
        <v>43486</v>
      </c>
      <c r="C4651" s="47">
        <v>3161.2096969999998</v>
      </c>
      <c r="D4651" s="45">
        <v>0.4</v>
      </c>
      <c r="E4651" s="45" t="s">
        <v>29</v>
      </c>
      <c r="F4651" s="46">
        <v>43481</v>
      </c>
    </row>
    <row r="4652" spans="1:6" x14ac:dyDescent="0.3">
      <c r="A4652" s="45">
        <v>760199</v>
      </c>
      <c r="B4652" s="46">
        <v>43487</v>
      </c>
      <c r="C4652" s="47">
        <v>3161.7584230000002</v>
      </c>
      <c r="D4652" s="45">
        <v>0.4</v>
      </c>
      <c r="E4652" s="45" t="s">
        <v>29</v>
      </c>
      <c r="F4652" s="46">
        <v>43481</v>
      </c>
    </row>
    <row r="4653" spans="1:6" x14ac:dyDescent="0.3">
      <c r="A4653" s="45">
        <v>760199</v>
      </c>
      <c r="B4653" s="46">
        <v>43488</v>
      </c>
      <c r="C4653" s="47">
        <v>3162.307245</v>
      </c>
      <c r="D4653" s="45">
        <v>0.4</v>
      </c>
      <c r="E4653" s="45" t="s">
        <v>29</v>
      </c>
      <c r="F4653" s="46">
        <v>43481</v>
      </c>
    </row>
    <row r="4654" spans="1:6" x14ac:dyDescent="0.3">
      <c r="A4654" s="45">
        <v>760199</v>
      </c>
      <c r="B4654" s="46">
        <v>43489</v>
      </c>
      <c r="C4654" s="47">
        <v>3162.7602820000002</v>
      </c>
      <c r="D4654" s="45">
        <v>0.39</v>
      </c>
      <c r="E4654" s="45" t="s">
        <v>29</v>
      </c>
      <c r="F4654" s="46">
        <v>43489</v>
      </c>
    </row>
    <row r="4655" spans="1:6" x14ac:dyDescent="0.3">
      <c r="A4655" s="45">
        <v>760199</v>
      </c>
      <c r="B4655" s="46">
        <v>43490</v>
      </c>
      <c r="C4655" s="47">
        <v>3163.2955780000002</v>
      </c>
      <c r="D4655" s="45">
        <v>0.39</v>
      </c>
      <c r="E4655" s="45" t="s">
        <v>29</v>
      </c>
      <c r="F4655" s="46">
        <v>43489</v>
      </c>
    </row>
    <row r="4656" spans="1:6" x14ac:dyDescent="0.3">
      <c r="A4656" s="45">
        <v>760199</v>
      </c>
      <c r="B4656" s="46">
        <v>43493</v>
      </c>
      <c r="C4656" s="47">
        <v>3163.8309650000001</v>
      </c>
      <c r="D4656" s="45">
        <v>0.39</v>
      </c>
      <c r="E4656" s="45" t="s">
        <v>29</v>
      </c>
      <c r="F4656" s="46">
        <v>43489</v>
      </c>
    </row>
    <row r="4657" spans="1:6" x14ac:dyDescent="0.3">
      <c r="A4657" s="45">
        <v>760199</v>
      </c>
      <c r="B4657" s="46">
        <v>43494</v>
      </c>
      <c r="C4657" s="47">
        <v>3164.366442</v>
      </c>
      <c r="D4657" s="45">
        <v>0.39</v>
      </c>
      <c r="E4657" s="45" t="s">
        <v>29</v>
      </c>
      <c r="F4657" s="46">
        <v>43489</v>
      </c>
    </row>
    <row r="4658" spans="1:6" x14ac:dyDescent="0.3">
      <c r="A4658" s="45">
        <v>760199</v>
      </c>
      <c r="B4658" s="46">
        <v>43495</v>
      </c>
      <c r="C4658" s="47">
        <v>3164.9020110000001</v>
      </c>
      <c r="D4658" s="45">
        <v>0.39</v>
      </c>
      <c r="E4658" s="45" t="s">
        <v>29</v>
      </c>
      <c r="F4658" s="46">
        <v>43489</v>
      </c>
    </row>
    <row r="4659" spans="1:6" x14ac:dyDescent="0.3">
      <c r="A4659" s="45">
        <v>760199</v>
      </c>
      <c r="B4659" s="46">
        <v>43496</v>
      </c>
      <c r="C4659" s="47">
        <v>3165.4376699999998</v>
      </c>
      <c r="D4659" s="45">
        <v>0.39</v>
      </c>
      <c r="E4659" s="45" t="s">
        <v>29</v>
      </c>
      <c r="F4659" s="46">
        <v>43489</v>
      </c>
    </row>
    <row r="4660" spans="1:6" x14ac:dyDescent="0.3">
      <c r="A4660" s="45">
        <v>760199</v>
      </c>
      <c r="B4660" s="46">
        <v>43497</v>
      </c>
      <c r="C4660" s="47">
        <v>3165.9734189999999</v>
      </c>
      <c r="D4660" s="45">
        <v>0.39</v>
      </c>
      <c r="E4660" s="45" t="s">
        <v>29</v>
      </c>
      <c r="F4660" s="46">
        <v>43489</v>
      </c>
    </row>
    <row r="4661" spans="1:6" x14ac:dyDescent="0.3">
      <c r="A4661" s="45">
        <v>760199</v>
      </c>
      <c r="B4661" s="46">
        <v>43500</v>
      </c>
      <c r="C4661" s="47">
        <v>3166.5092589999999</v>
      </c>
      <c r="D4661" s="45">
        <v>0.39</v>
      </c>
      <c r="E4661" s="45" t="s">
        <v>29</v>
      </c>
      <c r="F4661" s="46">
        <v>43489</v>
      </c>
    </row>
    <row r="4662" spans="1:6" x14ac:dyDescent="0.3">
      <c r="A4662" s="45">
        <v>760199</v>
      </c>
      <c r="B4662" s="46">
        <v>43501</v>
      </c>
      <c r="C4662" s="47">
        <v>3167.0451899999998</v>
      </c>
      <c r="D4662" s="45">
        <v>0.39</v>
      </c>
      <c r="E4662" s="45" t="s">
        <v>29</v>
      </c>
      <c r="F4662" s="46">
        <v>43489</v>
      </c>
    </row>
    <row r="4663" spans="1:6" x14ac:dyDescent="0.3">
      <c r="A4663" s="45">
        <v>760199</v>
      </c>
      <c r="B4663" s="46">
        <v>43502</v>
      </c>
      <c r="C4663" s="47">
        <v>3167.5812120000001</v>
      </c>
      <c r="D4663" s="45">
        <v>0.39</v>
      </c>
      <c r="E4663" s="45" t="s">
        <v>29</v>
      </c>
      <c r="F4663" s="46">
        <v>43489</v>
      </c>
    </row>
    <row r="4664" spans="1:6" x14ac:dyDescent="0.3">
      <c r="A4664" s="45">
        <v>760199</v>
      </c>
      <c r="B4664" s="46">
        <v>43503</v>
      </c>
      <c r="C4664" s="47">
        <v>3168.1173239999998</v>
      </c>
      <c r="D4664" s="45">
        <v>0.39</v>
      </c>
      <c r="E4664" s="45" t="s">
        <v>29</v>
      </c>
      <c r="F4664" s="46">
        <v>43489</v>
      </c>
    </row>
    <row r="4665" spans="1:6" x14ac:dyDescent="0.3">
      <c r="A4665" s="45">
        <v>760199</v>
      </c>
      <c r="B4665" s="46">
        <v>43504</v>
      </c>
      <c r="C4665" s="47">
        <v>3166.923323</v>
      </c>
      <c r="D4665" s="45">
        <v>0.32</v>
      </c>
      <c r="E4665" s="45" t="s">
        <v>28</v>
      </c>
      <c r="F4665" s="46">
        <v>43504</v>
      </c>
    </row>
    <row r="4666" spans="1:6" x14ac:dyDescent="0.3">
      <c r="A4666" s="45">
        <v>760199</v>
      </c>
      <c r="B4666" s="46">
        <v>43507</v>
      </c>
      <c r="C4666" s="47">
        <v>3167.3632130000001</v>
      </c>
      <c r="D4666" s="45">
        <v>0.32</v>
      </c>
      <c r="E4666" s="45" t="s">
        <v>28</v>
      </c>
      <c r="F4666" s="46">
        <v>43504</v>
      </c>
    </row>
    <row r="4667" spans="1:6" x14ac:dyDescent="0.3">
      <c r="A4667" s="45">
        <v>760199</v>
      </c>
      <c r="B4667" s="46">
        <v>43508</v>
      </c>
      <c r="C4667" s="47">
        <v>3167.8031639999999</v>
      </c>
      <c r="D4667" s="45">
        <v>0.32</v>
      </c>
      <c r="E4667" s="45" t="s">
        <v>28</v>
      </c>
      <c r="F4667" s="46">
        <v>43504</v>
      </c>
    </row>
    <row r="4668" spans="1:6" x14ac:dyDescent="0.3">
      <c r="A4668" s="45">
        <v>760199</v>
      </c>
      <c r="B4668" s="46">
        <v>43509</v>
      </c>
      <c r="C4668" s="47">
        <v>3168.2431759999999</v>
      </c>
      <c r="D4668" s="45">
        <v>0.32</v>
      </c>
      <c r="E4668" s="45" t="s">
        <v>28</v>
      </c>
      <c r="F4668" s="46">
        <v>43504</v>
      </c>
    </row>
    <row r="4669" spans="1:6" x14ac:dyDescent="0.3">
      <c r="A4669" s="45">
        <v>760199</v>
      </c>
      <c r="B4669" s="46">
        <v>43510</v>
      </c>
      <c r="C4669" s="47">
        <v>3168.68325</v>
      </c>
      <c r="D4669" s="45">
        <v>0.32</v>
      </c>
      <c r="E4669" s="45" t="s">
        <v>28</v>
      </c>
      <c r="F4669" s="46">
        <v>43504</v>
      </c>
    </row>
    <row r="4670" spans="1:6" x14ac:dyDescent="0.3">
      <c r="A4670" s="45">
        <v>760199</v>
      </c>
      <c r="B4670" s="46">
        <v>43511</v>
      </c>
      <c r="C4670" s="47">
        <v>3169.1233849999999</v>
      </c>
      <c r="D4670" s="45">
        <v>0.32</v>
      </c>
      <c r="E4670" s="45" t="s">
        <v>28</v>
      </c>
      <c r="F4670" s="46">
        <v>43504</v>
      </c>
    </row>
    <row r="4671" spans="1:6" x14ac:dyDescent="0.3">
      <c r="A4671" s="45">
        <v>760199</v>
      </c>
      <c r="B4671" s="46">
        <v>43514</v>
      </c>
      <c r="C4671" s="47">
        <v>3169.7210380000001</v>
      </c>
      <c r="D4671" s="45">
        <v>0.34</v>
      </c>
      <c r="E4671" s="45" t="s">
        <v>29</v>
      </c>
      <c r="F4671" s="46">
        <v>43514</v>
      </c>
    </row>
    <row r="4672" spans="1:6" x14ac:dyDescent="0.3">
      <c r="A4672" s="45">
        <v>760199</v>
      </c>
      <c r="B4672" s="46">
        <v>43515</v>
      </c>
      <c r="C4672" s="47">
        <v>3170.318804</v>
      </c>
      <c r="D4672" s="45">
        <v>0.34</v>
      </c>
      <c r="E4672" s="45" t="s">
        <v>29</v>
      </c>
      <c r="F4672" s="46">
        <v>43514</v>
      </c>
    </row>
    <row r="4673" spans="1:6" x14ac:dyDescent="0.3">
      <c r="A4673" s="45">
        <v>760199</v>
      </c>
      <c r="B4673" s="46">
        <v>43516</v>
      </c>
      <c r="C4673" s="47">
        <v>3170.916682</v>
      </c>
      <c r="D4673" s="45">
        <v>0.34</v>
      </c>
      <c r="E4673" s="45" t="s">
        <v>29</v>
      </c>
      <c r="F4673" s="46">
        <v>43514</v>
      </c>
    </row>
    <row r="4674" spans="1:6" x14ac:dyDescent="0.3">
      <c r="A4674" s="45">
        <v>760199</v>
      </c>
      <c r="B4674" s="46">
        <v>43517</v>
      </c>
      <c r="C4674" s="47">
        <v>3171.514674</v>
      </c>
      <c r="D4674" s="45">
        <v>0.34</v>
      </c>
      <c r="E4674" s="45" t="s">
        <v>29</v>
      </c>
      <c r="F4674" s="46">
        <v>43514</v>
      </c>
    </row>
    <row r="4675" spans="1:6" x14ac:dyDescent="0.3">
      <c r="A4675" s="45">
        <v>760199</v>
      </c>
      <c r="B4675" s="46">
        <v>43518</v>
      </c>
      <c r="C4675" s="47">
        <v>3172.1127780000002</v>
      </c>
      <c r="D4675" s="45">
        <v>0.34</v>
      </c>
      <c r="E4675" s="45" t="s">
        <v>29</v>
      </c>
      <c r="F4675" s="46">
        <v>43518</v>
      </c>
    </row>
    <row r="4676" spans="1:6" x14ac:dyDescent="0.3">
      <c r="A4676" s="45">
        <v>760199</v>
      </c>
      <c r="B4676" s="46">
        <v>43521</v>
      </c>
      <c r="C4676" s="47">
        <v>3172.7109949999999</v>
      </c>
      <c r="D4676" s="45">
        <v>0.34</v>
      </c>
      <c r="E4676" s="45" t="s">
        <v>29</v>
      </c>
      <c r="F4676" s="46">
        <v>43518</v>
      </c>
    </row>
    <row r="4677" spans="1:6" x14ac:dyDescent="0.3">
      <c r="A4677" s="45">
        <v>760199</v>
      </c>
      <c r="B4677" s="46">
        <v>43522</v>
      </c>
      <c r="C4677" s="47">
        <v>3173.3093250000002</v>
      </c>
      <c r="D4677" s="45">
        <v>0.34</v>
      </c>
      <c r="E4677" s="45" t="s">
        <v>29</v>
      </c>
      <c r="F4677" s="46">
        <v>43518</v>
      </c>
    </row>
    <row r="4678" spans="1:6" x14ac:dyDescent="0.3">
      <c r="A4678" s="45">
        <v>760199</v>
      </c>
      <c r="B4678" s="46">
        <v>43523</v>
      </c>
      <c r="C4678" s="47">
        <v>3173.9077670000001</v>
      </c>
      <c r="D4678" s="45">
        <v>0.34</v>
      </c>
      <c r="E4678" s="45" t="s">
        <v>29</v>
      </c>
      <c r="F4678" s="46">
        <v>43518</v>
      </c>
    </row>
    <row r="4679" spans="1:6" x14ac:dyDescent="0.3">
      <c r="A4679" s="45">
        <v>760199</v>
      </c>
      <c r="B4679" s="46">
        <v>43524</v>
      </c>
      <c r="C4679" s="47">
        <v>3174.5063230000001</v>
      </c>
      <c r="D4679" s="45">
        <v>0.34</v>
      </c>
      <c r="E4679" s="45" t="s">
        <v>29</v>
      </c>
      <c r="F4679" s="46">
        <v>43518</v>
      </c>
    </row>
    <row r="4680" spans="1:6" x14ac:dyDescent="0.3">
      <c r="A4680" s="45">
        <v>760199</v>
      </c>
      <c r="B4680" s="46">
        <v>43525</v>
      </c>
      <c r="C4680" s="47">
        <v>3175.1049910000002</v>
      </c>
      <c r="D4680" s="45">
        <v>0.34</v>
      </c>
      <c r="E4680" s="45" t="s">
        <v>29</v>
      </c>
      <c r="F4680" s="46">
        <v>43518</v>
      </c>
    </row>
    <row r="4681" spans="1:6" x14ac:dyDescent="0.3">
      <c r="A4681" s="45">
        <v>760199</v>
      </c>
      <c r="B4681" s="46">
        <v>43530</v>
      </c>
      <c r="C4681" s="47">
        <v>3175.7037719999998</v>
      </c>
      <c r="D4681" s="45">
        <v>0.34</v>
      </c>
      <c r="E4681" s="45" t="s">
        <v>29</v>
      </c>
      <c r="F4681" s="46">
        <v>43518</v>
      </c>
    </row>
    <row r="4682" spans="1:6" x14ac:dyDescent="0.3">
      <c r="A4682" s="45">
        <v>760199</v>
      </c>
      <c r="B4682" s="46">
        <v>43531</v>
      </c>
      <c r="C4682" s="47">
        <v>3176.302666</v>
      </c>
      <c r="D4682" s="45">
        <v>0.34</v>
      </c>
      <c r="E4682" s="45" t="s">
        <v>29</v>
      </c>
      <c r="F4682" s="46">
        <v>43518</v>
      </c>
    </row>
    <row r="4683" spans="1:6" x14ac:dyDescent="0.3">
      <c r="A4683" s="45">
        <v>760199</v>
      </c>
      <c r="B4683" s="46">
        <v>43532</v>
      </c>
      <c r="C4683" s="47">
        <v>3176.9016740000002</v>
      </c>
      <c r="D4683" s="45">
        <v>0.34</v>
      </c>
      <c r="E4683" s="45" t="s">
        <v>29</v>
      </c>
      <c r="F4683" s="46">
        <v>43518</v>
      </c>
    </row>
    <row r="4684" spans="1:6" x14ac:dyDescent="0.3">
      <c r="A4684" s="45">
        <v>760199</v>
      </c>
      <c r="B4684" s="46">
        <v>43535</v>
      </c>
      <c r="C4684" s="47">
        <v>3177.500794</v>
      </c>
      <c r="D4684" s="45">
        <v>0.34</v>
      </c>
      <c r="E4684" s="45" t="s">
        <v>29</v>
      </c>
      <c r="F4684" s="46">
        <v>43518</v>
      </c>
    </row>
    <row r="4685" spans="1:6" x14ac:dyDescent="0.3">
      <c r="A4685" s="45">
        <v>760199</v>
      </c>
      <c r="B4685" s="46">
        <v>43536</v>
      </c>
      <c r="C4685" s="47">
        <v>3180.4739039999999</v>
      </c>
      <c r="D4685" s="45">
        <v>0.43</v>
      </c>
      <c r="E4685" s="45" t="s">
        <v>28</v>
      </c>
      <c r="F4685" s="46">
        <v>43536</v>
      </c>
    </row>
    <row r="4686" spans="1:6" x14ac:dyDescent="0.3">
      <c r="A4686" s="45">
        <v>760199</v>
      </c>
      <c r="B4686" s="46">
        <v>43537</v>
      </c>
      <c r="C4686" s="47">
        <v>3181.2320490000002</v>
      </c>
      <c r="D4686" s="45">
        <v>0.43</v>
      </c>
      <c r="E4686" s="45" t="s">
        <v>28</v>
      </c>
      <c r="F4686" s="46">
        <v>43536</v>
      </c>
    </row>
    <row r="4687" spans="1:6" x14ac:dyDescent="0.3">
      <c r="A4687" s="45">
        <v>760199</v>
      </c>
      <c r="B4687" s="46">
        <v>43538</v>
      </c>
      <c r="C4687" s="47">
        <v>3181.9903749999999</v>
      </c>
      <c r="D4687" s="45">
        <v>0.43</v>
      </c>
      <c r="E4687" s="45" t="s">
        <v>28</v>
      </c>
      <c r="F4687" s="46">
        <v>43536</v>
      </c>
    </row>
    <row r="4688" spans="1:6" x14ac:dyDescent="0.3">
      <c r="A4688" s="45">
        <v>760199</v>
      </c>
      <c r="B4688" s="46">
        <v>43539</v>
      </c>
      <c r="C4688" s="47">
        <v>3182.7488819999999</v>
      </c>
      <c r="D4688" s="45">
        <v>0.43</v>
      </c>
      <c r="E4688" s="45" t="s">
        <v>28</v>
      </c>
      <c r="F4688" s="46">
        <v>43536</v>
      </c>
    </row>
    <row r="4689" spans="1:6" x14ac:dyDescent="0.3">
      <c r="A4689" s="45">
        <v>760199</v>
      </c>
      <c r="B4689" s="46">
        <v>43542</v>
      </c>
      <c r="C4689" s="47">
        <v>3183.4596219999999</v>
      </c>
      <c r="D4689" s="45">
        <v>0.47</v>
      </c>
      <c r="E4689" s="45" t="s">
        <v>29</v>
      </c>
      <c r="F4689" s="46">
        <v>43542</v>
      </c>
    </row>
    <row r="4690" spans="1:6" x14ac:dyDescent="0.3">
      <c r="A4690" s="45">
        <v>760199</v>
      </c>
      <c r="B4690" s="46">
        <v>43543</v>
      </c>
      <c r="C4690" s="47">
        <v>3184.1705200000001</v>
      </c>
      <c r="D4690" s="45">
        <v>0.47</v>
      </c>
      <c r="E4690" s="45" t="s">
        <v>29</v>
      </c>
      <c r="F4690" s="46">
        <v>43542</v>
      </c>
    </row>
    <row r="4691" spans="1:6" x14ac:dyDescent="0.3">
      <c r="A4691" s="45">
        <v>760199</v>
      </c>
      <c r="B4691" s="46">
        <v>43544</v>
      </c>
      <c r="C4691" s="47">
        <v>3184.881578</v>
      </c>
      <c r="D4691" s="45">
        <v>0.47</v>
      </c>
      <c r="E4691" s="45" t="s">
        <v>29</v>
      </c>
      <c r="F4691" s="46">
        <v>43542</v>
      </c>
    </row>
    <row r="4692" spans="1:6" x14ac:dyDescent="0.3">
      <c r="A4692" s="45">
        <v>760199</v>
      </c>
      <c r="B4692" s="46">
        <v>43545</v>
      </c>
      <c r="C4692" s="47">
        <v>3185.5927940000001</v>
      </c>
      <c r="D4692" s="45">
        <v>0.47</v>
      </c>
      <c r="E4692" s="45" t="s">
        <v>29</v>
      </c>
      <c r="F4692" s="46">
        <v>43542</v>
      </c>
    </row>
    <row r="4693" spans="1:6" x14ac:dyDescent="0.3">
      <c r="A4693" s="45">
        <v>760199</v>
      </c>
      <c r="B4693" s="46">
        <v>43546</v>
      </c>
      <c r="C4693" s="47">
        <v>3186.3041699999999</v>
      </c>
      <c r="D4693" s="45">
        <v>0.47</v>
      </c>
      <c r="E4693" s="45" t="s">
        <v>29</v>
      </c>
      <c r="F4693" s="46">
        <v>43542</v>
      </c>
    </row>
    <row r="4694" spans="1:6" x14ac:dyDescent="0.3">
      <c r="A4694" s="45">
        <v>760199</v>
      </c>
      <c r="B4694" s="46">
        <v>43549</v>
      </c>
      <c r="C4694" s="47">
        <v>3187.0157039999999</v>
      </c>
      <c r="D4694" s="45">
        <v>0.47</v>
      </c>
      <c r="E4694" s="45" t="s">
        <v>29</v>
      </c>
      <c r="F4694" s="46">
        <v>43542</v>
      </c>
    </row>
    <row r="4695" spans="1:6" x14ac:dyDescent="0.3">
      <c r="A4695" s="45">
        <v>760199</v>
      </c>
      <c r="B4695" s="46">
        <v>43550</v>
      </c>
      <c r="C4695" s="47">
        <v>3187.7273970000001</v>
      </c>
      <c r="D4695" s="45">
        <v>0.47</v>
      </c>
      <c r="E4695" s="45" t="s">
        <v>29</v>
      </c>
      <c r="F4695" s="46">
        <v>43542</v>
      </c>
    </row>
    <row r="4696" spans="1:6" x14ac:dyDescent="0.3">
      <c r="A4696" s="45">
        <v>760199</v>
      </c>
      <c r="B4696" s="46">
        <v>43551</v>
      </c>
      <c r="C4696" s="47">
        <v>3189.7686560000002</v>
      </c>
      <c r="D4696" s="45">
        <v>0.57999999999999996</v>
      </c>
      <c r="E4696" s="45" t="s">
        <v>29</v>
      </c>
      <c r="F4696" s="46">
        <v>43551</v>
      </c>
    </row>
    <row r="4697" spans="1:6" x14ac:dyDescent="0.3">
      <c r="A4697" s="45">
        <v>760199</v>
      </c>
      <c r="B4697" s="46">
        <v>43552</v>
      </c>
      <c r="C4697" s="47">
        <v>3190.647215</v>
      </c>
      <c r="D4697" s="45">
        <v>0.57999999999999996</v>
      </c>
      <c r="E4697" s="45" t="s">
        <v>29</v>
      </c>
      <c r="F4697" s="46">
        <v>43551</v>
      </c>
    </row>
    <row r="4698" spans="1:6" x14ac:dyDescent="0.3">
      <c r="A4698" s="45">
        <v>760199</v>
      </c>
      <c r="B4698" s="46">
        <v>43553</v>
      </c>
      <c r="C4698" s="47">
        <v>3191.5260170000001</v>
      </c>
      <c r="D4698" s="45">
        <v>0.57999999999999996</v>
      </c>
      <c r="E4698" s="45" t="s">
        <v>29</v>
      </c>
      <c r="F4698" s="46">
        <v>43551</v>
      </c>
    </row>
    <row r="4699" spans="1:6" x14ac:dyDescent="0.3">
      <c r="A4699" s="45">
        <v>760199</v>
      </c>
      <c r="B4699" s="46">
        <v>43556</v>
      </c>
      <c r="C4699" s="47">
        <v>3192.4050609999999</v>
      </c>
      <c r="D4699" s="45">
        <v>0.57999999999999996</v>
      </c>
      <c r="E4699" s="45" t="s">
        <v>29</v>
      </c>
      <c r="F4699" s="46">
        <v>43551</v>
      </c>
    </row>
    <row r="4700" spans="1:6" x14ac:dyDescent="0.3">
      <c r="A4700" s="45">
        <v>760199</v>
      </c>
      <c r="B4700" s="46">
        <v>43557</v>
      </c>
      <c r="C4700" s="47">
        <v>3193.2843459999999</v>
      </c>
      <c r="D4700" s="45">
        <v>0.57999999999999996</v>
      </c>
      <c r="E4700" s="45" t="s">
        <v>29</v>
      </c>
      <c r="F4700" s="46">
        <v>43551</v>
      </c>
    </row>
    <row r="4701" spans="1:6" x14ac:dyDescent="0.3">
      <c r="A4701" s="45">
        <v>760199</v>
      </c>
      <c r="B4701" s="46">
        <v>43558</v>
      </c>
      <c r="C4701" s="47">
        <v>3194.1638739999999</v>
      </c>
      <c r="D4701" s="45">
        <v>0.57999999999999996</v>
      </c>
      <c r="E4701" s="45" t="s">
        <v>29</v>
      </c>
      <c r="F4701" s="46">
        <v>43551</v>
      </c>
    </row>
    <row r="4702" spans="1:6" x14ac:dyDescent="0.3">
      <c r="A4702" s="45">
        <v>760199</v>
      </c>
      <c r="B4702" s="46">
        <v>43559</v>
      </c>
      <c r="C4702" s="47">
        <v>3195.0436450000002</v>
      </c>
      <c r="D4702" s="45">
        <v>0.57999999999999996</v>
      </c>
      <c r="E4702" s="45" t="s">
        <v>29</v>
      </c>
      <c r="F4702" s="46">
        <v>43551</v>
      </c>
    </row>
    <row r="4703" spans="1:6" x14ac:dyDescent="0.3">
      <c r="A4703" s="45">
        <v>760199</v>
      </c>
      <c r="B4703" s="46">
        <v>43560</v>
      </c>
      <c r="C4703" s="47">
        <v>3195.9236569999998</v>
      </c>
      <c r="D4703" s="45">
        <v>0.57999999999999996</v>
      </c>
      <c r="E4703" s="45" t="s">
        <v>29</v>
      </c>
      <c r="F4703" s="46">
        <v>43551</v>
      </c>
    </row>
    <row r="4704" spans="1:6" x14ac:dyDescent="0.3">
      <c r="A4704" s="45">
        <v>760199</v>
      </c>
      <c r="B4704" s="46">
        <v>43563</v>
      </c>
      <c r="C4704" s="47">
        <v>3196.8039119999999</v>
      </c>
      <c r="D4704" s="45">
        <v>0.57999999999999996</v>
      </c>
      <c r="E4704" s="45" t="s">
        <v>29</v>
      </c>
      <c r="F4704" s="46">
        <v>43551</v>
      </c>
    </row>
    <row r="4705" spans="1:6" x14ac:dyDescent="0.3">
      <c r="A4705" s="45">
        <v>760199</v>
      </c>
      <c r="B4705" s="46">
        <v>43564</v>
      </c>
      <c r="C4705" s="47">
        <v>3197.6844099999998</v>
      </c>
      <c r="D4705" s="45">
        <v>0.57999999999999996</v>
      </c>
      <c r="E4705" s="45" t="s">
        <v>29</v>
      </c>
      <c r="F4705" s="46">
        <v>43551</v>
      </c>
    </row>
    <row r="4706" spans="1:6" x14ac:dyDescent="0.3">
      <c r="A4706" s="45">
        <v>760199</v>
      </c>
      <c r="B4706" s="46">
        <v>43565</v>
      </c>
      <c r="C4706" s="47">
        <v>3203.1974329999998</v>
      </c>
      <c r="D4706" s="45">
        <v>0.75</v>
      </c>
      <c r="E4706" s="45" t="s">
        <v>28</v>
      </c>
      <c r="F4706" s="46">
        <v>43565</v>
      </c>
    </row>
    <row r="4707" spans="1:6" x14ac:dyDescent="0.3">
      <c r="A4707" s="45">
        <v>760199</v>
      </c>
      <c r="B4707" s="46">
        <v>43566</v>
      </c>
      <c r="C4707" s="47">
        <v>3204.3373080000001</v>
      </c>
      <c r="D4707" s="45">
        <v>0.75</v>
      </c>
      <c r="E4707" s="45" t="s">
        <v>28</v>
      </c>
      <c r="F4707" s="46">
        <v>43565</v>
      </c>
    </row>
    <row r="4708" spans="1:6" x14ac:dyDescent="0.3">
      <c r="A4708" s="45">
        <v>760199</v>
      </c>
      <c r="B4708" s="46">
        <v>43567</v>
      </c>
      <c r="C4708" s="47">
        <v>3205.4775890000001</v>
      </c>
      <c r="D4708" s="45">
        <v>0.75</v>
      </c>
      <c r="E4708" s="45" t="s">
        <v>28</v>
      </c>
      <c r="F4708" s="46">
        <v>43565</v>
      </c>
    </row>
    <row r="4709" spans="1:6" x14ac:dyDescent="0.3">
      <c r="A4709" s="45">
        <v>760199</v>
      </c>
      <c r="B4709" s="46">
        <v>43570</v>
      </c>
      <c r="C4709" s="47">
        <v>3206.6182749999998</v>
      </c>
      <c r="D4709" s="45">
        <v>0.75</v>
      </c>
      <c r="E4709" s="45" t="s">
        <v>28</v>
      </c>
      <c r="F4709" s="46">
        <v>43565</v>
      </c>
    </row>
    <row r="4710" spans="1:6" x14ac:dyDescent="0.3">
      <c r="A4710" s="45">
        <v>760199</v>
      </c>
      <c r="B4710" s="46">
        <v>43571</v>
      </c>
      <c r="C4710" s="47">
        <v>3207.4818479999999</v>
      </c>
      <c r="D4710" s="45">
        <v>0.54</v>
      </c>
      <c r="E4710" s="45" t="s">
        <v>29</v>
      </c>
      <c r="F4710" s="46">
        <v>43571</v>
      </c>
    </row>
    <row r="4711" spans="1:6" x14ac:dyDescent="0.3">
      <c r="A4711" s="45">
        <v>760199</v>
      </c>
      <c r="B4711" s="46">
        <v>43572</v>
      </c>
      <c r="C4711" s="47">
        <v>3208.3456550000001</v>
      </c>
      <c r="D4711" s="45">
        <v>0.54</v>
      </c>
      <c r="E4711" s="45" t="s">
        <v>29</v>
      </c>
      <c r="F4711" s="46">
        <v>43571</v>
      </c>
    </row>
    <row r="4712" spans="1:6" x14ac:dyDescent="0.3">
      <c r="A4712" s="45">
        <v>760199</v>
      </c>
      <c r="B4712" s="46">
        <v>43573</v>
      </c>
      <c r="C4712" s="47">
        <v>3209.2096940000001</v>
      </c>
      <c r="D4712" s="45">
        <v>0.54</v>
      </c>
      <c r="E4712" s="45" t="s">
        <v>29</v>
      </c>
      <c r="F4712" s="46">
        <v>43571</v>
      </c>
    </row>
    <row r="4713" spans="1:6" x14ac:dyDescent="0.3">
      <c r="A4713" s="45">
        <v>760199</v>
      </c>
      <c r="B4713" s="46">
        <v>43577</v>
      </c>
      <c r="C4713" s="47">
        <v>3210.0739659999999</v>
      </c>
      <c r="D4713" s="45">
        <v>0.54</v>
      </c>
      <c r="E4713" s="45" t="s">
        <v>29</v>
      </c>
      <c r="F4713" s="46">
        <v>43571</v>
      </c>
    </row>
    <row r="4714" spans="1:6" x14ac:dyDescent="0.3">
      <c r="A4714" s="45">
        <v>760199</v>
      </c>
      <c r="B4714" s="46">
        <v>43578</v>
      </c>
      <c r="C4714" s="47">
        <v>3210.9384709999999</v>
      </c>
      <c r="D4714" s="45">
        <v>0.54</v>
      </c>
      <c r="E4714" s="45" t="s">
        <v>29</v>
      </c>
      <c r="F4714" s="46">
        <v>43571</v>
      </c>
    </row>
    <row r="4715" spans="1:6" x14ac:dyDescent="0.3">
      <c r="A4715" s="45">
        <v>760199</v>
      </c>
      <c r="B4715" s="46">
        <v>43579</v>
      </c>
      <c r="C4715" s="47">
        <v>3211.8032079999998</v>
      </c>
      <c r="D4715" s="45">
        <v>0.54</v>
      </c>
      <c r="E4715" s="45" t="s">
        <v>29</v>
      </c>
      <c r="F4715" s="46">
        <v>43571</v>
      </c>
    </row>
    <row r="4716" spans="1:6" x14ac:dyDescent="0.3">
      <c r="A4716" s="45">
        <v>760199</v>
      </c>
      <c r="B4716" s="46">
        <v>43580</v>
      </c>
      <c r="C4716" s="47">
        <v>3212.6681779999999</v>
      </c>
      <c r="D4716" s="45">
        <v>0.54</v>
      </c>
      <c r="E4716" s="45" t="s">
        <v>29</v>
      </c>
      <c r="F4716" s="46">
        <v>43571</v>
      </c>
    </row>
    <row r="4717" spans="1:6" x14ac:dyDescent="0.3">
      <c r="A4717" s="45">
        <v>760199</v>
      </c>
      <c r="B4717" s="46">
        <v>43581</v>
      </c>
      <c r="C4717" s="47">
        <v>3214.4281510000001</v>
      </c>
      <c r="D4717" s="45">
        <v>0.61</v>
      </c>
      <c r="E4717" s="45" t="s">
        <v>29</v>
      </c>
      <c r="F4717" s="46">
        <v>43581</v>
      </c>
    </row>
    <row r="4718" spans="1:6" x14ac:dyDescent="0.3">
      <c r="A4718" s="45">
        <v>760199</v>
      </c>
      <c r="B4718" s="46">
        <v>43584</v>
      </c>
      <c r="C4718" s="47">
        <v>3215.405722</v>
      </c>
      <c r="D4718" s="45">
        <v>0.61</v>
      </c>
      <c r="E4718" s="45" t="s">
        <v>29</v>
      </c>
      <c r="F4718" s="46">
        <v>43581</v>
      </c>
    </row>
    <row r="4719" spans="1:6" x14ac:dyDescent="0.3">
      <c r="A4719" s="45">
        <v>760199</v>
      </c>
      <c r="B4719" s="46">
        <v>43585</v>
      </c>
      <c r="C4719" s="47">
        <v>3216.3835909999998</v>
      </c>
      <c r="D4719" s="45">
        <v>0.61</v>
      </c>
      <c r="E4719" s="45" t="s">
        <v>29</v>
      </c>
      <c r="F4719" s="46">
        <v>43581</v>
      </c>
    </row>
    <row r="4720" spans="1:6" x14ac:dyDescent="0.3">
      <c r="A4720" s="45">
        <v>760199</v>
      </c>
      <c r="B4720" s="46">
        <v>43587</v>
      </c>
      <c r="C4720" s="47">
        <v>3217.3617570000001</v>
      </c>
      <c r="D4720" s="45">
        <v>0.61</v>
      </c>
      <c r="E4720" s="45" t="s">
        <v>29</v>
      </c>
      <c r="F4720" s="46">
        <v>43581</v>
      </c>
    </row>
    <row r="4721" spans="1:6" x14ac:dyDescent="0.3">
      <c r="A4721" s="45">
        <v>760199</v>
      </c>
      <c r="B4721" s="46">
        <v>43588</v>
      </c>
      <c r="C4721" s="47">
        <v>3218.34022</v>
      </c>
      <c r="D4721" s="45">
        <v>0.61</v>
      </c>
      <c r="E4721" s="45" t="s">
        <v>29</v>
      </c>
      <c r="F4721" s="46">
        <v>43581</v>
      </c>
    </row>
    <row r="4722" spans="1:6" x14ac:dyDescent="0.3">
      <c r="A4722" s="45">
        <v>760199</v>
      </c>
      <c r="B4722" s="46">
        <v>43591</v>
      </c>
      <c r="C4722" s="47">
        <v>3219.3189809999999</v>
      </c>
      <c r="D4722" s="45">
        <v>0.61</v>
      </c>
      <c r="E4722" s="45" t="s">
        <v>29</v>
      </c>
      <c r="F4722" s="46">
        <v>43581</v>
      </c>
    </row>
    <row r="4723" spans="1:6" x14ac:dyDescent="0.3">
      <c r="A4723" s="45">
        <v>760199</v>
      </c>
      <c r="B4723" s="46">
        <v>43592</v>
      </c>
      <c r="C4723" s="47">
        <v>3220.2980389999998</v>
      </c>
      <c r="D4723" s="45">
        <v>0.61</v>
      </c>
      <c r="E4723" s="45" t="s">
        <v>29</v>
      </c>
      <c r="F4723" s="46">
        <v>43581</v>
      </c>
    </row>
    <row r="4724" spans="1:6" x14ac:dyDescent="0.3">
      <c r="A4724" s="45">
        <v>760199</v>
      </c>
      <c r="B4724" s="46">
        <v>43593</v>
      </c>
      <c r="C4724" s="47">
        <v>3221.2773950000001</v>
      </c>
      <c r="D4724" s="45">
        <v>0.61</v>
      </c>
      <c r="E4724" s="45" t="s">
        <v>29</v>
      </c>
      <c r="F4724" s="46">
        <v>43581</v>
      </c>
    </row>
    <row r="4725" spans="1:6" x14ac:dyDescent="0.3">
      <c r="A4725" s="45">
        <v>760199</v>
      </c>
      <c r="B4725" s="46">
        <v>43594</v>
      </c>
      <c r="C4725" s="47">
        <v>3222.2570489999998</v>
      </c>
      <c r="D4725" s="45">
        <v>0.61</v>
      </c>
      <c r="E4725" s="45" t="s">
        <v>29</v>
      </c>
      <c r="F4725" s="46">
        <v>43581</v>
      </c>
    </row>
    <row r="4726" spans="1:6" x14ac:dyDescent="0.3">
      <c r="A4726" s="45">
        <v>760199</v>
      </c>
      <c r="B4726" s="46">
        <v>43595</v>
      </c>
      <c r="C4726" s="47">
        <v>3222.146882</v>
      </c>
      <c r="D4726" s="45">
        <v>0.56999999999999995</v>
      </c>
      <c r="E4726" s="45" t="s">
        <v>28</v>
      </c>
      <c r="F4726" s="46">
        <v>43595</v>
      </c>
    </row>
    <row r="4727" spans="1:6" x14ac:dyDescent="0.3">
      <c r="A4727" s="45">
        <v>760199</v>
      </c>
      <c r="B4727" s="46">
        <v>43598</v>
      </c>
      <c r="C4727" s="47">
        <v>3223.062668</v>
      </c>
      <c r="D4727" s="45">
        <v>0.56999999999999995</v>
      </c>
      <c r="E4727" s="45" t="s">
        <v>28</v>
      </c>
      <c r="F4727" s="46">
        <v>43595</v>
      </c>
    </row>
    <row r="4728" spans="1:6" x14ac:dyDescent="0.3">
      <c r="A4728" s="45">
        <v>760199</v>
      </c>
      <c r="B4728" s="46">
        <v>43599</v>
      </c>
      <c r="C4728" s="47">
        <v>3223.9787139999999</v>
      </c>
      <c r="D4728" s="45">
        <v>0.56999999999999995</v>
      </c>
      <c r="E4728" s="45" t="s">
        <v>28</v>
      </c>
      <c r="F4728" s="46">
        <v>43595</v>
      </c>
    </row>
    <row r="4729" spans="1:6" x14ac:dyDescent="0.3">
      <c r="A4729" s="45">
        <v>760199</v>
      </c>
      <c r="B4729" s="46">
        <v>43600</v>
      </c>
      <c r="C4729" s="47">
        <v>3224.8950209999998</v>
      </c>
      <c r="D4729" s="45">
        <v>0.56999999999999995</v>
      </c>
      <c r="E4729" s="45" t="s">
        <v>28</v>
      </c>
      <c r="F4729" s="46">
        <v>43595</v>
      </c>
    </row>
    <row r="4730" spans="1:6" x14ac:dyDescent="0.3">
      <c r="A4730" s="45">
        <v>760199</v>
      </c>
      <c r="B4730" s="46">
        <v>43601</v>
      </c>
      <c r="C4730" s="47">
        <v>3225.3010749999999</v>
      </c>
      <c r="D4730" s="45">
        <v>0.28999999999999998</v>
      </c>
      <c r="E4730" s="45" t="s">
        <v>29</v>
      </c>
      <c r="F4730" s="46">
        <v>43601</v>
      </c>
    </row>
    <row r="4731" spans="1:6" x14ac:dyDescent="0.3">
      <c r="A4731" s="45">
        <v>760199</v>
      </c>
      <c r="B4731" s="46">
        <v>43602</v>
      </c>
      <c r="C4731" s="47">
        <v>3225.7071799999999</v>
      </c>
      <c r="D4731" s="45">
        <v>0.28999999999999998</v>
      </c>
      <c r="E4731" s="45" t="s">
        <v>29</v>
      </c>
      <c r="F4731" s="46">
        <v>43601</v>
      </c>
    </row>
    <row r="4732" spans="1:6" x14ac:dyDescent="0.3">
      <c r="A4732" s="45">
        <v>760199</v>
      </c>
      <c r="B4732" s="46">
        <v>43605</v>
      </c>
      <c r="C4732" s="47">
        <v>3226.1133369999998</v>
      </c>
      <c r="D4732" s="45">
        <v>0.28999999999999998</v>
      </c>
      <c r="E4732" s="45" t="s">
        <v>29</v>
      </c>
      <c r="F4732" s="46">
        <v>43601</v>
      </c>
    </row>
    <row r="4733" spans="1:6" x14ac:dyDescent="0.3">
      <c r="A4733" s="45">
        <v>760199</v>
      </c>
      <c r="B4733" s="46">
        <v>43606</v>
      </c>
      <c r="C4733" s="47">
        <v>3226.5195440000002</v>
      </c>
      <c r="D4733" s="45">
        <v>0.28999999999999998</v>
      </c>
      <c r="E4733" s="45" t="s">
        <v>29</v>
      </c>
      <c r="F4733" s="46">
        <v>43601</v>
      </c>
    </row>
    <row r="4734" spans="1:6" x14ac:dyDescent="0.3">
      <c r="A4734" s="45">
        <v>760199</v>
      </c>
      <c r="B4734" s="46">
        <v>43607</v>
      </c>
      <c r="C4734" s="47">
        <v>3226.9258030000001</v>
      </c>
      <c r="D4734" s="45">
        <v>0.28999999999999998</v>
      </c>
      <c r="E4734" s="45" t="s">
        <v>29</v>
      </c>
      <c r="F4734" s="46">
        <v>43601</v>
      </c>
    </row>
    <row r="4735" spans="1:6" x14ac:dyDescent="0.3">
      <c r="A4735" s="45">
        <v>760199</v>
      </c>
      <c r="B4735" s="46">
        <v>43608</v>
      </c>
      <c r="C4735" s="47">
        <v>3227.3321129999999</v>
      </c>
      <c r="D4735" s="45">
        <v>0.28999999999999998</v>
      </c>
      <c r="E4735" s="45" t="s">
        <v>29</v>
      </c>
      <c r="F4735" s="46">
        <v>43601</v>
      </c>
    </row>
    <row r="4736" spans="1:6" x14ac:dyDescent="0.3">
      <c r="A4736" s="45">
        <v>760199</v>
      </c>
      <c r="B4736" s="46">
        <v>43609</v>
      </c>
      <c r="C4736" s="47">
        <v>3227.7384750000001</v>
      </c>
      <c r="D4736" s="45">
        <v>0.28999999999999998</v>
      </c>
      <c r="E4736" s="45" t="s">
        <v>29</v>
      </c>
      <c r="F4736" s="46">
        <v>43601</v>
      </c>
    </row>
    <row r="4737" spans="1:6" x14ac:dyDescent="0.3">
      <c r="A4737" s="45">
        <v>760199</v>
      </c>
      <c r="B4737" s="46">
        <v>43612</v>
      </c>
      <c r="C4737" s="47">
        <v>3227.5850030000001</v>
      </c>
      <c r="D4737" s="45">
        <v>0.24</v>
      </c>
      <c r="E4737" s="45" t="s">
        <v>29</v>
      </c>
      <c r="F4737" s="46">
        <v>43612</v>
      </c>
    </row>
    <row r="4738" spans="1:6" x14ac:dyDescent="0.3">
      <c r="A4738" s="45">
        <v>760199</v>
      </c>
      <c r="B4738" s="46">
        <v>43613</v>
      </c>
      <c r="C4738" s="47">
        <v>3227.9214080000002</v>
      </c>
      <c r="D4738" s="45">
        <v>0.24</v>
      </c>
      <c r="E4738" s="45" t="s">
        <v>29</v>
      </c>
      <c r="F4738" s="46">
        <v>43612</v>
      </c>
    </row>
    <row r="4739" spans="1:6" x14ac:dyDescent="0.3">
      <c r="A4739" s="45">
        <v>760199</v>
      </c>
      <c r="B4739" s="46">
        <v>43614</v>
      </c>
      <c r="C4739" s="47">
        <v>3228.2578490000001</v>
      </c>
      <c r="D4739" s="45">
        <v>0.24</v>
      </c>
      <c r="E4739" s="45" t="s">
        <v>29</v>
      </c>
      <c r="F4739" s="46">
        <v>43612</v>
      </c>
    </row>
    <row r="4740" spans="1:6" x14ac:dyDescent="0.3">
      <c r="A4740" s="45">
        <v>760199</v>
      </c>
      <c r="B4740" s="46">
        <v>43615</v>
      </c>
      <c r="C4740" s="47">
        <v>3228.5943240000001</v>
      </c>
      <c r="D4740" s="45">
        <v>0.24</v>
      </c>
      <c r="E4740" s="45" t="s">
        <v>29</v>
      </c>
      <c r="F4740" s="46">
        <v>43612</v>
      </c>
    </row>
    <row r="4741" spans="1:6" x14ac:dyDescent="0.3">
      <c r="A4741" s="45">
        <v>760199</v>
      </c>
      <c r="B4741" s="46">
        <v>43616</v>
      </c>
      <c r="C4741" s="47">
        <v>3228.9308350000001</v>
      </c>
      <c r="D4741" s="45">
        <v>0.24</v>
      </c>
      <c r="E4741" s="45" t="s">
        <v>29</v>
      </c>
      <c r="F4741" s="46">
        <v>43612</v>
      </c>
    </row>
    <row r="4742" spans="1:6" x14ac:dyDescent="0.3">
      <c r="A4742" s="45">
        <v>760199</v>
      </c>
      <c r="B4742" s="46">
        <v>43619</v>
      </c>
      <c r="C4742" s="47">
        <v>3229.2673810000001</v>
      </c>
      <c r="D4742" s="45">
        <v>0.24</v>
      </c>
      <c r="E4742" s="45" t="s">
        <v>29</v>
      </c>
      <c r="F4742" s="46">
        <v>43612</v>
      </c>
    </row>
    <row r="4743" spans="1:6" x14ac:dyDescent="0.3">
      <c r="A4743" s="45">
        <v>760199</v>
      </c>
      <c r="B4743" s="46">
        <v>43620</v>
      </c>
      <c r="C4743" s="47">
        <v>3229.6039620000001</v>
      </c>
      <c r="D4743" s="45">
        <v>0.24</v>
      </c>
      <c r="E4743" s="45" t="s">
        <v>29</v>
      </c>
      <c r="F4743" s="46">
        <v>43612</v>
      </c>
    </row>
    <row r="4744" spans="1:6" x14ac:dyDescent="0.3">
      <c r="A4744" s="45">
        <v>760199</v>
      </c>
      <c r="B4744" s="46">
        <v>43621</v>
      </c>
      <c r="C4744" s="47">
        <v>3229.9405780000002</v>
      </c>
      <c r="D4744" s="45">
        <v>0.24</v>
      </c>
      <c r="E4744" s="45" t="s">
        <v>29</v>
      </c>
      <c r="F4744" s="46">
        <v>43612</v>
      </c>
    </row>
    <row r="4745" spans="1:6" x14ac:dyDescent="0.3">
      <c r="A4745" s="45">
        <v>760199</v>
      </c>
      <c r="B4745" s="46">
        <v>43622</v>
      </c>
      <c r="C4745" s="47">
        <v>3230.2772289999998</v>
      </c>
      <c r="D4745" s="45">
        <v>0.24</v>
      </c>
      <c r="E4745" s="45" t="s">
        <v>29</v>
      </c>
      <c r="F4745" s="46">
        <v>43612</v>
      </c>
    </row>
    <row r="4746" spans="1:6" x14ac:dyDescent="0.3">
      <c r="A4746" s="45">
        <v>760199</v>
      </c>
      <c r="B4746" s="46">
        <v>43623</v>
      </c>
      <c r="C4746" s="47">
        <v>3227.9936229999998</v>
      </c>
      <c r="D4746" s="45">
        <v>0.13</v>
      </c>
      <c r="E4746" s="45" t="s">
        <v>28</v>
      </c>
      <c r="F4746" s="46">
        <v>43623</v>
      </c>
    </row>
    <row r="4747" spans="1:6" x14ac:dyDescent="0.3">
      <c r="A4747" s="45">
        <v>760199</v>
      </c>
      <c r="B4747" s="46">
        <v>43626</v>
      </c>
      <c r="C4747" s="47">
        <v>3228.1759860000002</v>
      </c>
      <c r="D4747" s="45">
        <v>0.13</v>
      </c>
      <c r="E4747" s="45" t="s">
        <v>28</v>
      </c>
      <c r="F4747" s="46">
        <v>43623</v>
      </c>
    </row>
    <row r="4748" spans="1:6" x14ac:dyDescent="0.3">
      <c r="A4748" s="45">
        <v>760199</v>
      </c>
      <c r="B4748" s="46">
        <v>43627</v>
      </c>
      <c r="C4748" s="47">
        <v>3228.3583600000002</v>
      </c>
      <c r="D4748" s="45">
        <v>0.13</v>
      </c>
      <c r="E4748" s="45" t="s">
        <v>28</v>
      </c>
      <c r="F4748" s="46">
        <v>43623</v>
      </c>
    </row>
    <row r="4749" spans="1:6" x14ac:dyDescent="0.3">
      <c r="A4749" s="45">
        <v>760199</v>
      </c>
      <c r="B4749" s="46">
        <v>43628</v>
      </c>
      <c r="C4749" s="47">
        <v>3228.5407439999999</v>
      </c>
      <c r="D4749" s="45">
        <v>0.13</v>
      </c>
      <c r="E4749" s="45" t="s">
        <v>28</v>
      </c>
      <c r="F4749" s="46">
        <v>43623</v>
      </c>
    </row>
    <row r="4750" spans="1:6" x14ac:dyDescent="0.3">
      <c r="A4750" s="45">
        <v>760199</v>
      </c>
      <c r="B4750" s="46">
        <v>43629</v>
      </c>
      <c r="C4750" s="47">
        <v>3228.7231379999998</v>
      </c>
      <c r="D4750" s="45">
        <v>0.13</v>
      </c>
      <c r="E4750" s="45" t="s">
        <v>28</v>
      </c>
      <c r="F4750" s="46">
        <v>43623</v>
      </c>
    </row>
    <row r="4751" spans="1:6" x14ac:dyDescent="0.3">
      <c r="A4751" s="45">
        <v>760199</v>
      </c>
      <c r="B4751" s="46">
        <v>43630</v>
      </c>
      <c r="C4751" s="47">
        <v>3228.9055429999999</v>
      </c>
      <c r="D4751" s="45">
        <v>0.13</v>
      </c>
      <c r="E4751" s="45" t="s">
        <v>28</v>
      </c>
      <c r="F4751" s="46">
        <v>43623</v>
      </c>
    </row>
    <row r="4752" spans="1:6" x14ac:dyDescent="0.3">
      <c r="A4752" s="45">
        <v>760199</v>
      </c>
      <c r="B4752" s="46">
        <v>43633</v>
      </c>
      <c r="C4752" s="47">
        <v>3229.0879580000001</v>
      </c>
      <c r="D4752" s="45">
        <v>0.13</v>
      </c>
      <c r="E4752" s="45" t="s">
        <v>28</v>
      </c>
      <c r="F4752" s="46">
        <v>43623</v>
      </c>
    </row>
    <row r="4753" spans="1:6" x14ac:dyDescent="0.3">
      <c r="A4753" s="45">
        <v>760199</v>
      </c>
      <c r="B4753" s="46">
        <v>43634</v>
      </c>
      <c r="C4753" s="47">
        <v>3229.1049520000001</v>
      </c>
      <c r="D4753" s="45">
        <v>0.01</v>
      </c>
      <c r="E4753" s="45" t="s">
        <v>29</v>
      </c>
      <c r="F4753" s="46">
        <v>43634</v>
      </c>
    </row>
    <row r="4754" spans="1:6" x14ac:dyDescent="0.3">
      <c r="A4754" s="45">
        <v>760199</v>
      </c>
      <c r="B4754" s="46">
        <v>43635</v>
      </c>
      <c r="C4754" s="47">
        <v>3229.1219460000002</v>
      </c>
      <c r="D4754" s="45">
        <v>0.01</v>
      </c>
      <c r="E4754" s="45" t="s">
        <v>29</v>
      </c>
      <c r="F4754" s="46">
        <v>43634</v>
      </c>
    </row>
    <row r="4755" spans="1:6" x14ac:dyDescent="0.3">
      <c r="A4755" s="45">
        <v>760199</v>
      </c>
      <c r="B4755" s="46">
        <v>43637</v>
      </c>
      <c r="C4755" s="47">
        <v>3229.1389410000002</v>
      </c>
      <c r="D4755" s="45">
        <v>0.01</v>
      </c>
      <c r="E4755" s="45" t="s">
        <v>29</v>
      </c>
      <c r="F4755" s="46">
        <v>43634</v>
      </c>
    </row>
    <row r="4756" spans="1:6" x14ac:dyDescent="0.3">
      <c r="A4756" s="45">
        <v>760199</v>
      </c>
      <c r="B4756" s="46">
        <v>43640</v>
      </c>
      <c r="C4756" s="47">
        <v>3229.1559360000001</v>
      </c>
      <c r="D4756" s="45">
        <v>0.01</v>
      </c>
      <c r="E4756" s="45" t="s">
        <v>29</v>
      </c>
      <c r="F4756" s="46">
        <v>43634</v>
      </c>
    </row>
    <row r="4757" spans="1:6" x14ac:dyDescent="0.3">
      <c r="A4757" s="45">
        <v>760199</v>
      </c>
      <c r="B4757" s="46">
        <v>43641</v>
      </c>
      <c r="C4757" s="47">
        <v>3229.1729300000002</v>
      </c>
      <c r="D4757" s="45">
        <v>0.01</v>
      </c>
      <c r="E4757" s="45" t="s">
        <v>29</v>
      </c>
      <c r="F4757" s="46">
        <v>43634</v>
      </c>
    </row>
    <row r="4758" spans="1:6" x14ac:dyDescent="0.3">
      <c r="A4758" s="45">
        <v>760199</v>
      </c>
      <c r="B4758" s="46">
        <v>43642</v>
      </c>
      <c r="C4758" s="47">
        <v>3228.782013</v>
      </c>
      <c r="D4758" s="45">
        <v>-0.03</v>
      </c>
      <c r="E4758" s="45" t="s">
        <v>29</v>
      </c>
      <c r="F4758" s="46">
        <v>43642</v>
      </c>
    </row>
    <row r="4759" spans="1:6" x14ac:dyDescent="0.3">
      <c r="A4759" s="45">
        <v>760199</v>
      </c>
      <c r="B4759" s="46">
        <v>43643</v>
      </c>
      <c r="C4759" s="47">
        <v>3228.7310240000002</v>
      </c>
      <c r="D4759" s="45">
        <v>-0.03</v>
      </c>
      <c r="E4759" s="45" t="s">
        <v>29</v>
      </c>
      <c r="F4759" s="46">
        <v>43642</v>
      </c>
    </row>
    <row r="4760" spans="1:6" x14ac:dyDescent="0.3">
      <c r="A4760" s="45">
        <v>760199</v>
      </c>
      <c r="B4760" s="46">
        <v>43644</v>
      </c>
      <c r="C4760" s="47">
        <v>3228.6800370000001</v>
      </c>
      <c r="D4760" s="45">
        <v>-0.03</v>
      </c>
      <c r="E4760" s="45" t="s">
        <v>29</v>
      </c>
      <c r="F4760" s="46">
        <v>43642</v>
      </c>
    </row>
    <row r="4761" spans="1:6" x14ac:dyDescent="0.3">
      <c r="A4761" s="45">
        <v>760199</v>
      </c>
      <c r="B4761" s="46">
        <v>43647</v>
      </c>
      <c r="C4761" s="47">
        <v>3228.6290509999999</v>
      </c>
      <c r="D4761" s="45">
        <v>-0.03</v>
      </c>
      <c r="E4761" s="45" t="s">
        <v>29</v>
      </c>
      <c r="F4761" s="46">
        <v>43642</v>
      </c>
    </row>
    <row r="4762" spans="1:6" x14ac:dyDescent="0.3">
      <c r="A4762" s="45">
        <v>760199</v>
      </c>
      <c r="B4762" s="46">
        <v>43648</v>
      </c>
      <c r="C4762" s="47">
        <v>3228.5780650000002</v>
      </c>
      <c r="D4762" s="45">
        <v>-0.03</v>
      </c>
      <c r="E4762" s="45" t="s">
        <v>29</v>
      </c>
      <c r="F4762" s="46">
        <v>43642</v>
      </c>
    </row>
    <row r="4763" spans="1:6" x14ac:dyDescent="0.3">
      <c r="A4763" s="45">
        <v>760199</v>
      </c>
      <c r="B4763" s="46">
        <v>43649</v>
      </c>
      <c r="C4763" s="47">
        <v>3228.5270799999998</v>
      </c>
      <c r="D4763" s="45">
        <v>-0.03</v>
      </c>
      <c r="E4763" s="45" t="s">
        <v>29</v>
      </c>
      <c r="F4763" s="46">
        <v>43642</v>
      </c>
    </row>
    <row r="4764" spans="1:6" x14ac:dyDescent="0.3">
      <c r="A4764" s="45">
        <v>760199</v>
      </c>
      <c r="B4764" s="46">
        <v>43650</v>
      </c>
      <c r="C4764" s="47">
        <v>3228.4760959999999</v>
      </c>
      <c r="D4764" s="45">
        <v>-0.03</v>
      </c>
      <c r="E4764" s="45" t="s">
        <v>29</v>
      </c>
      <c r="F4764" s="46">
        <v>43642</v>
      </c>
    </row>
    <row r="4765" spans="1:6" x14ac:dyDescent="0.3">
      <c r="A4765" s="45">
        <v>760199</v>
      </c>
      <c r="B4765" s="46">
        <v>43651</v>
      </c>
      <c r="C4765" s="47">
        <v>3228.4251129999998</v>
      </c>
      <c r="D4765" s="45">
        <v>-0.03</v>
      </c>
      <c r="E4765" s="45" t="s">
        <v>29</v>
      </c>
      <c r="F4765" s="46">
        <v>43642</v>
      </c>
    </row>
    <row r="4766" spans="1:6" x14ac:dyDescent="0.3">
      <c r="A4766" s="45">
        <v>760199</v>
      </c>
      <c r="B4766" s="46">
        <v>43654</v>
      </c>
      <c r="C4766" s="47">
        <v>3228.374131</v>
      </c>
      <c r="D4766" s="45">
        <v>-0.03</v>
      </c>
      <c r="E4766" s="45" t="s">
        <v>29</v>
      </c>
      <c r="F4766" s="46">
        <v>43642</v>
      </c>
    </row>
    <row r="4767" spans="1:6" x14ac:dyDescent="0.3">
      <c r="A4767" s="45">
        <v>760199</v>
      </c>
      <c r="B4767" s="46">
        <v>43655</v>
      </c>
      <c r="C4767" s="47">
        <v>3228.3231489999998</v>
      </c>
      <c r="D4767" s="45">
        <v>-0.03</v>
      </c>
      <c r="E4767" s="45" t="s">
        <v>29</v>
      </c>
      <c r="F4767" s="46">
        <v>43642</v>
      </c>
    </row>
    <row r="4768" spans="1:6" x14ac:dyDescent="0.3">
      <c r="A4768" s="45">
        <v>760199</v>
      </c>
      <c r="B4768" s="46">
        <v>43656</v>
      </c>
      <c r="C4768" s="47">
        <v>3229.3591609999999</v>
      </c>
      <c r="D4768" s="45">
        <v>0.01</v>
      </c>
      <c r="E4768" s="45" t="s">
        <v>28</v>
      </c>
      <c r="F4768" s="46">
        <v>43656</v>
      </c>
    </row>
    <row r="4769" spans="1:6" x14ac:dyDescent="0.3">
      <c r="A4769" s="45">
        <v>760199</v>
      </c>
      <c r="B4769" s="46">
        <v>43657</v>
      </c>
      <c r="C4769" s="47">
        <v>3229.3761119999999</v>
      </c>
      <c r="D4769" s="45">
        <v>0.01</v>
      </c>
      <c r="E4769" s="45" t="s">
        <v>28</v>
      </c>
      <c r="F4769" s="46">
        <v>43656</v>
      </c>
    </row>
    <row r="4770" spans="1:6" x14ac:dyDescent="0.3">
      <c r="A4770" s="45">
        <v>760199</v>
      </c>
      <c r="B4770" s="46">
        <v>43658</v>
      </c>
      <c r="C4770" s="47">
        <v>3229.3930639999999</v>
      </c>
      <c r="D4770" s="45">
        <v>0.01</v>
      </c>
      <c r="E4770" s="45" t="s">
        <v>28</v>
      </c>
      <c r="F4770" s="46">
        <v>43656</v>
      </c>
    </row>
    <row r="4771" spans="1:6" x14ac:dyDescent="0.3">
      <c r="A4771" s="45">
        <v>760199</v>
      </c>
      <c r="B4771" s="46">
        <v>43661</v>
      </c>
      <c r="C4771" s="47">
        <v>3229.4100149999999</v>
      </c>
      <c r="D4771" s="45">
        <v>0.01</v>
      </c>
      <c r="E4771" s="45" t="s">
        <v>28</v>
      </c>
      <c r="F4771" s="46">
        <v>43656</v>
      </c>
    </row>
    <row r="4772" spans="1:6" x14ac:dyDescent="0.3">
      <c r="A4772" s="45">
        <v>760199</v>
      </c>
      <c r="B4772" s="46">
        <v>43662</v>
      </c>
      <c r="C4772" s="47">
        <v>3229.7326010000002</v>
      </c>
      <c r="D4772" s="45">
        <v>0.23</v>
      </c>
      <c r="E4772" s="45" t="s">
        <v>29</v>
      </c>
      <c r="F4772" s="46">
        <v>43662</v>
      </c>
    </row>
    <row r="4773" spans="1:6" x14ac:dyDescent="0.3">
      <c r="A4773" s="45">
        <v>760199</v>
      </c>
      <c r="B4773" s="46">
        <v>43663</v>
      </c>
      <c r="C4773" s="47">
        <v>3230.0552189999999</v>
      </c>
      <c r="D4773" s="45">
        <v>0.23</v>
      </c>
      <c r="E4773" s="45" t="s">
        <v>29</v>
      </c>
      <c r="F4773" s="46">
        <v>43662</v>
      </c>
    </row>
    <row r="4774" spans="1:6" x14ac:dyDescent="0.3">
      <c r="A4774" s="45">
        <v>760199</v>
      </c>
      <c r="B4774" s="46">
        <v>43664</v>
      </c>
      <c r="C4774" s="47">
        <v>3230.3778699999998</v>
      </c>
      <c r="D4774" s="45">
        <v>0.23</v>
      </c>
      <c r="E4774" s="45" t="s">
        <v>29</v>
      </c>
      <c r="F4774" s="46">
        <v>43662</v>
      </c>
    </row>
    <row r="4775" spans="1:6" x14ac:dyDescent="0.3">
      <c r="A4775" s="45">
        <v>760199</v>
      </c>
      <c r="B4775" s="46">
        <v>43665</v>
      </c>
      <c r="C4775" s="47">
        <v>3230.7005530000001</v>
      </c>
      <c r="D4775" s="45">
        <v>0.23</v>
      </c>
      <c r="E4775" s="45" t="s">
        <v>29</v>
      </c>
      <c r="F4775" s="46">
        <v>43662</v>
      </c>
    </row>
    <row r="4776" spans="1:6" x14ac:dyDescent="0.3">
      <c r="A4776" s="45">
        <v>760199</v>
      </c>
      <c r="B4776" s="46">
        <v>43668</v>
      </c>
      <c r="C4776" s="47">
        <v>3231.0232679999999</v>
      </c>
      <c r="D4776" s="45">
        <v>0.23</v>
      </c>
      <c r="E4776" s="45" t="s">
        <v>29</v>
      </c>
      <c r="F4776" s="46">
        <v>43662</v>
      </c>
    </row>
    <row r="4777" spans="1:6" x14ac:dyDescent="0.3">
      <c r="A4777" s="45">
        <v>760199</v>
      </c>
      <c r="B4777" s="46">
        <v>43669</v>
      </c>
      <c r="C4777" s="47">
        <v>3231.346016</v>
      </c>
      <c r="D4777" s="45">
        <v>0.23</v>
      </c>
      <c r="E4777" s="45" t="s">
        <v>29</v>
      </c>
      <c r="F4777" s="46">
        <v>43662</v>
      </c>
    </row>
    <row r="4778" spans="1:6" x14ac:dyDescent="0.3">
      <c r="A4778" s="45">
        <v>760199</v>
      </c>
      <c r="B4778" s="46">
        <v>43670</v>
      </c>
      <c r="C4778" s="47">
        <v>3231.570663</v>
      </c>
      <c r="D4778" s="45">
        <v>0.22</v>
      </c>
      <c r="E4778" s="45" t="s">
        <v>29</v>
      </c>
      <c r="F4778" s="46">
        <v>43670</v>
      </c>
    </row>
    <row r="4779" spans="1:6" x14ac:dyDescent="0.3">
      <c r="A4779" s="45">
        <v>760199</v>
      </c>
      <c r="B4779" s="46">
        <v>43671</v>
      </c>
      <c r="C4779" s="47">
        <v>3231.879445</v>
      </c>
      <c r="D4779" s="45">
        <v>0.22</v>
      </c>
      <c r="E4779" s="45" t="s">
        <v>29</v>
      </c>
      <c r="F4779" s="46">
        <v>43670</v>
      </c>
    </row>
    <row r="4780" spans="1:6" x14ac:dyDescent="0.3">
      <c r="A4780" s="45">
        <v>760199</v>
      </c>
      <c r="B4780" s="46">
        <v>43672</v>
      </c>
      <c r="C4780" s="47">
        <v>3232.1882559999999</v>
      </c>
      <c r="D4780" s="45">
        <v>0.22</v>
      </c>
      <c r="E4780" s="45" t="s">
        <v>29</v>
      </c>
      <c r="F4780" s="46">
        <v>43670</v>
      </c>
    </row>
    <row r="4781" spans="1:6" x14ac:dyDescent="0.3">
      <c r="A4781" s="45">
        <v>760199</v>
      </c>
      <c r="B4781" s="46">
        <v>43675</v>
      </c>
      <c r="C4781" s="47">
        <v>3232.4970969999999</v>
      </c>
      <c r="D4781" s="45">
        <v>0.22</v>
      </c>
      <c r="E4781" s="45" t="s">
        <v>29</v>
      </c>
      <c r="F4781" s="46">
        <v>43670</v>
      </c>
    </row>
    <row r="4782" spans="1:6" x14ac:dyDescent="0.3">
      <c r="A4782" s="45">
        <v>760199</v>
      </c>
      <c r="B4782" s="46">
        <v>43676</v>
      </c>
      <c r="C4782" s="47">
        <v>3232.8059680000001</v>
      </c>
      <c r="D4782" s="45">
        <v>0.22</v>
      </c>
      <c r="E4782" s="45" t="s">
        <v>29</v>
      </c>
      <c r="F4782" s="46">
        <v>43670</v>
      </c>
    </row>
    <row r="4783" spans="1:6" x14ac:dyDescent="0.3">
      <c r="A4783" s="45">
        <v>760199</v>
      </c>
      <c r="B4783" s="46">
        <v>43677</v>
      </c>
      <c r="C4783" s="47">
        <v>3233.1148680000001</v>
      </c>
      <c r="D4783" s="45">
        <v>0.22</v>
      </c>
      <c r="E4783" s="45" t="s">
        <v>29</v>
      </c>
      <c r="F4783" s="46">
        <v>43670</v>
      </c>
    </row>
    <row r="4784" spans="1:6" x14ac:dyDescent="0.3">
      <c r="A4784" s="45">
        <v>760199</v>
      </c>
      <c r="B4784" s="46">
        <v>43678</v>
      </c>
      <c r="C4784" s="47">
        <v>3233.4237969999999</v>
      </c>
      <c r="D4784" s="45">
        <v>0.22</v>
      </c>
      <c r="E4784" s="45" t="s">
        <v>29</v>
      </c>
      <c r="F4784" s="46">
        <v>43670</v>
      </c>
    </row>
    <row r="4785" spans="1:6" x14ac:dyDescent="0.3">
      <c r="A4785" s="45">
        <v>760199</v>
      </c>
      <c r="B4785" s="46">
        <v>43679</v>
      </c>
      <c r="C4785" s="47">
        <v>3233.7327559999999</v>
      </c>
      <c r="D4785" s="45">
        <v>0.22</v>
      </c>
      <c r="E4785" s="45" t="s">
        <v>29</v>
      </c>
      <c r="F4785" s="46">
        <v>43670</v>
      </c>
    </row>
    <row r="4786" spans="1:6" x14ac:dyDescent="0.3">
      <c r="A4786" s="45">
        <v>760199</v>
      </c>
      <c r="B4786" s="46">
        <v>43682</v>
      </c>
      <c r="C4786" s="47">
        <v>3234.041745</v>
      </c>
      <c r="D4786" s="45">
        <v>0.22</v>
      </c>
      <c r="E4786" s="45" t="s">
        <v>29</v>
      </c>
      <c r="F4786" s="46">
        <v>43670</v>
      </c>
    </row>
    <row r="4787" spans="1:6" x14ac:dyDescent="0.3">
      <c r="A4787" s="45">
        <v>760199</v>
      </c>
      <c r="B4787" s="46">
        <v>43683</v>
      </c>
      <c r="C4787" s="47">
        <v>3234.3507629999999</v>
      </c>
      <c r="D4787" s="45">
        <v>0.22</v>
      </c>
      <c r="E4787" s="45" t="s">
        <v>29</v>
      </c>
      <c r="F4787" s="46">
        <v>43670</v>
      </c>
    </row>
    <row r="4788" spans="1:6" x14ac:dyDescent="0.3">
      <c r="A4788" s="45">
        <v>760199</v>
      </c>
      <c r="B4788" s="46">
        <v>43684</v>
      </c>
      <c r="C4788" s="47">
        <v>3234.6598100000001</v>
      </c>
      <c r="D4788" s="45">
        <v>0.22</v>
      </c>
      <c r="E4788" s="45" t="s">
        <v>29</v>
      </c>
      <c r="F4788" s="46">
        <v>43670</v>
      </c>
    </row>
    <row r="4789" spans="1:6" x14ac:dyDescent="0.3">
      <c r="A4789" s="45">
        <v>760199</v>
      </c>
      <c r="B4789" s="46">
        <v>43685</v>
      </c>
      <c r="C4789" s="47">
        <v>3234.212415</v>
      </c>
      <c r="D4789" s="45">
        <v>0.19</v>
      </c>
      <c r="E4789" s="45" t="s">
        <v>28</v>
      </c>
      <c r="F4789" s="46">
        <v>43685</v>
      </c>
    </row>
    <row r="4790" spans="1:6" x14ac:dyDescent="0.3">
      <c r="A4790" s="45">
        <v>760199</v>
      </c>
      <c r="B4790" s="46">
        <v>43686</v>
      </c>
      <c r="C4790" s="47">
        <v>3234.4794240000001</v>
      </c>
      <c r="D4790" s="45">
        <v>0.19</v>
      </c>
      <c r="E4790" s="45" t="s">
        <v>28</v>
      </c>
      <c r="F4790" s="46">
        <v>43685</v>
      </c>
    </row>
    <row r="4791" spans="1:6" x14ac:dyDescent="0.3">
      <c r="A4791" s="45">
        <v>760199</v>
      </c>
      <c r="B4791" s="46">
        <v>43689</v>
      </c>
      <c r="C4791" s="47">
        <v>3234.746455</v>
      </c>
      <c r="D4791" s="45">
        <v>0.19</v>
      </c>
      <c r="E4791" s="45" t="s">
        <v>28</v>
      </c>
      <c r="F4791" s="46">
        <v>43685</v>
      </c>
    </row>
    <row r="4792" spans="1:6" x14ac:dyDescent="0.3">
      <c r="A4792" s="45">
        <v>760199</v>
      </c>
      <c r="B4792" s="46">
        <v>43690</v>
      </c>
      <c r="C4792" s="47">
        <v>3235.0135089999999</v>
      </c>
      <c r="D4792" s="45">
        <v>0.19</v>
      </c>
      <c r="E4792" s="45" t="s">
        <v>28</v>
      </c>
      <c r="F4792" s="46">
        <v>43685</v>
      </c>
    </row>
    <row r="4793" spans="1:6" x14ac:dyDescent="0.3">
      <c r="A4793" s="45">
        <v>760199</v>
      </c>
      <c r="B4793" s="46">
        <v>43691</v>
      </c>
      <c r="C4793" s="47">
        <v>3235.2805840000001</v>
      </c>
      <c r="D4793" s="45">
        <v>0.19</v>
      </c>
      <c r="E4793" s="45" t="s">
        <v>28</v>
      </c>
      <c r="F4793" s="46">
        <v>43685</v>
      </c>
    </row>
    <row r="4794" spans="1:6" x14ac:dyDescent="0.3">
      <c r="A4794" s="45">
        <v>760199</v>
      </c>
      <c r="B4794" s="46">
        <v>43692</v>
      </c>
      <c r="C4794" s="47">
        <v>3235.5476829999998</v>
      </c>
      <c r="D4794" s="45">
        <v>0.19</v>
      </c>
      <c r="E4794" s="45" t="s">
        <v>28</v>
      </c>
      <c r="F4794" s="46">
        <v>43685</v>
      </c>
    </row>
    <row r="4795" spans="1:6" x14ac:dyDescent="0.3">
      <c r="A4795" s="45">
        <v>760199</v>
      </c>
      <c r="B4795" s="46">
        <v>43693</v>
      </c>
      <c r="C4795" s="47">
        <v>3235.7974989999998</v>
      </c>
      <c r="D4795" s="45">
        <v>0.17</v>
      </c>
      <c r="E4795" s="45" t="s">
        <v>29</v>
      </c>
      <c r="F4795" s="46">
        <v>43693</v>
      </c>
    </row>
    <row r="4796" spans="1:6" x14ac:dyDescent="0.3">
      <c r="A4796" s="45">
        <v>760199</v>
      </c>
      <c r="B4796" s="46">
        <v>43696</v>
      </c>
      <c r="C4796" s="47">
        <v>3236.0473360000001</v>
      </c>
      <c r="D4796" s="45">
        <v>0.17</v>
      </c>
      <c r="E4796" s="45" t="s">
        <v>29</v>
      </c>
      <c r="F4796" s="46">
        <v>43693</v>
      </c>
    </row>
    <row r="4797" spans="1:6" x14ac:dyDescent="0.3">
      <c r="A4797" s="45">
        <v>760199</v>
      </c>
      <c r="B4797" s="46">
        <v>43697</v>
      </c>
      <c r="C4797" s="47">
        <v>3236.2971910000001</v>
      </c>
      <c r="D4797" s="45">
        <v>0.17</v>
      </c>
      <c r="E4797" s="45" t="s">
        <v>29</v>
      </c>
      <c r="F4797" s="46">
        <v>43693</v>
      </c>
    </row>
    <row r="4798" spans="1:6" x14ac:dyDescent="0.3">
      <c r="A4798" s="45">
        <v>760199</v>
      </c>
      <c r="B4798" s="46">
        <v>43698</v>
      </c>
      <c r="C4798" s="47">
        <v>3236.5470660000001</v>
      </c>
      <c r="D4798" s="45">
        <v>0.17</v>
      </c>
      <c r="E4798" s="45" t="s">
        <v>29</v>
      </c>
      <c r="F4798" s="46">
        <v>43693</v>
      </c>
    </row>
    <row r="4799" spans="1:6" x14ac:dyDescent="0.3">
      <c r="A4799" s="45">
        <v>760199</v>
      </c>
      <c r="B4799" s="46">
        <v>43699</v>
      </c>
      <c r="C4799" s="47">
        <v>3236.7969600000001</v>
      </c>
      <c r="D4799" s="45">
        <v>0.17</v>
      </c>
      <c r="E4799" s="45" t="s">
        <v>29</v>
      </c>
      <c r="F4799" s="46">
        <v>43693</v>
      </c>
    </row>
    <row r="4800" spans="1:6" x14ac:dyDescent="0.3">
      <c r="A4800" s="45">
        <v>760199</v>
      </c>
      <c r="B4800" s="46">
        <v>43700</v>
      </c>
      <c r="C4800" s="47">
        <v>3236.694289</v>
      </c>
      <c r="D4800" s="45">
        <v>0.13</v>
      </c>
      <c r="E4800" s="45" t="s">
        <v>29</v>
      </c>
      <c r="F4800" s="46">
        <v>43700</v>
      </c>
    </row>
    <row r="4801" spans="1:6" x14ac:dyDescent="0.3">
      <c r="A4801" s="45">
        <v>760199</v>
      </c>
      <c r="B4801" s="46">
        <v>43703</v>
      </c>
      <c r="C4801" s="47">
        <v>3236.8854299999998</v>
      </c>
      <c r="D4801" s="45">
        <v>0.13</v>
      </c>
      <c r="E4801" s="45" t="s">
        <v>29</v>
      </c>
      <c r="F4801" s="46">
        <v>43700</v>
      </c>
    </row>
    <row r="4802" spans="1:6" x14ac:dyDescent="0.3">
      <c r="A4802" s="45">
        <v>760199</v>
      </c>
      <c r="B4802" s="46">
        <v>43704</v>
      </c>
      <c r="C4802" s="47">
        <v>3237.0765820000001</v>
      </c>
      <c r="D4802" s="45">
        <v>0.13</v>
      </c>
      <c r="E4802" s="45" t="s">
        <v>29</v>
      </c>
      <c r="F4802" s="46">
        <v>43700</v>
      </c>
    </row>
    <row r="4803" spans="1:6" x14ac:dyDescent="0.3">
      <c r="A4803" s="45">
        <v>760199</v>
      </c>
      <c r="B4803" s="46">
        <v>43705</v>
      </c>
      <c r="C4803" s="47">
        <v>3237.2677450000001</v>
      </c>
      <c r="D4803" s="45">
        <v>0.13</v>
      </c>
      <c r="E4803" s="45" t="s">
        <v>29</v>
      </c>
      <c r="F4803" s="46">
        <v>43700</v>
      </c>
    </row>
    <row r="4804" spans="1:6" x14ac:dyDescent="0.3">
      <c r="A4804" s="45">
        <v>760199</v>
      </c>
      <c r="B4804" s="46">
        <v>43706</v>
      </c>
      <c r="C4804" s="47">
        <v>3237.45892</v>
      </c>
      <c r="D4804" s="45">
        <v>0.13</v>
      </c>
      <c r="E4804" s="45" t="s">
        <v>29</v>
      </c>
      <c r="F4804" s="46">
        <v>43700</v>
      </c>
    </row>
    <row r="4805" spans="1:6" x14ac:dyDescent="0.3">
      <c r="A4805" s="45">
        <v>760199</v>
      </c>
      <c r="B4805" s="46">
        <v>43707</v>
      </c>
      <c r="C4805" s="47">
        <v>3237.6501050000002</v>
      </c>
      <c r="D4805" s="45">
        <v>0.13</v>
      </c>
      <c r="E4805" s="45" t="s">
        <v>29</v>
      </c>
      <c r="F4805" s="46">
        <v>43700</v>
      </c>
    </row>
    <row r="4806" spans="1:6" x14ac:dyDescent="0.3">
      <c r="A4806" s="45">
        <v>760199</v>
      </c>
      <c r="B4806" s="46">
        <v>43710</v>
      </c>
      <c r="C4806" s="47">
        <v>3237.8413030000002</v>
      </c>
      <c r="D4806" s="45">
        <v>0.13</v>
      </c>
      <c r="E4806" s="45" t="s">
        <v>29</v>
      </c>
      <c r="F4806" s="46">
        <v>43700</v>
      </c>
    </row>
    <row r="4807" spans="1:6" x14ac:dyDescent="0.3">
      <c r="A4807" s="45">
        <v>760199</v>
      </c>
      <c r="B4807" s="46">
        <v>43711</v>
      </c>
      <c r="C4807" s="47">
        <v>3238.0325109999999</v>
      </c>
      <c r="D4807" s="45">
        <v>0.13</v>
      </c>
      <c r="E4807" s="45" t="s">
        <v>29</v>
      </c>
      <c r="F4807" s="46">
        <v>43700</v>
      </c>
    </row>
    <row r="4808" spans="1:6" x14ac:dyDescent="0.3">
      <c r="A4808" s="45">
        <v>760199</v>
      </c>
      <c r="B4808" s="46">
        <v>43712</v>
      </c>
      <c r="C4808" s="47">
        <v>3238.223731</v>
      </c>
      <c r="D4808" s="45">
        <v>0.13</v>
      </c>
      <c r="E4808" s="45" t="s">
        <v>29</v>
      </c>
      <c r="F4808" s="46">
        <v>43700</v>
      </c>
    </row>
    <row r="4809" spans="1:6" x14ac:dyDescent="0.3">
      <c r="A4809" s="45">
        <v>760199</v>
      </c>
      <c r="B4809" s="46">
        <v>43713</v>
      </c>
      <c r="C4809" s="47">
        <v>3238.4149619999998</v>
      </c>
      <c r="D4809" s="45">
        <v>0.13</v>
      </c>
      <c r="E4809" s="45" t="s">
        <v>29</v>
      </c>
      <c r="F4809" s="46">
        <v>43700</v>
      </c>
    </row>
    <row r="4810" spans="1:6" x14ac:dyDescent="0.3">
      <c r="A4810" s="45">
        <v>760199</v>
      </c>
      <c r="B4810" s="46">
        <v>43714</v>
      </c>
      <c r="C4810" s="47">
        <v>3238.137264</v>
      </c>
      <c r="D4810" s="45">
        <v>0.11</v>
      </c>
      <c r="E4810" s="45" t="s">
        <v>28</v>
      </c>
      <c r="F4810" s="46">
        <v>43714</v>
      </c>
    </row>
    <row r="4811" spans="1:6" x14ac:dyDescent="0.3">
      <c r="A4811" s="45">
        <v>760199</v>
      </c>
      <c r="B4811" s="46">
        <v>43717</v>
      </c>
      <c r="C4811" s="47">
        <v>3238.2991820000002</v>
      </c>
      <c r="D4811" s="45">
        <v>0.11</v>
      </c>
      <c r="E4811" s="45" t="s">
        <v>28</v>
      </c>
      <c r="F4811" s="46">
        <v>43714</v>
      </c>
    </row>
    <row r="4812" spans="1:6" x14ac:dyDescent="0.3">
      <c r="A4812" s="45">
        <v>760199</v>
      </c>
      <c r="B4812" s="46">
        <v>43718</v>
      </c>
      <c r="C4812" s="47">
        <v>3238.461108</v>
      </c>
      <c r="D4812" s="45">
        <v>0.11</v>
      </c>
      <c r="E4812" s="45" t="s">
        <v>28</v>
      </c>
      <c r="F4812" s="46">
        <v>43714</v>
      </c>
    </row>
    <row r="4813" spans="1:6" x14ac:dyDescent="0.3">
      <c r="A4813" s="45">
        <v>760199</v>
      </c>
      <c r="B4813" s="46">
        <v>43719</v>
      </c>
      <c r="C4813" s="47">
        <v>3238.6230420000002</v>
      </c>
      <c r="D4813" s="45">
        <v>0.11</v>
      </c>
      <c r="E4813" s="45" t="s">
        <v>28</v>
      </c>
      <c r="F4813" s="46">
        <v>43714</v>
      </c>
    </row>
    <row r="4814" spans="1:6" x14ac:dyDescent="0.3">
      <c r="A4814" s="45">
        <v>760199</v>
      </c>
      <c r="B4814" s="46">
        <v>43720</v>
      </c>
      <c r="C4814" s="47">
        <v>3238.7849839999999</v>
      </c>
      <c r="D4814" s="45">
        <v>0.11</v>
      </c>
      <c r="E4814" s="45" t="s">
        <v>28</v>
      </c>
      <c r="F4814" s="46">
        <v>43714</v>
      </c>
    </row>
    <row r="4815" spans="1:6" x14ac:dyDescent="0.3">
      <c r="A4815" s="45">
        <v>760199</v>
      </c>
      <c r="B4815" s="46">
        <v>43721</v>
      </c>
      <c r="C4815" s="47">
        <v>3238.9469340000001</v>
      </c>
      <c r="D4815" s="45">
        <v>0.11</v>
      </c>
      <c r="E4815" s="45" t="s">
        <v>28</v>
      </c>
      <c r="F4815" s="46">
        <v>43714</v>
      </c>
    </row>
    <row r="4816" spans="1:6" x14ac:dyDescent="0.3">
      <c r="A4816" s="45">
        <v>760199</v>
      </c>
      <c r="B4816" s="46">
        <v>43724</v>
      </c>
      <c r="C4816" s="47">
        <v>3239.1088920000002</v>
      </c>
      <c r="D4816" s="45">
        <v>0.11</v>
      </c>
      <c r="E4816" s="45" t="s">
        <v>28</v>
      </c>
      <c r="F4816" s="46">
        <v>43714</v>
      </c>
    </row>
    <row r="4817" spans="1:6" x14ac:dyDescent="0.3">
      <c r="A4817" s="45">
        <v>760199</v>
      </c>
      <c r="B4817" s="46">
        <v>43725</v>
      </c>
      <c r="C4817" s="47">
        <v>3239.2630610000001</v>
      </c>
      <c r="D4817" s="45">
        <v>0.1</v>
      </c>
      <c r="E4817" s="45" t="s">
        <v>29</v>
      </c>
      <c r="F4817" s="46">
        <v>43725</v>
      </c>
    </row>
    <row r="4818" spans="1:6" x14ac:dyDescent="0.3">
      <c r="A4818" s="45">
        <v>760199</v>
      </c>
      <c r="B4818" s="46">
        <v>43726</v>
      </c>
      <c r="C4818" s="47">
        <v>3239.4172389999999</v>
      </c>
      <c r="D4818" s="45">
        <v>0.1</v>
      </c>
      <c r="E4818" s="45" t="s">
        <v>29</v>
      </c>
      <c r="F4818" s="46">
        <v>43725</v>
      </c>
    </row>
    <row r="4819" spans="1:6" x14ac:dyDescent="0.3">
      <c r="A4819" s="45">
        <v>760199</v>
      </c>
      <c r="B4819" s="46">
        <v>43727</v>
      </c>
      <c r="C4819" s="47">
        <v>3239.5714229999999</v>
      </c>
      <c r="D4819" s="45">
        <v>0.1</v>
      </c>
      <c r="E4819" s="45" t="s">
        <v>29</v>
      </c>
      <c r="F4819" s="46">
        <v>43725</v>
      </c>
    </row>
    <row r="4820" spans="1:6" x14ac:dyDescent="0.3">
      <c r="A4820" s="45">
        <v>760199</v>
      </c>
      <c r="B4820" s="46">
        <v>43728</v>
      </c>
      <c r="C4820" s="47">
        <v>3239.7256149999998</v>
      </c>
      <c r="D4820" s="45">
        <v>0.1</v>
      </c>
      <c r="E4820" s="45" t="s">
        <v>29</v>
      </c>
      <c r="F4820" s="46">
        <v>43725</v>
      </c>
    </row>
    <row r="4821" spans="1:6" x14ac:dyDescent="0.3">
      <c r="A4821" s="45">
        <v>760199</v>
      </c>
      <c r="B4821" s="46">
        <v>43731</v>
      </c>
      <c r="C4821" s="47">
        <v>3239.8798139999999</v>
      </c>
      <c r="D4821" s="45">
        <v>0.1</v>
      </c>
      <c r="E4821" s="45" t="s">
        <v>29</v>
      </c>
      <c r="F4821" s="46">
        <v>43725</v>
      </c>
    </row>
    <row r="4822" spans="1:6" x14ac:dyDescent="0.3">
      <c r="A4822" s="45">
        <v>760199</v>
      </c>
      <c r="B4822" s="46">
        <v>43732</v>
      </c>
      <c r="C4822" s="47">
        <v>3240.0340209999999</v>
      </c>
      <c r="D4822" s="45">
        <v>0.1</v>
      </c>
      <c r="E4822" s="45" t="s">
        <v>29</v>
      </c>
      <c r="F4822" s="46">
        <v>43725</v>
      </c>
    </row>
    <row r="4823" spans="1:6" x14ac:dyDescent="0.3">
      <c r="A4823" s="45">
        <v>760199</v>
      </c>
      <c r="B4823" s="46">
        <v>43733</v>
      </c>
      <c r="C4823" s="47">
        <v>3239.4327699999999</v>
      </c>
      <c r="D4823" s="45">
        <v>0.03</v>
      </c>
      <c r="E4823" s="45" t="s">
        <v>29</v>
      </c>
      <c r="F4823" s="46">
        <v>43733</v>
      </c>
    </row>
    <row r="4824" spans="1:6" x14ac:dyDescent="0.3">
      <c r="A4824" s="45">
        <v>760199</v>
      </c>
      <c r="B4824" s="46">
        <v>43734</v>
      </c>
      <c r="C4824" s="47">
        <v>3239.4790410000001</v>
      </c>
      <c r="D4824" s="45">
        <v>0.03</v>
      </c>
      <c r="E4824" s="45" t="s">
        <v>29</v>
      </c>
      <c r="F4824" s="46">
        <v>43733</v>
      </c>
    </row>
    <row r="4825" spans="1:6" x14ac:dyDescent="0.3">
      <c r="A4825" s="45">
        <v>760199</v>
      </c>
      <c r="B4825" s="46">
        <v>43735</v>
      </c>
      <c r="C4825" s="47">
        <v>3239.5253130000001</v>
      </c>
      <c r="D4825" s="45">
        <v>0.03</v>
      </c>
      <c r="E4825" s="45" t="s">
        <v>29</v>
      </c>
      <c r="F4825" s="46">
        <v>43733</v>
      </c>
    </row>
    <row r="4826" spans="1:6" x14ac:dyDescent="0.3">
      <c r="A4826" s="45">
        <v>760199</v>
      </c>
      <c r="B4826" s="46">
        <v>43738</v>
      </c>
      <c r="C4826" s="47">
        <v>3239.5715850000001</v>
      </c>
      <c r="D4826" s="45">
        <v>0.03</v>
      </c>
      <c r="E4826" s="45" t="s">
        <v>29</v>
      </c>
      <c r="F4826" s="46">
        <v>43733</v>
      </c>
    </row>
    <row r="4827" spans="1:6" x14ac:dyDescent="0.3">
      <c r="A4827" s="45">
        <v>760199</v>
      </c>
      <c r="B4827" s="46">
        <v>43739</v>
      </c>
      <c r="C4827" s="47">
        <v>3239.6178580000001</v>
      </c>
      <c r="D4827" s="45">
        <v>0.03</v>
      </c>
      <c r="E4827" s="45" t="s">
        <v>29</v>
      </c>
      <c r="F4827" s="46">
        <v>43733</v>
      </c>
    </row>
    <row r="4828" spans="1:6" x14ac:dyDescent="0.3">
      <c r="A4828" s="45">
        <v>760199</v>
      </c>
      <c r="B4828" s="46">
        <v>43740</v>
      </c>
      <c r="C4828" s="47">
        <v>3239.6641319999999</v>
      </c>
      <c r="D4828" s="45">
        <v>0.03</v>
      </c>
      <c r="E4828" s="45" t="s">
        <v>29</v>
      </c>
      <c r="F4828" s="46">
        <v>43733</v>
      </c>
    </row>
    <row r="4829" spans="1:6" x14ac:dyDescent="0.3">
      <c r="A4829" s="45">
        <v>760199</v>
      </c>
      <c r="B4829" s="46">
        <v>43741</v>
      </c>
      <c r="C4829" s="47">
        <v>3239.7104060000001</v>
      </c>
      <c r="D4829" s="45">
        <v>0.03</v>
      </c>
      <c r="E4829" s="45" t="s">
        <v>29</v>
      </c>
      <c r="F4829" s="46">
        <v>43733</v>
      </c>
    </row>
    <row r="4830" spans="1:6" x14ac:dyDescent="0.3">
      <c r="A4830" s="45">
        <v>760199</v>
      </c>
      <c r="B4830" s="46">
        <v>43742</v>
      </c>
      <c r="C4830" s="47">
        <v>3239.7566809999998</v>
      </c>
      <c r="D4830" s="45">
        <v>0.03</v>
      </c>
      <c r="E4830" s="45" t="s">
        <v>29</v>
      </c>
      <c r="F4830" s="46">
        <v>43733</v>
      </c>
    </row>
    <row r="4831" spans="1:6" x14ac:dyDescent="0.3">
      <c r="A4831" s="45">
        <v>760199</v>
      </c>
      <c r="B4831" s="46">
        <v>43745</v>
      </c>
      <c r="C4831" s="47">
        <v>3239.8029569999999</v>
      </c>
      <c r="D4831" s="45">
        <v>0.03</v>
      </c>
      <c r="E4831" s="45" t="s">
        <v>29</v>
      </c>
      <c r="F4831" s="46">
        <v>43733</v>
      </c>
    </row>
    <row r="4832" spans="1:6" x14ac:dyDescent="0.3">
      <c r="A4832" s="45">
        <v>760199</v>
      </c>
      <c r="B4832" s="46">
        <v>43746</v>
      </c>
      <c r="C4832" s="47">
        <v>3239.8492329999999</v>
      </c>
      <c r="D4832" s="45">
        <v>0.03</v>
      </c>
      <c r="E4832" s="45" t="s">
        <v>29</v>
      </c>
      <c r="F4832" s="46">
        <v>43733</v>
      </c>
    </row>
    <row r="4833" spans="1:6" x14ac:dyDescent="0.3">
      <c r="A4833" s="45">
        <v>760199</v>
      </c>
      <c r="B4833" s="46">
        <v>43747</v>
      </c>
      <c r="C4833" s="47">
        <v>3238.060986</v>
      </c>
      <c r="D4833" s="45">
        <v>-0.04</v>
      </c>
      <c r="E4833" s="45" t="s">
        <v>28</v>
      </c>
      <c r="F4833" s="46">
        <v>43747</v>
      </c>
    </row>
    <row r="4834" spans="1:6" x14ac:dyDescent="0.3">
      <c r="A4834" s="45">
        <v>760199</v>
      </c>
      <c r="B4834" s="46">
        <v>43748</v>
      </c>
      <c r="C4834" s="47">
        <v>3237.9993549999999</v>
      </c>
      <c r="D4834" s="45">
        <v>-0.04</v>
      </c>
      <c r="E4834" s="45" t="s">
        <v>28</v>
      </c>
      <c r="F4834" s="46">
        <v>43747</v>
      </c>
    </row>
    <row r="4835" spans="1:6" x14ac:dyDescent="0.3">
      <c r="A4835" s="45">
        <v>760199</v>
      </c>
      <c r="B4835" s="46">
        <v>43749</v>
      </c>
      <c r="C4835" s="47">
        <v>3237.9377249999998</v>
      </c>
      <c r="D4835" s="45">
        <v>-0.04</v>
      </c>
      <c r="E4835" s="45" t="s">
        <v>28</v>
      </c>
      <c r="F4835" s="46">
        <v>43747</v>
      </c>
    </row>
    <row r="4836" spans="1:6" x14ac:dyDescent="0.3">
      <c r="A4836" s="45">
        <v>760199</v>
      </c>
      <c r="B4836" s="46">
        <v>43752</v>
      </c>
      <c r="C4836" s="47">
        <v>3237.8760969999998</v>
      </c>
      <c r="D4836" s="45">
        <v>-0.04</v>
      </c>
      <c r="E4836" s="45" t="s">
        <v>28</v>
      </c>
      <c r="F4836" s="46">
        <v>43747</v>
      </c>
    </row>
    <row r="4837" spans="1:6" x14ac:dyDescent="0.3">
      <c r="A4837" s="45">
        <v>760199</v>
      </c>
      <c r="B4837" s="46">
        <v>43753</v>
      </c>
      <c r="C4837" s="47">
        <v>3237.8144699999998</v>
      </c>
      <c r="D4837" s="45">
        <v>-0.04</v>
      </c>
      <c r="E4837" s="45" t="s">
        <v>28</v>
      </c>
      <c r="F4837" s="46">
        <v>43747</v>
      </c>
    </row>
    <row r="4838" spans="1:6" x14ac:dyDescent="0.3">
      <c r="A4838" s="45">
        <v>760199</v>
      </c>
      <c r="B4838" s="46">
        <v>43754</v>
      </c>
      <c r="C4838" s="47">
        <v>3237.8989099999999</v>
      </c>
      <c r="D4838" s="45">
        <v>0.06</v>
      </c>
      <c r="E4838" s="45" t="s">
        <v>29</v>
      </c>
      <c r="F4838" s="46">
        <v>43754</v>
      </c>
    </row>
    <row r="4839" spans="1:6" x14ac:dyDescent="0.3">
      <c r="A4839" s="45">
        <v>760199</v>
      </c>
      <c r="B4839" s="46">
        <v>43755</v>
      </c>
      <c r="C4839" s="47">
        <v>3237.9833530000001</v>
      </c>
      <c r="D4839" s="45">
        <v>0.06</v>
      </c>
      <c r="E4839" s="45" t="s">
        <v>29</v>
      </c>
      <c r="F4839" s="46">
        <v>43754</v>
      </c>
    </row>
    <row r="4840" spans="1:6" x14ac:dyDescent="0.3">
      <c r="A4840" s="45">
        <v>760199</v>
      </c>
      <c r="B4840" s="46">
        <v>43756</v>
      </c>
      <c r="C4840" s="47">
        <v>3238.067798</v>
      </c>
      <c r="D4840" s="45">
        <v>0.06</v>
      </c>
      <c r="E4840" s="45" t="s">
        <v>29</v>
      </c>
      <c r="F4840" s="46">
        <v>43754</v>
      </c>
    </row>
    <row r="4841" spans="1:6" x14ac:dyDescent="0.3">
      <c r="A4841" s="45">
        <v>760199</v>
      </c>
      <c r="B4841" s="46">
        <v>43759</v>
      </c>
      <c r="C4841" s="47">
        <v>3238.1522450000002</v>
      </c>
      <c r="D4841" s="45">
        <v>0.06</v>
      </c>
      <c r="E4841" s="45" t="s">
        <v>29</v>
      </c>
      <c r="F4841" s="46">
        <v>43754</v>
      </c>
    </row>
    <row r="4842" spans="1:6" x14ac:dyDescent="0.3">
      <c r="A4842" s="45">
        <v>760199</v>
      </c>
      <c r="B4842" s="46">
        <v>43760</v>
      </c>
      <c r="C4842" s="47">
        <v>3238.2366940000002</v>
      </c>
      <c r="D4842" s="45">
        <v>0.06</v>
      </c>
      <c r="E4842" s="45" t="s">
        <v>29</v>
      </c>
      <c r="F4842" s="46">
        <v>43754</v>
      </c>
    </row>
    <row r="4843" spans="1:6" x14ac:dyDescent="0.3">
      <c r="A4843" s="45">
        <v>760199</v>
      </c>
      <c r="B4843" s="46">
        <v>43761</v>
      </c>
      <c r="C4843" s="47">
        <v>3238.4899879999998</v>
      </c>
      <c r="D4843" s="45">
        <v>0.08</v>
      </c>
      <c r="E4843" s="45" t="s">
        <v>29</v>
      </c>
      <c r="F4843" s="46">
        <v>43761</v>
      </c>
    </row>
    <row r="4844" spans="1:6" x14ac:dyDescent="0.3">
      <c r="A4844" s="45">
        <v>760199</v>
      </c>
      <c r="B4844" s="46">
        <v>43762</v>
      </c>
      <c r="C4844" s="47">
        <v>3238.6025880000002</v>
      </c>
      <c r="D4844" s="45">
        <v>0.08</v>
      </c>
      <c r="E4844" s="45" t="s">
        <v>29</v>
      </c>
      <c r="F4844" s="46">
        <v>43761</v>
      </c>
    </row>
    <row r="4845" spans="1:6" x14ac:dyDescent="0.3">
      <c r="A4845" s="45">
        <v>760199</v>
      </c>
      <c r="B4845" s="46">
        <v>43763</v>
      </c>
      <c r="C4845" s="47">
        <v>3238.7151920000001</v>
      </c>
      <c r="D4845" s="45">
        <v>0.08</v>
      </c>
      <c r="E4845" s="45" t="s">
        <v>29</v>
      </c>
      <c r="F4845" s="46">
        <v>43761</v>
      </c>
    </row>
    <row r="4846" spans="1:6" x14ac:dyDescent="0.3">
      <c r="A4846" s="45">
        <v>760199</v>
      </c>
      <c r="B4846" s="46">
        <v>43766</v>
      </c>
      <c r="C4846" s="47">
        <v>3238.8278</v>
      </c>
      <c r="D4846" s="45">
        <v>0.08</v>
      </c>
      <c r="E4846" s="45" t="s">
        <v>29</v>
      </c>
      <c r="F4846" s="46">
        <v>43761</v>
      </c>
    </row>
    <row r="4847" spans="1:6" x14ac:dyDescent="0.3">
      <c r="A4847" s="45">
        <v>760199</v>
      </c>
      <c r="B4847" s="46">
        <v>43767</v>
      </c>
      <c r="C4847" s="47">
        <v>3238.940411</v>
      </c>
      <c r="D4847" s="45">
        <v>0.08</v>
      </c>
      <c r="E4847" s="45" t="s">
        <v>29</v>
      </c>
      <c r="F4847" s="46">
        <v>43761</v>
      </c>
    </row>
    <row r="4848" spans="1:6" x14ac:dyDescent="0.3">
      <c r="A4848" s="45">
        <v>760199</v>
      </c>
      <c r="B4848" s="46">
        <v>43768</v>
      </c>
      <c r="C4848" s="47">
        <v>3239.0530269999999</v>
      </c>
      <c r="D4848" s="45">
        <v>0.08</v>
      </c>
      <c r="E4848" s="45" t="s">
        <v>29</v>
      </c>
      <c r="F4848" s="46">
        <v>43761</v>
      </c>
    </row>
    <row r="4849" spans="1:6" x14ac:dyDescent="0.3">
      <c r="A4849" s="45">
        <v>760199</v>
      </c>
      <c r="B4849" s="46">
        <v>43769</v>
      </c>
      <c r="C4849" s="47">
        <v>3239.1656469999998</v>
      </c>
      <c r="D4849" s="45">
        <v>0.08</v>
      </c>
      <c r="E4849" s="45" t="s">
        <v>29</v>
      </c>
      <c r="F4849" s="46">
        <v>43761</v>
      </c>
    </row>
    <row r="4850" spans="1:6" x14ac:dyDescent="0.3">
      <c r="A4850" s="45">
        <v>760199</v>
      </c>
      <c r="B4850" s="46">
        <v>43770</v>
      </c>
      <c r="C4850" s="47">
        <v>3239.2782699999998</v>
      </c>
      <c r="D4850" s="45">
        <v>0.08</v>
      </c>
      <c r="E4850" s="45" t="s">
        <v>29</v>
      </c>
      <c r="F4850" s="46">
        <v>43761</v>
      </c>
    </row>
    <row r="4851" spans="1:6" x14ac:dyDescent="0.3">
      <c r="A4851" s="45">
        <v>760199</v>
      </c>
      <c r="B4851" s="46">
        <v>43773</v>
      </c>
      <c r="C4851" s="47">
        <v>3239.3908980000001</v>
      </c>
      <c r="D4851" s="45">
        <v>0.08</v>
      </c>
      <c r="E4851" s="45" t="s">
        <v>29</v>
      </c>
      <c r="F4851" s="46">
        <v>43761</v>
      </c>
    </row>
    <row r="4852" spans="1:6" x14ac:dyDescent="0.3">
      <c r="A4852" s="45">
        <v>760199</v>
      </c>
      <c r="B4852" s="46">
        <v>43774</v>
      </c>
      <c r="C4852" s="47">
        <v>3239.5035290000001</v>
      </c>
      <c r="D4852" s="45">
        <v>0.08</v>
      </c>
      <c r="E4852" s="45" t="s">
        <v>29</v>
      </c>
      <c r="F4852" s="46">
        <v>43761</v>
      </c>
    </row>
    <row r="4853" spans="1:6" x14ac:dyDescent="0.3">
      <c r="A4853" s="45">
        <v>760199</v>
      </c>
      <c r="B4853" s="46">
        <v>43775</v>
      </c>
      <c r="C4853" s="47">
        <v>3239.616164</v>
      </c>
      <c r="D4853" s="45">
        <v>0.08</v>
      </c>
      <c r="E4853" s="45" t="s">
        <v>29</v>
      </c>
      <c r="F4853" s="46">
        <v>43761</v>
      </c>
    </row>
    <row r="4854" spans="1:6" x14ac:dyDescent="0.3">
      <c r="A4854" s="45">
        <v>760199</v>
      </c>
      <c r="B4854" s="46">
        <v>43776</v>
      </c>
      <c r="C4854" s="47">
        <v>3240.2083130000001</v>
      </c>
      <c r="D4854" s="45">
        <v>0.1</v>
      </c>
      <c r="E4854" s="45" t="s">
        <v>28</v>
      </c>
      <c r="F4854" s="46">
        <v>43776</v>
      </c>
    </row>
    <row r="4855" spans="1:6" x14ac:dyDescent="0.3">
      <c r="A4855" s="45">
        <v>760199</v>
      </c>
      <c r="B4855" s="46">
        <v>43777</v>
      </c>
      <c r="C4855" s="47">
        <v>3240.3491829999998</v>
      </c>
      <c r="D4855" s="45">
        <v>0.1</v>
      </c>
      <c r="E4855" s="45" t="s">
        <v>28</v>
      </c>
      <c r="F4855" s="46">
        <v>43776</v>
      </c>
    </row>
    <row r="4856" spans="1:6" x14ac:dyDescent="0.3">
      <c r="A4856" s="45">
        <v>760199</v>
      </c>
      <c r="B4856" s="46">
        <v>43780</v>
      </c>
      <c r="C4856" s="47">
        <v>3240.4900579999999</v>
      </c>
      <c r="D4856" s="45">
        <v>0.1</v>
      </c>
      <c r="E4856" s="45" t="s">
        <v>28</v>
      </c>
      <c r="F4856" s="46">
        <v>43776</v>
      </c>
    </row>
    <row r="4857" spans="1:6" x14ac:dyDescent="0.3">
      <c r="A4857" s="45">
        <v>760199</v>
      </c>
      <c r="B4857" s="46">
        <v>43781</v>
      </c>
      <c r="C4857" s="47">
        <v>3240.63094</v>
      </c>
      <c r="D4857" s="45">
        <v>0.1</v>
      </c>
      <c r="E4857" s="45" t="s">
        <v>28</v>
      </c>
      <c r="F4857" s="46">
        <v>43776</v>
      </c>
    </row>
    <row r="4858" spans="1:6" x14ac:dyDescent="0.3">
      <c r="A4858" s="45">
        <v>760199</v>
      </c>
      <c r="B4858" s="46">
        <v>43782</v>
      </c>
      <c r="C4858" s="47">
        <v>3240.7718279999999</v>
      </c>
      <c r="D4858" s="45">
        <v>0.1</v>
      </c>
      <c r="E4858" s="45" t="s">
        <v>28</v>
      </c>
      <c r="F4858" s="46">
        <v>43776</v>
      </c>
    </row>
    <row r="4859" spans="1:6" x14ac:dyDescent="0.3">
      <c r="A4859" s="45">
        <v>760199</v>
      </c>
      <c r="B4859" s="46">
        <v>43783</v>
      </c>
      <c r="C4859" s="47">
        <v>3240.912722</v>
      </c>
      <c r="D4859" s="45">
        <v>0.1</v>
      </c>
      <c r="E4859" s="45" t="s">
        <v>28</v>
      </c>
      <c r="F4859" s="46">
        <v>43776</v>
      </c>
    </row>
    <row r="4860" spans="1:6" x14ac:dyDescent="0.3">
      <c r="A4860" s="45">
        <v>760199</v>
      </c>
      <c r="B4860" s="46">
        <v>43787</v>
      </c>
      <c r="C4860" s="47">
        <v>3241.0536219999999</v>
      </c>
      <c r="D4860" s="45">
        <v>0.1</v>
      </c>
      <c r="E4860" s="45" t="s">
        <v>28</v>
      </c>
      <c r="F4860" s="46">
        <v>43776</v>
      </c>
    </row>
    <row r="4861" spans="1:6" x14ac:dyDescent="0.3">
      <c r="A4861" s="45">
        <v>760199</v>
      </c>
      <c r="B4861" s="46">
        <v>43788</v>
      </c>
      <c r="C4861" s="47">
        <v>3241.7006040000001</v>
      </c>
      <c r="D4861" s="45">
        <v>0.4</v>
      </c>
      <c r="E4861" s="45" t="s">
        <v>29</v>
      </c>
      <c r="F4861" s="46">
        <v>43788</v>
      </c>
    </row>
    <row r="4862" spans="1:6" x14ac:dyDescent="0.3">
      <c r="A4862" s="45">
        <v>760199</v>
      </c>
      <c r="B4862" s="46">
        <v>43789</v>
      </c>
      <c r="C4862" s="47">
        <v>3242.3477149999999</v>
      </c>
      <c r="D4862" s="45">
        <v>0.4</v>
      </c>
      <c r="E4862" s="45" t="s">
        <v>29</v>
      </c>
      <c r="F4862" s="46">
        <v>43788</v>
      </c>
    </row>
    <row r="4863" spans="1:6" x14ac:dyDescent="0.3">
      <c r="A4863" s="45">
        <v>760199</v>
      </c>
      <c r="B4863" s="46">
        <v>43790</v>
      </c>
      <c r="C4863" s="47">
        <v>3242.994956</v>
      </c>
      <c r="D4863" s="45">
        <v>0.4</v>
      </c>
      <c r="E4863" s="45" t="s">
        <v>29</v>
      </c>
      <c r="F4863" s="46">
        <v>43788</v>
      </c>
    </row>
    <row r="4864" spans="1:6" x14ac:dyDescent="0.3">
      <c r="A4864" s="45">
        <v>760199</v>
      </c>
      <c r="B4864" s="46">
        <v>43791</v>
      </c>
      <c r="C4864" s="47">
        <v>3243.6423260000001</v>
      </c>
      <c r="D4864" s="45">
        <v>0.4</v>
      </c>
      <c r="E4864" s="45" t="s">
        <v>29</v>
      </c>
      <c r="F4864" s="46">
        <v>43788</v>
      </c>
    </row>
    <row r="4865" spans="1:6" x14ac:dyDescent="0.3">
      <c r="A4865" s="45">
        <v>760199</v>
      </c>
      <c r="B4865" s="46">
        <v>43794</v>
      </c>
      <c r="C4865" s="47">
        <v>3244.4513809999999</v>
      </c>
      <c r="D4865" s="45">
        <v>0.42</v>
      </c>
      <c r="E4865" s="45" t="s">
        <v>29</v>
      </c>
      <c r="F4865" s="46">
        <v>43794</v>
      </c>
    </row>
    <row r="4866" spans="1:6" x14ac:dyDescent="0.3">
      <c r="A4866" s="45">
        <v>760199</v>
      </c>
      <c r="B4866" s="46">
        <v>43795</v>
      </c>
      <c r="C4866" s="47">
        <v>3245.1313599999999</v>
      </c>
      <c r="D4866" s="45">
        <v>0.42</v>
      </c>
      <c r="E4866" s="45" t="s">
        <v>29</v>
      </c>
      <c r="F4866" s="46">
        <v>43794</v>
      </c>
    </row>
    <row r="4867" spans="1:6" x14ac:dyDescent="0.3">
      <c r="A4867" s="45">
        <v>760199</v>
      </c>
      <c r="B4867" s="46">
        <v>43796</v>
      </c>
      <c r="C4867" s="47">
        <v>3245.8114820000001</v>
      </c>
      <c r="D4867" s="45">
        <v>0.42</v>
      </c>
      <c r="E4867" s="45" t="s">
        <v>29</v>
      </c>
      <c r="F4867" s="46">
        <v>43794</v>
      </c>
    </row>
    <row r="4868" spans="1:6" x14ac:dyDescent="0.3">
      <c r="A4868" s="45">
        <v>760199</v>
      </c>
      <c r="B4868" s="46">
        <v>43797</v>
      </c>
      <c r="C4868" s="47">
        <v>3246.4917460000001</v>
      </c>
      <c r="D4868" s="45">
        <v>0.42</v>
      </c>
      <c r="E4868" s="45" t="s">
        <v>29</v>
      </c>
      <c r="F4868" s="46">
        <v>43794</v>
      </c>
    </row>
    <row r="4869" spans="1:6" x14ac:dyDescent="0.3">
      <c r="A4869" s="45">
        <v>760199</v>
      </c>
      <c r="B4869" s="46">
        <v>43798</v>
      </c>
      <c r="C4869" s="47">
        <v>3247.172153</v>
      </c>
      <c r="D4869" s="45">
        <v>0.42</v>
      </c>
      <c r="E4869" s="45" t="s">
        <v>29</v>
      </c>
      <c r="F4869" s="46">
        <v>43794</v>
      </c>
    </row>
    <row r="4870" spans="1:6" x14ac:dyDescent="0.3">
      <c r="A4870" s="45">
        <v>760199</v>
      </c>
      <c r="B4870" s="46">
        <v>43801</v>
      </c>
      <c r="C4870" s="47">
        <v>3247.852703</v>
      </c>
      <c r="D4870" s="45">
        <v>0.42</v>
      </c>
      <c r="E4870" s="45" t="s">
        <v>29</v>
      </c>
      <c r="F4870" s="46">
        <v>43794</v>
      </c>
    </row>
    <row r="4871" spans="1:6" x14ac:dyDescent="0.3">
      <c r="A4871" s="45">
        <v>760199</v>
      </c>
      <c r="B4871" s="46">
        <v>43802</v>
      </c>
      <c r="C4871" s="47">
        <v>3248.5333949999999</v>
      </c>
      <c r="D4871" s="45">
        <v>0.42</v>
      </c>
      <c r="E4871" s="45" t="s">
        <v>29</v>
      </c>
      <c r="F4871" s="46">
        <v>43794</v>
      </c>
    </row>
    <row r="4872" spans="1:6" x14ac:dyDescent="0.3">
      <c r="A4872" s="45">
        <v>760199</v>
      </c>
      <c r="B4872" s="46">
        <v>43803</v>
      </c>
      <c r="C4872" s="47">
        <v>3249.2142290000002</v>
      </c>
      <c r="D4872" s="45">
        <v>0.42</v>
      </c>
      <c r="E4872" s="45" t="s">
        <v>29</v>
      </c>
      <c r="F4872" s="46">
        <v>43794</v>
      </c>
    </row>
    <row r="4873" spans="1:6" x14ac:dyDescent="0.3">
      <c r="A4873" s="45">
        <v>760199</v>
      </c>
      <c r="B4873" s="46">
        <v>43804</v>
      </c>
      <c r="C4873" s="47">
        <v>3249.895207</v>
      </c>
      <c r="D4873" s="45">
        <v>0.42</v>
      </c>
      <c r="E4873" s="45" t="s">
        <v>29</v>
      </c>
      <c r="F4873" s="46">
        <v>43794</v>
      </c>
    </row>
    <row r="4874" spans="1:6" x14ac:dyDescent="0.3">
      <c r="A4874" s="45">
        <v>760199</v>
      </c>
      <c r="B4874" s="46">
        <v>43805</v>
      </c>
      <c r="C4874" s="47">
        <v>3252.6159320000002</v>
      </c>
      <c r="D4874" s="45">
        <v>0.51</v>
      </c>
      <c r="E4874" s="45" t="s">
        <v>28</v>
      </c>
      <c r="F4874" s="46">
        <v>43805</v>
      </c>
    </row>
    <row r="4875" spans="1:6" x14ac:dyDescent="0.3">
      <c r="A4875" s="45">
        <v>760199</v>
      </c>
      <c r="B4875" s="46">
        <v>43808</v>
      </c>
      <c r="C4875" s="47">
        <v>3253.4433880000001</v>
      </c>
      <c r="D4875" s="45">
        <v>0.51</v>
      </c>
      <c r="E4875" s="45" t="s">
        <v>28</v>
      </c>
      <c r="F4875" s="46">
        <v>43805</v>
      </c>
    </row>
    <row r="4876" spans="1:6" x14ac:dyDescent="0.3">
      <c r="A4876" s="45">
        <v>760199</v>
      </c>
      <c r="B4876" s="46">
        <v>43809</v>
      </c>
      <c r="C4876" s="47">
        <v>3254.2710550000002</v>
      </c>
      <c r="D4876" s="45">
        <v>0.51</v>
      </c>
      <c r="E4876" s="45" t="s">
        <v>28</v>
      </c>
      <c r="F4876" s="46">
        <v>43805</v>
      </c>
    </row>
    <row r="4877" spans="1:6" x14ac:dyDescent="0.3">
      <c r="A4877" s="45">
        <v>760199</v>
      </c>
      <c r="B4877" s="46">
        <v>43810</v>
      </c>
      <c r="C4877" s="47">
        <v>3255.0989319999999</v>
      </c>
      <c r="D4877" s="45">
        <v>0.51</v>
      </c>
      <c r="E4877" s="45" t="s">
        <v>28</v>
      </c>
      <c r="F4877" s="46">
        <v>43805</v>
      </c>
    </row>
    <row r="4878" spans="1:6" x14ac:dyDescent="0.3">
      <c r="A4878" s="45">
        <v>760199</v>
      </c>
      <c r="B4878" s="46">
        <v>43811</v>
      </c>
      <c r="C4878" s="47">
        <v>3255.9270190000002</v>
      </c>
      <c r="D4878" s="45">
        <v>0.51</v>
      </c>
      <c r="E4878" s="45" t="s">
        <v>28</v>
      </c>
      <c r="F4878" s="46">
        <v>43805</v>
      </c>
    </row>
    <row r="4879" spans="1:6" x14ac:dyDescent="0.3">
      <c r="A4879" s="45">
        <v>760199</v>
      </c>
      <c r="B4879" s="46">
        <v>43812</v>
      </c>
      <c r="C4879" s="47">
        <v>3256.755318</v>
      </c>
      <c r="D4879" s="45">
        <v>0.51</v>
      </c>
      <c r="E4879" s="45" t="s">
        <v>28</v>
      </c>
      <c r="F4879" s="46">
        <v>43805</v>
      </c>
    </row>
    <row r="4880" spans="1:6" x14ac:dyDescent="0.3">
      <c r="A4880" s="45">
        <v>760199</v>
      </c>
      <c r="B4880" s="46">
        <v>43815</v>
      </c>
      <c r="C4880" s="47">
        <v>3257.5838269999999</v>
      </c>
      <c r="D4880" s="45">
        <v>0.51</v>
      </c>
      <c r="E4880" s="45" t="s">
        <v>28</v>
      </c>
      <c r="F4880" s="46">
        <v>43805</v>
      </c>
    </row>
    <row r="4881" spans="1:6" x14ac:dyDescent="0.3">
      <c r="A4881" s="45">
        <v>760199</v>
      </c>
      <c r="B4881" s="46">
        <v>43816</v>
      </c>
      <c r="C4881" s="47">
        <v>3258.8496009999999</v>
      </c>
      <c r="D4881" s="45">
        <v>0.78</v>
      </c>
      <c r="E4881" s="45" t="s">
        <v>29</v>
      </c>
      <c r="F4881" s="46">
        <v>43816</v>
      </c>
    </row>
    <row r="4882" spans="1:6" x14ac:dyDescent="0.3">
      <c r="A4882" s="45">
        <v>760199</v>
      </c>
      <c r="B4882" s="46">
        <v>43817</v>
      </c>
      <c r="C4882" s="47">
        <v>3260.115867</v>
      </c>
      <c r="D4882" s="45">
        <v>0.78</v>
      </c>
      <c r="E4882" s="45" t="s">
        <v>29</v>
      </c>
      <c r="F4882" s="46">
        <v>43816</v>
      </c>
    </row>
    <row r="4883" spans="1:6" x14ac:dyDescent="0.3">
      <c r="A4883" s="45">
        <v>760199</v>
      </c>
      <c r="B4883" s="46">
        <v>43818</v>
      </c>
      <c r="C4883" s="47">
        <v>3261.3826250000002</v>
      </c>
      <c r="D4883" s="45">
        <v>0.78</v>
      </c>
      <c r="E4883" s="45" t="s">
        <v>29</v>
      </c>
      <c r="F4883" s="46">
        <v>43816</v>
      </c>
    </row>
    <row r="4884" spans="1:6" x14ac:dyDescent="0.3">
      <c r="A4884" s="45">
        <v>760199</v>
      </c>
      <c r="B4884" s="46">
        <v>43819</v>
      </c>
      <c r="C4884" s="47">
        <v>3262.6498759999999</v>
      </c>
      <c r="D4884" s="45">
        <v>0.78</v>
      </c>
      <c r="E4884" s="45" t="s">
        <v>29</v>
      </c>
      <c r="F4884" s="46">
        <v>43816</v>
      </c>
    </row>
    <row r="4885" spans="1:6" x14ac:dyDescent="0.3">
      <c r="A4885" s="45">
        <v>760199</v>
      </c>
      <c r="B4885" s="46">
        <v>43822</v>
      </c>
      <c r="C4885" s="47">
        <v>3266.1015189999998</v>
      </c>
      <c r="D4885" s="45">
        <v>1.05</v>
      </c>
      <c r="E4885" s="45" t="s">
        <v>29</v>
      </c>
      <c r="F4885" s="46">
        <v>43822</v>
      </c>
    </row>
    <row r="4886" spans="1:6" x14ac:dyDescent="0.3">
      <c r="A4886" s="45">
        <v>760199</v>
      </c>
      <c r="B4886" s="46">
        <v>43823</v>
      </c>
      <c r="C4886" s="47">
        <v>3267.8077280000002</v>
      </c>
      <c r="D4886" s="45">
        <v>1.05</v>
      </c>
      <c r="E4886" s="45" t="s">
        <v>29</v>
      </c>
      <c r="F4886" s="46">
        <v>43822</v>
      </c>
    </row>
    <row r="4887" spans="1:6" x14ac:dyDescent="0.3">
      <c r="A4887" s="45">
        <v>760199</v>
      </c>
      <c r="B4887" s="46">
        <v>43825</v>
      </c>
      <c r="C4887" s="47">
        <v>3269.5148279999999</v>
      </c>
      <c r="D4887" s="45">
        <v>1.05</v>
      </c>
      <c r="E4887" s="45" t="s">
        <v>29</v>
      </c>
      <c r="F4887" s="46">
        <v>43822</v>
      </c>
    </row>
    <row r="4888" spans="1:6" x14ac:dyDescent="0.3">
      <c r="A4888" s="45">
        <v>760199</v>
      </c>
      <c r="B4888" s="46">
        <v>43826</v>
      </c>
      <c r="C4888" s="47">
        <v>3271.22282</v>
      </c>
      <c r="D4888" s="45">
        <v>1.05</v>
      </c>
      <c r="E4888" s="45" t="s">
        <v>29</v>
      </c>
      <c r="F4888" s="46">
        <v>43822</v>
      </c>
    </row>
    <row r="4889" spans="1:6" x14ac:dyDescent="0.3">
      <c r="A4889" s="45">
        <v>760199</v>
      </c>
      <c r="B4889" s="46">
        <v>43829</v>
      </c>
      <c r="C4889" s="47">
        <v>3272.931705</v>
      </c>
      <c r="D4889" s="45">
        <v>1.05</v>
      </c>
      <c r="E4889" s="45" t="s">
        <v>29</v>
      </c>
      <c r="F4889" s="46">
        <v>43822</v>
      </c>
    </row>
    <row r="4890" spans="1:6" x14ac:dyDescent="0.3">
      <c r="A4890" s="45">
        <v>760199</v>
      </c>
      <c r="B4890" s="46">
        <v>43830</v>
      </c>
      <c r="C4890" s="47">
        <v>3274.641482</v>
      </c>
      <c r="D4890" s="45">
        <v>1.05</v>
      </c>
      <c r="E4890" s="45" t="s">
        <v>29</v>
      </c>
      <c r="F4890" s="46">
        <v>43822</v>
      </c>
    </row>
    <row r="4891" spans="1:6" x14ac:dyDescent="0.3">
      <c r="A4891" s="45">
        <v>760199</v>
      </c>
      <c r="B4891" s="46">
        <v>43832</v>
      </c>
      <c r="C4891" s="47">
        <v>3276.3521529999998</v>
      </c>
      <c r="D4891" s="45">
        <v>1.05</v>
      </c>
      <c r="E4891" s="45" t="s">
        <v>29</v>
      </c>
      <c r="F4891" s="46">
        <v>43822</v>
      </c>
    </row>
    <row r="4892" spans="1:6" x14ac:dyDescent="0.3">
      <c r="A4892" s="45">
        <v>760199</v>
      </c>
      <c r="B4892" s="46">
        <v>43833</v>
      </c>
      <c r="C4892" s="47">
        <v>3278.063717</v>
      </c>
      <c r="D4892" s="45">
        <v>1.05</v>
      </c>
      <c r="E4892" s="45" t="s">
        <v>29</v>
      </c>
      <c r="F4892" s="46">
        <v>43822</v>
      </c>
    </row>
    <row r="4893" spans="1:6" x14ac:dyDescent="0.3">
      <c r="A4893" s="45">
        <v>760199</v>
      </c>
      <c r="B4893" s="46">
        <v>43836</v>
      </c>
      <c r="C4893" s="47">
        <v>3279.776175</v>
      </c>
      <c r="D4893" s="45">
        <v>1.05</v>
      </c>
      <c r="E4893" s="45" t="s">
        <v>29</v>
      </c>
      <c r="F4893" s="46">
        <v>43822</v>
      </c>
    </row>
    <row r="4894" spans="1:6" x14ac:dyDescent="0.3">
      <c r="A4894" s="45">
        <v>760199</v>
      </c>
      <c r="B4894" s="46">
        <v>43837</v>
      </c>
      <c r="C4894" s="47">
        <v>3281.4895280000001</v>
      </c>
      <c r="D4894" s="45">
        <v>1.05</v>
      </c>
      <c r="E4894" s="45" t="s">
        <v>29</v>
      </c>
      <c r="F4894" s="46">
        <v>43822</v>
      </c>
    </row>
    <row r="4895" spans="1:6" x14ac:dyDescent="0.3">
      <c r="A4895" s="45">
        <v>760199</v>
      </c>
      <c r="B4895" s="46">
        <v>43838</v>
      </c>
      <c r="C4895" s="47">
        <v>3283.203775</v>
      </c>
      <c r="D4895" s="45">
        <v>1.05</v>
      </c>
      <c r="E4895" s="45" t="s">
        <v>29</v>
      </c>
      <c r="F4895" s="46">
        <v>43822</v>
      </c>
    </row>
    <row r="4896" spans="1:6" x14ac:dyDescent="0.3">
      <c r="A4896" s="45">
        <v>760199</v>
      </c>
      <c r="B4896" s="46">
        <v>43839</v>
      </c>
      <c r="C4896" s="47">
        <v>3284.9189190000002</v>
      </c>
      <c r="D4896" s="45">
        <v>1.05</v>
      </c>
      <c r="E4896" s="45" t="s">
        <v>29</v>
      </c>
      <c r="F4896" s="46">
        <v>43822</v>
      </c>
    </row>
    <row r="4897" spans="1:6" x14ac:dyDescent="0.3">
      <c r="A4897" s="45">
        <v>760199</v>
      </c>
      <c r="B4897" s="46">
        <v>43840</v>
      </c>
      <c r="C4897" s="47">
        <v>3289.400815</v>
      </c>
      <c r="D4897" s="45">
        <v>1.1499999999999999</v>
      </c>
      <c r="E4897" s="45" t="s">
        <v>28</v>
      </c>
      <c r="F4897" s="46">
        <v>43840</v>
      </c>
    </row>
    <row r="4898" spans="1:6" x14ac:dyDescent="0.3">
      <c r="A4898" s="45">
        <v>760199</v>
      </c>
      <c r="B4898" s="46">
        <v>43843</v>
      </c>
      <c r="C4898" s="47">
        <v>3291.2820499999998</v>
      </c>
      <c r="D4898" s="45">
        <v>1.1499999999999999</v>
      </c>
      <c r="E4898" s="45" t="s">
        <v>28</v>
      </c>
      <c r="F4898" s="46">
        <v>43840</v>
      </c>
    </row>
    <row r="4899" spans="1:6" x14ac:dyDescent="0.3">
      <c r="A4899" s="45">
        <v>760199</v>
      </c>
      <c r="B4899" s="46">
        <v>43844</v>
      </c>
      <c r="C4899" s="47">
        <v>3293.164362</v>
      </c>
      <c r="D4899" s="45">
        <v>1.1499999999999999</v>
      </c>
      <c r="E4899" s="45" t="s">
        <v>28</v>
      </c>
      <c r="F4899" s="46">
        <v>43840</v>
      </c>
    </row>
    <row r="4900" spans="1:6" x14ac:dyDescent="0.3">
      <c r="A4900" s="45">
        <v>760199</v>
      </c>
      <c r="B4900" s="46">
        <v>43845</v>
      </c>
      <c r="C4900" s="47">
        <v>3295.0477510000001</v>
      </c>
      <c r="D4900" s="45">
        <v>1.1499999999999999</v>
      </c>
      <c r="E4900" s="45" t="s">
        <v>28</v>
      </c>
      <c r="F4900" s="46">
        <v>43840</v>
      </c>
    </row>
    <row r="4901" spans="1:6" x14ac:dyDescent="0.3">
      <c r="A4901" s="45">
        <v>760199</v>
      </c>
      <c r="B4901" s="46">
        <v>43846</v>
      </c>
      <c r="C4901" s="47">
        <v>3295.5340540000002</v>
      </c>
      <c r="D4901" s="45">
        <v>0.34</v>
      </c>
      <c r="E4901" s="45" t="s">
        <v>29</v>
      </c>
      <c r="F4901" s="46">
        <v>43846</v>
      </c>
    </row>
    <row r="4902" spans="1:6" x14ac:dyDescent="0.3">
      <c r="A4902" s="45">
        <v>760199</v>
      </c>
      <c r="B4902" s="46">
        <v>43847</v>
      </c>
      <c r="C4902" s="47">
        <v>3296.02043</v>
      </c>
      <c r="D4902" s="45">
        <v>0.34</v>
      </c>
      <c r="E4902" s="45" t="s">
        <v>29</v>
      </c>
      <c r="F4902" s="46">
        <v>43846</v>
      </c>
    </row>
    <row r="4903" spans="1:6" x14ac:dyDescent="0.3">
      <c r="A4903" s="45">
        <v>760199</v>
      </c>
      <c r="B4903" s="46">
        <v>43850</v>
      </c>
      <c r="C4903" s="47">
        <v>3296.5068769999998</v>
      </c>
      <c r="D4903" s="45">
        <v>0.34</v>
      </c>
      <c r="E4903" s="45" t="s">
        <v>29</v>
      </c>
      <c r="F4903" s="46">
        <v>43846</v>
      </c>
    </row>
    <row r="4904" spans="1:6" x14ac:dyDescent="0.3">
      <c r="A4904" s="45">
        <v>760199</v>
      </c>
      <c r="B4904" s="46">
        <v>43851</v>
      </c>
      <c r="C4904" s="47">
        <v>3296.9933959999998</v>
      </c>
      <c r="D4904" s="45">
        <v>0.34</v>
      </c>
      <c r="E4904" s="45" t="s">
        <v>29</v>
      </c>
      <c r="F4904" s="46">
        <v>43846</v>
      </c>
    </row>
    <row r="4905" spans="1:6" x14ac:dyDescent="0.3">
      <c r="A4905" s="45">
        <v>760199</v>
      </c>
      <c r="B4905" s="46">
        <v>43852</v>
      </c>
      <c r="C4905" s="47">
        <v>3297.4799870000002</v>
      </c>
      <c r="D4905" s="45">
        <v>0.34</v>
      </c>
      <c r="E4905" s="45" t="s">
        <v>29</v>
      </c>
      <c r="F4905" s="46">
        <v>43846</v>
      </c>
    </row>
    <row r="4906" spans="1:6" x14ac:dyDescent="0.3">
      <c r="A4906" s="45">
        <v>760199</v>
      </c>
      <c r="B4906" s="46">
        <v>43853</v>
      </c>
      <c r="C4906" s="47">
        <v>3297.9666499999998</v>
      </c>
      <c r="D4906" s="45">
        <v>0.34</v>
      </c>
      <c r="E4906" s="45" t="s">
        <v>29</v>
      </c>
      <c r="F4906" s="46">
        <v>43846</v>
      </c>
    </row>
    <row r="4907" spans="1:6" x14ac:dyDescent="0.3">
      <c r="A4907" s="45">
        <v>760199</v>
      </c>
      <c r="B4907" s="46">
        <v>43854</v>
      </c>
      <c r="C4907" s="47">
        <v>3298.253275</v>
      </c>
      <c r="D4907" s="45">
        <v>0.32</v>
      </c>
      <c r="E4907" s="45" t="s">
        <v>29</v>
      </c>
      <c r="F4907" s="46">
        <v>43854</v>
      </c>
    </row>
    <row r="4908" spans="1:6" x14ac:dyDescent="0.3">
      <c r="A4908" s="45">
        <v>760199</v>
      </c>
      <c r="B4908" s="46">
        <v>43857</v>
      </c>
      <c r="C4908" s="47">
        <v>3298.7114620000002</v>
      </c>
      <c r="D4908" s="45">
        <v>0.32</v>
      </c>
      <c r="E4908" s="45" t="s">
        <v>29</v>
      </c>
      <c r="F4908" s="46">
        <v>43854</v>
      </c>
    </row>
    <row r="4909" spans="1:6" x14ac:dyDescent="0.3">
      <c r="A4909" s="45">
        <v>760199</v>
      </c>
      <c r="B4909" s="46">
        <v>43858</v>
      </c>
      <c r="C4909" s="47">
        <v>3299.1697119999999</v>
      </c>
      <c r="D4909" s="45">
        <v>0.32</v>
      </c>
      <c r="E4909" s="45" t="s">
        <v>29</v>
      </c>
      <c r="F4909" s="46">
        <v>43854</v>
      </c>
    </row>
    <row r="4910" spans="1:6" x14ac:dyDescent="0.3">
      <c r="A4910" s="45">
        <v>760199</v>
      </c>
      <c r="B4910" s="46">
        <v>43859</v>
      </c>
      <c r="C4910" s="47">
        <v>3299.6280259999999</v>
      </c>
      <c r="D4910" s="45">
        <v>0.32</v>
      </c>
      <c r="E4910" s="45" t="s">
        <v>29</v>
      </c>
      <c r="F4910" s="46">
        <v>43854</v>
      </c>
    </row>
    <row r="4911" spans="1:6" x14ac:dyDescent="0.3">
      <c r="A4911" s="45">
        <v>760199</v>
      </c>
      <c r="B4911" s="46">
        <v>43860</v>
      </c>
      <c r="C4911" s="47">
        <v>3300.0864029999998</v>
      </c>
      <c r="D4911" s="45">
        <v>0.32</v>
      </c>
      <c r="E4911" s="45" t="s">
        <v>29</v>
      </c>
      <c r="F4911" s="46">
        <v>43854</v>
      </c>
    </row>
    <row r="4912" spans="1:6" x14ac:dyDescent="0.3">
      <c r="A4912" s="45">
        <v>760199</v>
      </c>
      <c r="B4912" s="46">
        <v>43861</v>
      </c>
      <c r="C4912" s="47">
        <v>3300.5448449999999</v>
      </c>
      <c r="D4912" s="45">
        <v>0.32</v>
      </c>
      <c r="E4912" s="45" t="s">
        <v>29</v>
      </c>
      <c r="F4912" s="46">
        <v>43854</v>
      </c>
    </row>
    <row r="4913" spans="1:6" x14ac:dyDescent="0.3">
      <c r="A4913" s="45">
        <v>760199</v>
      </c>
      <c r="B4913" s="46">
        <v>43864</v>
      </c>
      <c r="C4913" s="47">
        <v>3301.0033490000001</v>
      </c>
      <c r="D4913" s="45">
        <v>0.32</v>
      </c>
      <c r="E4913" s="45" t="s">
        <v>29</v>
      </c>
      <c r="F4913" s="46">
        <v>43854</v>
      </c>
    </row>
    <row r="4914" spans="1:6" x14ac:dyDescent="0.3">
      <c r="A4914" s="45">
        <v>760199</v>
      </c>
      <c r="B4914" s="46">
        <v>43865</v>
      </c>
      <c r="C4914" s="47">
        <v>3301.461918</v>
      </c>
      <c r="D4914" s="45">
        <v>0.32</v>
      </c>
      <c r="E4914" s="45" t="s">
        <v>29</v>
      </c>
      <c r="F4914" s="46">
        <v>43854</v>
      </c>
    </row>
    <row r="4915" spans="1:6" x14ac:dyDescent="0.3">
      <c r="A4915" s="45">
        <v>760199</v>
      </c>
      <c r="B4915" s="46">
        <v>43866</v>
      </c>
      <c r="C4915" s="47">
        <v>3301.9205499999998</v>
      </c>
      <c r="D4915" s="45">
        <v>0.32</v>
      </c>
      <c r="E4915" s="45" t="s">
        <v>29</v>
      </c>
      <c r="F4915" s="46">
        <v>43854</v>
      </c>
    </row>
    <row r="4916" spans="1:6" x14ac:dyDescent="0.3">
      <c r="A4916" s="45">
        <v>760199</v>
      </c>
      <c r="B4916" s="46">
        <v>43867</v>
      </c>
      <c r="C4916" s="47">
        <v>3302.379246</v>
      </c>
      <c r="D4916" s="45">
        <v>0.32</v>
      </c>
      <c r="E4916" s="45" t="s">
        <v>29</v>
      </c>
      <c r="F4916" s="46">
        <v>43854</v>
      </c>
    </row>
    <row r="4917" spans="1:6" x14ac:dyDescent="0.3">
      <c r="A4917" s="45">
        <v>760199</v>
      </c>
      <c r="B4917" s="46">
        <v>43868</v>
      </c>
      <c r="C4917" s="47">
        <v>3300.1596829999999</v>
      </c>
      <c r="D4917" s="45">
        <v>0.21</v>
      </c>
      <c r="E4917" s="45" t="s">
        <v>28</v>
      </c>
      <c r="F4917" s="46">
        <v>43868</v>
      </c>
    </row>
    <row r="4918" spans="1:6" x14ac:dyDescent="0.3">
      <c r="A4918" s="45">
        <v>760199</v>
      </c>
      <c r="B4918" s="46">
        <v>43871</v>
      </c>
      <c r="C4918" s="47">
        <v>3300.4606309999999</v>
      </c>
      <c r="D4918" s="45">
        <v>0.21</v>
      </c>
      <c r="E4918" s="45" t="s">
        <v>28</v>
      </c>
      <c r="F4918" s="46">
        <v>43868</v>
      </c>
    </row>
    <row r="4919" spans="1:6" x14ac:dyDescent="0.3">
      <c r="A4919" s="45">
        <v>760199</v>
      </c>
      <c r="B4919" s="46">
        <v>43872</v>
      </c>
      <c r="C4919" s="47">
        <v>3300.7616079999998</v>
      </c>
      <c r="D4919" s="45">
        <v>0.21</v>
      </c>
      <c r="E4919" s="45" t="s">
        <v>28</v>
      </c>
      <c r="F4919" s="46">
        <v>43868</v>
      </c>
    </row>
    <row r="4920" spans="1:6" x14ac:dyDescent="0.3">
      <c r="A4920" s="45">
        <v>760199</v>
      </c>
      <c r="B4920" s="46">
        <v>43873</v>
      </c>
      <c r="C4920" s="47">
        <v>3301.0626109999998</v>
      </c>
      <c r="D4920" s="45">
        <v>0.21</v>
      </c>
      <c r="E4920" s="45" t="s">
        <v>28</v>
      </c>
      <c r="F4920" s="46">
        <v>43868</v>
      </c>
    </row>
    <row r="4921" spans="1:6" x14ac:dyDescent="0.3">
      <c r="A4921" s="45">
        <v>760199</v>
      </c>
      <c r="B4921" s="46">
        <v>43874</v>
      </c>
      <c r="C4921" s="47">
        <v>3301.3636419999998</v>
      </c>
      <c r="D4921" s="45">
        <v>0.21</v>
      </c>
      <c r="E4921" s="45" t="s">
        <v>28</v>
      </c>
      <c r="F4921" s="46">
        <v>43868</v>
      </c>
    </row>
    <row r="4922" spans="1:6" x14ac:dyDescent="0.3">
      <c r="A4922" s="45">
        <v>760199</v>
      </c>
      <c r="B4922" s="46">
        <v>43875</v>
      </c>
      <c r="C4922" s="47">
        <v>3301.6647010000002</v>
      </c>
      <c r="D4922" s="45">
        <v>0.21</v>
      </c>
      <c r="E4922" s="45" t="s">
        <v>28</v>
      </c>
      <c r="F4922" s="46">
        <v>43868</v>
      </c>
    </row>
    <row r="4923" spans="1:6" x14ac:dyDescent="0.3">
      <c r="A4923" s="45">
        <v>760199</v>
      </c>
      <c r="B4923" s="46">
        <v>43878</v>
      </c>
      <c r="C4923" s="47">
        <v>3301.9657870000001</v>
      </c>
      <c r="D4923" s="45">
        <v>0.21</v>
      </c>
      <c r="E4923" s="45" t="s">
        <v>28</v>
      </c>
      <c r="F4923" s="46">
        <v>43868</v>
      </c>
    </row>
    <row r="4924" spans="1:6" x14ac:dyDescent="0.3">
      <c r="A4924" s="45">
        <v>760199</v>
      </c>
      <c r="B4924" s="46">
        <v>43879</v>
      </c>
      <c r="C4924" s="47">
        <v>3302.222436</v>
      </c>
      <c r="D4924" s="45">
        <v>0.14000000000000001</v>
      </c>
      <c r="E4924" s="45" t="s">
        <v>29</v>
      </c>
      <c r="F4924" s="46">
        <v>43879</v>
      </c>
    </row>
    <row r="4925" spans="1:6" x14ac:dyDescent="0.3">
      <c r="A4925" s="45">
        <v>760199</v>
      </c>
      <c r="B4925" s="46">
        <v>43880</v>
      </c>
      <c r="C4925" s="47">
        <v>3302.4791059999998</v>
      </c>
      <c r="D4925" s="45">
        <v>0.14000000000000001</v>
      </c>
      <c r="E4925" s="45" t="s">
        <v>29</v>
      </c>
      <c r="F4925" s="46">
        <v>43879</v>
      </c>
    </row>
    <row r="4926" spans="1:6" x14ac:dyDescent="0.3">
      <c r="A4926" s="45">
        <v>760199</v>
      </c>
      <c r="B4926" s="46">
        <v>43881</v>
      </c>
      <c r="C4926" s="47">
        <v>3302.7357959999999</v>
      </c>
      <c r="D4926" s="45">
        <v>0.14000000000000001</v>
      </c>
      <c r="E4926" s="45" t="s">
        <v>29</v>
      </c>
      <c r="F4926" s="46">
        <v>43879</v>
      </c>
    </row>
    <row r="4927" spans="1:6" x14ac:dyDescent="0.3">
      <c r="A4927" s="45">
        <v>760199</v>
      </c>
      <c r="B4927" s="46">
        <v>43882</v>
      </c>
      <c r="C4927" s="47">
        <v>3303.0657999999999</v>
      </c>
      <c r="D4927" s="45">
        <v>0.15</v>
      </c>
      <c r="E4927" s="45" t="s">
        <v>29</v>
      </c>
      <c r="F4927" s="46">
        <v>43882</v>
      </c>
    </row>
    <row r="4928" spans="1:6" x14ac:dyDescent="0.3">
      <c r="A4928" s="45">
        <v>760199</v>
      </c>
      <c r="B4928" s="46">
        <v>43887</v>
      </c>
      <c r="C4928" s="47">
        <v>3303.3408610000001</v>
      </c>
      <c r="D4928" s="45">
        <v>0.15</v>
      </c>
      <c r="E4928" s="45" t="s">
        <v>29</v>
      </c>
      <c r="F4928" s="46">
        <v>43882</v>
      </c>
    </row>
    <row r="4929" spans="1:6" x14ac:dyDescent="0.3">
      <c r="A4929" s="45">
        <v>760199</v>
      </c>
      <c r="B4929" s="46">
        <v>43888</v>
      </c>
      <c r="C4929" s="47">
        <v>3303.615945</v>
      </c>
      <c r="D4929" s="45">
        <v>0.15</v>
      </c>
      <c r="E4929" s="45" t="s">
        <v>29</v>
      </c>
      <c r="F4929" s="46">
        <v>43882</v>
      </c>
    </row>
    <row r="4930" spans="1:6" x14ac:dyDescent="0.3">
      <c r="A4930" s="45">
        <v>760199</v>
      </c>
      <c r="B4930" s="46">
        <v>43889</v>
      </c>
      <c r="C4930" s="47">
        <v>3303.8910510000001</v>
      </c>
      <c r="D4930" s="45">
        <v>0.15</v>
      </c>
      <c r="E4930" s="45" t="s">
        <v>29</v>
      </c>
      <c r="F4930" s="46">
        <v>43882</v>
      </c>
    </row>
    <row r="4931" spans="1:6" x14ac:dyDescent="0.3">
      <c r="A4931" s="45">
        <v>760199</v>
      </c>
      <c r="B4931" s="46">
        <v>43892</v>
      </c>
      <c r="C4931" s="47">
        <v>3304.1661810000001</v>
      </c>
      <c r="D4931" s="45">
        <v>0.15</v>
      </c>
      <c r="E4931" s="45" t="s">
        <v>29</v>
      </c>
      <c r="F4931" s="46">
        <v>43882</v>
      </c>
    </row>
    <row r="4932" spans="1:6" x14ac:dyDescent="0.3">
      <c r="A4932" s="45">
        <v>760199</v>
      </c>
      <c r="B4932" s="46">
        <v>43893</v>
      </c>
      <c r="C4932" s="47">
        <v>3304.4413330000002</v>
      </c>
      <c r="D4932" s="45">
        <v>0.15</v>
      </c>
      <c r="E4932" s="45" t="s">
        <v>29</v>
      </c>
      <c r="F4932" s="46">
        <v>43882</v>
      </c>
    </row>
    <row r="4933" spans="1:6" x14ac:dyDescent="0.3">
      <c r="A4933" s="45">
        <v>760199</v>
      </c>
      <c r="B4933" s="46">
        <v>43894</v>
      </c>
      <c r="C4933" s="47">
        <v>3304.716508</v>
      </c>
      <c r="D4933" s="45">
        <v>0.15</v>
      </c>
      <c r="E4933" s="45" t="s">
        <v>29</v>
      </c>
      <c r="F4933" s="46">
        <v>43882</v>
      </c>
    </row>
    <row r="4934" spans="1:6" x14ac:dyDescent="0.3">
      <c r="A4934" s="45">
        <v>760199</v>
      </c>
      <c r="B4934" s="46">
        <v>43895</v>
      </c>
      <c r="C4934" s="47">
        <v>3304.9917059999998</v>
      </c>
      <c r="D4934" s="45">
        <v>0.15</v>
      </c>
      <c r="E4934" s="45" t="s">
        <v>29</v>
      </c>
      <c r="F4934" s="46">
        <v>43882</v>
      </c>
    </row>
    <row r="4935" spans="1:6" x14ac:dyDescent="0.3">
      <c r="A4935" s="45">
        <v>760199</v>
      </c>
      <c r="B4935" s="46">
        <v>43896</v>
      </c>
      <c r="C4935" s="47">
        <v>3305.2669270000001</v>
      </c>
      <c r="D4935" s="45">
        <v>0.15</v>
      </c>
      <c r="E4935" s="45" t="s">
        <v>29</v>
      </c>
      <c r="F4935" s="46">
        <v>43882</v>
      </c>
    </row>
    <row r="4936" spans="1:6" x14ac:dyDescent="0.3">
      <c r="A4936" s="45">
        <v>760199</v>
      </c>
      <c r="B4936" s="46">
        <v>43899</v>
      </c>
      <c r="C4936" s="47">
        <v>3305.5421710000001</v>
      </c>
      <c r="D4936" s="45">
        <v>0.15</v>
      </c>
      <c r="E4936" s="45" t="s">
        <v>29</v>
      </c>
      <c r="F4936" s="46">
        <v>43882</v>
      </c>
    </row>
    <row r="4937" spans="1:6" x14ac:dyDescent="0.3">
      <c r="A4937" s="45">
        <v>760199</v>
      </c>
      <c r="B4937" s="46">
        <v>43900</v>
      </c>
      <c r="C4937" s="47">
        <v>3305.817438</v>
      </c>
      <c r="D4937" s="45">
        <v>0.15</v>
      </c>
      <c r="E4937" s="45" t="s">
        <v>29</v>
      </c>
      <c r="F4937" s="46">
        <v>43882</v>
      </c>
    </row>
    <row r="4938" spans="1:6" x14ac:dyDescent="0.3">
      <c r="A4938" s="45">
        <v>760199</v>
      </c>
      <c r="B4938" s="46">
        <v>43901</v>
      </c>
      <c r="C4938" s="47">
        <v>3308.8441979999998</v>
      </c>
      <c r="D4938" s="45">
        <v>0.25</v>
      </c>
      <c r="E4938" s="45" t="s">
        <v>28</v>
      </c>
      <c r="F4938" s="46">
        <v>43901</v>
      </c>
    </row>
    <row r="4939" spans="1:6" x14ac:dyDescent="0.3">
      <c r="A4939" s="45">
        <v>760199</v>
      </c>
      <c r="B4939" s="46">
        <v>43902</v>
      </c>
      <c r="C4939" s="47">
        <v>3309.3032680000001</v>
      </c>
      <c r="D4939" s="45">
        <v>0.25</v>
      </c>
      <c r="E4939" s="45" t="s">
        <v>28</v>
      </c>
      <c r="F4939" s="46">
        <v>43901</v>
      </c>
    </row>
    <row r="4940" spans="1:6" x14ac:dyDescent="0.3">
      <c r="A4940" s="45">
        <v>760199</v>
      </c>
      <c r="B4940" s="46">
        <v>43903</v>
      </c>
      <c r="C4940" s="47">
        <v>3309.7624019999998</v>
      </c>
      <c r="D4940" s="45">
        <v>0.25</v>
      </c>
      <c r="E4940" s="45" t="s">
        <v>28</v>
      </c>
      <c r="F4940" s="46">
        <v>43901</v>
      </c>
    </row>
    <row r="4941" spans="1:6" x14ac:dyDescent="0.3">
      <c r="A4941" s="45">
        <v>760199</v>
      </c>
      <c r="B4941" s="46">
        <v>43906</v>
      </c>
      <c r="C4941" s="47">
        <v>3310.2215999999999</v>
      </c>
      <c r="D4941" s="45">
        <v>0.25</v>
      </c>
      <c r="E4941" s="45" t="s">
        <v>28</v>
      </c>
      <c r="F4941" s="46">
        <v>43901</v>
      </c>
    </row>
    <row r="4942" spans="1:6" x14ac:dyDescent="0.3">
      <c r="A4942" s="45">
        <v>760199</v>
      </c>
      <c r="B4942" s="46">
        <v>43907</v>
      </c>
      <c r="C4942" s="47">
        <v>3310.3949010000001</v>
      </c>
      <c r="D4942" s="45">
        <v>0.11</v>
      </c>
      <c r="E4942" s="45" t="s">
        <v>29</v>
      </c>
      <c r="F4942" s="46">
        <v>43907</v>
      </c>
    </row>
    <row r="4943" spans="1:6" x14ac:dyDescent="0.3">
      <c r="A4943" s="45">
        <v>760199</v>
      </c>
      <c r="B4943" s="46">
        <v>43908</v>
      </c>
      <c r="C4943" s="47">
        <v>3310.5682120000001</v>
      </c>
      <c r="D4943" s="45">
        <v>0.11</v>
      </c>
      <c r="E4943" s="45" t="s">
        <v>29</v>
      </c>
      <c r="F4943" s="46">
        <v>43907</v>
      </c>
    </row>
    <row r="4944" spans="1:6" x14ac:dyDescent="0.3">
      <c r="A4944" s="45">
        <v>760199</v>
      </c>
      <c r="B4944" s="46">
        <v>43909</v>
      </c>
      <c r="C4944" s="47">
        <v>3310.741532</v>
      </c>
      <c r="D4944" s="45">
        <v>0.11</v>
      </c>
      <c r="E4944" s="45" t="s">
        <v>29</v>
      </c>
      <c r="F4944" s="46">
        <v>43907</v>
      </c>
    </row>
    <row r="4945" spans="1:6" x14ac:dyDescent="0.3">
      <c r="A4945" s="45">
        <v>760199</v>
      </c>
      <c r="B4945" s="46">
        <v>43910</v>
      </c>
      <c r="C4945" s="47">
        <v>3310.9148610000002</v>
      </c>
      <c r="D4945" s="45">
        <v>0.11</v>
      </c>
      <c r="E4945" s="45" t="s">
        <v>29</v>
      </c>
      <c r="F4945" s="46">
        <v>43907</v>
      </c>
    </row>
    <row r="4946" spans="1:6" x14ac:dyDescent="0.3">
      <c r="A4946" s="45">
        <v>760199</v>
      </c>
      <c r="B4946" s="46">
        <v>43913</v>
      </c>
      <c r="C4946" s="47">
        <v>3311.0881989999998</v>
      </c>
      <c r="D4946" s="45">
        <v>0.11</v>
      </c>
      <c r="E4946" s="45" t="s">
        <v>29</v>
      </c>
      <c r="F4946" s="46">
        <v>43907</v>
      </c>
    </row>
    <row r="4947" spans="1:6" x14ac:dyDescent="0.3">
      <c r="A4947" s="45">
        <v>760199</v>
      </c>
      <c r="B4947" s="46">
        <v>43914</v>
      </c>
      <c r="C4947" s="47">
        <v>3311.2615460000002</v>
      </c>
      <c r="D4947" s="45">
        <v>0.11</v>
      </c>
      <c r="E4947" s="45" t="s">
        <v>29</v>
      </c>
      <c r="F4947" s="46">
        <v>43907</v>
      </c>
    </row>
    <row r="4948" spans="1:6" x14ac:dyDescent="0.3">
      <c r="A4948" s="45">
        <v>760199</v>
      </c>
      <c r="B4948" s="46">
        <v>43915</v>
      </c>
      <c r="C4948" s="47">
        <v>3311.4349029999998</v>
      </c>
      <c r="D4948" s="45">
        <v>0.11</v>
      </c>
      <c r="E4948" s="45" t="s">
        <v>29</v>
      </c>
      <c r="F4948" s="46">
        <v>43907</v>
      </c>
    </row>
    <row r="4949" spans="1:6" x14ac:dyDescent="0.3">
      <c r="A4949" s="45">
        <v>760199</v>
      </c>
      <c r="B4949" s="46">
        <v>43916</v>
      </c>
      <c r="C4949" s="47">
        <v>3311.608268</v>
      </c>
      <c r="D4949" s="45">
        <v>0.11</v>
      </c>
      <c r="E4949" s="45" t="s">
        <v>29</v>
      </c>
      <c r="F4949" s="46">
        <v>43916</v>
      </c>
    </row>
    <row r="4950" spans="1:6" x14ac:dyDescent="0.3">
      <c r="A4950" s="45">
        <v>760199</v>
      </c>
      <c r="B4950" s="46">
        <v>43917</v>
      </c>
      <c r="C4950" s="47">
        <v>3311.7816419999999</v>
      </c>
      <c r="D4950" s="45">
        <v>0.11</v>
      </c>
      <c r="E4950" s="45" t="s">
        <v>29</v>
      </c>
      <c r="F4950" s="46">
        <v>43916</v>
      </c>
    </row>
    <row r="4951" spans="1:6" x14ac:dyDescent="0.3">
      <c r="A4951" s="45">
        <v>760199</v>
      </c>
      <c r="B4951" s="46">
        <v>43920</v>
      </c>
      <c r="C4951" s="47">
        <v>3311.9550260000001</v>
      </c>
      <c r="D4951" s="45">
        <v>0.11</v>
      </c>
      <c r="E4951" s="45" t="s">
        <v>29</v>
      </c>
      <c r="F4951" s="46">
        <v>43916</v>
      </c>
    </row>
    <row r="4952" spans="1:6" x14ac:dyDescent="0.3">
      <c r="A4952" s="45">
        <v>760199</v>
      </c>
      <c r="B4952" s="46">
        <v>43921</v>
      </c>
      <c r="C4952" s="47">
        <v>3312.1284179999998</v>
      </c>
      <c r="D4952" s="45">
        <v>0.11</v>
      </c>
      <c r="E4952" s="45" t="s">
        <v>29</v>
      </c>
      <c r="F4952" s="46">
        <v>43916</v>
      </c>
    </row>
    <row r="4953" spans="1:6" x14ac:dyDescent="0.3">
      <c r="A4953" s="45">
        <v>760199</v>
      </c>
      <c r="B4953" s="46">
        <v>43922</v>
      </c>
      <c r="C4953" s="47">
        <v>3312.3018200000001</v>
      </c>
      <c r="D4953" s="45">
        <v>0.11</v>
      </c>
      <c r="E4953" s="45" t="s">
        <v>29</v>
      </c>
      <c r="F4953" s="46">
        <v>43916</v>
      </c>
    </row>
    <row r="4954" spans="1:6" x14ac:dyDescent="0.3">
      <c r="A4954" s="45">
        <v>760199</v>
      </c>
      <c r="B4954" s="46">
        <v>43923</v>
      </c>
      <c r="C4954" s="47">
        <v>3312.4752309999999</v>
      </c>
      <c r="D4954" s="45">
        <v>0.11</v>
      </c>
      <c r="E4954" s="45" t="s">
        <v>29</v>
      </c>
      <c r="F4954" s="46">
        <v>43916</v>
      </c>
    </row>
    <row r="4955" spans="1:6" x14ac:dyDescent="0.3">
      <c r="A4955" s="45">
        <v>760199</v>
      </c>
      <c r="B4955" s="46">
        <v>43924</v>
      </c>
      <c r="C4955" s="47">
        <v>3312.648651</v>
      </c>
      <c r="D4955" s="45">
        <v>0.11</v>
      </c>
      <c r="E4955" s="45" t="s">
        <v>29</v>
      </c>
      <c r="F4955" s="46">
        <v>43916</v>
      </c>
    </row>
    <row r="4956" spans="1:6" x14ac:dyDescent="0.3">
      <c r="A4956" s="45">
        <v>760199</v>
      </c>
      <c r="B4956" s="46">
        <v>43927</v>
      </c>
      <c r="C4956" s="47">
        <v>3312.822079</v>
      </c>
      <c r="D4956" s="45">
        <v>0.11</v>
      </c>
      <c r="E4956" s="45" t="s">
        <v>29</v>
      </c>
      <c r="F4956" s="46">
        <v>43916</v>
      </c>
    </row>
    <row r="4957" spans="1:6" x14ac:dyDescent="0.3">
      <c r="A4957" s="45">
        <v>760199</v>
      </c>
      <c r="B4957" s="46">
        <v>43928</v>
      </c>
      <c r="C4957" s="47">
        <v>3312.9955169999998</v>
      </c>
      <c r="D4957" s="45">
        <v>0.11</v>
      </c>
      <c r="E4957" s="45" t="s">
        <v>29</v>
      </c>
      <c r="F4957" s="46">
        <v>43916</v>
      </c>
    </row>
    <row r="4958" spans="1:6" x14ac:dyDescent="0.3">
      <c r="A4958" s="45">
        <v>760199</v>
      </c>
      <c r="B4958" s="46">
        <v>43929</v>
      </c>
      <c r="C4958" s="47">
        <v>3313.168964</v>
      </c>
      <c r="D4958" s="45">
        <v>0.11</v>
      </c>
      <c r="E4958" s="45" t="s">
        <v>29</v>
      </c>
      <c r="F4958" s="46">
        <v>43916</v>
      </c>
    </row>
    <row r="4959" spans="1:6" x14ac:dyDescent="0.3">
      <c r="A4959" s="45">
        <v>760199</v>
      </c>
      <c r="B4959" s="46">
        <v>43930</v>
      </c>
      <c r="C4959" s="47">
        <v>3312.2069299999998</v>
      </c>
      <c r="D4959" s="45">
        <v>7.0000000000000007E-2</v>
      </c>
      <c r="E4959" s="45" t="s">
        <v>28</v>
      </c>
      <c r="F4959" s="46">
        <v>43930</v>
      </c>
    </row>
    <row r="4960" spans="1:6" x14ac:dyDescent="0.3">
      <c r="A4960" s="45">
        <v>760199</v>
      </c>
      <c r="B4960" s="46">
        <v>43934</v>
      </c>
      <c r="C4960" s="47">
        <v>3312.3172610000001</v>
      </c>
      <c r="D4960" s="45">
        <v>7.0000000000000007E-2</v>
      </c>
      <c r="E4960" s="45" t="s">
        <v>28</v>
      </c>
      <c r="F4960" s="46">
        <v>43930</v>
      </c>
    </row>
    <row r="4961" spans="1:6" x14ac:dyDescent="0.3">
      <c r="A4961" s="45">
        <v>760199</v>
      </c>
      <c r="B4961" s="46">
        <v>43935</v>
      </c>
      <c r="C4961" s="47">
        <v>3312.427596</v>
      </c>
      <c r="D4961" s="45">
        <v>7.0000000000000007E-2</v>
      </c>
      <c r="E4961" s="45" t="s">
        <v>28</v>
      </c>
      <c r="F4961" s="46">
        <v>43930</v>
      </c>
    </row>
    <row r="4962" spans="1:6" x14ac:dyDescent="0.3">
      <c r="A4962" s="45">
        <v>760199</v>
      </c>
      <c r="B4962" s="46">
        <v>43936</v>
      </c>
      <c r="C4962" s="47">
        <v>3312.537934</v>
      </c>
      <c r="D4962" s="45">
        <v>7.0000000000000007E-2</v>
      </c>
      <c r="E4962" s="45" t="s">
        <v>28</v>
      </c>
      <c r="F4962" s="46">
        <v>43930</v>
      </c>
    </row>
    <row r="4963" spans="1:6" x14ac:dyDescent="0.3">
      <c r="A4963" s="45">
        <v>760199</v>
      </c>
      <c r="B4963" s="46">
        <v>43937</v>
      </c>
      <c r="C4963" s="47">
        <v>3312.4716699999999</v>
      </c>
      <c r="D4963" s="45">
        <v>-0.04</v>
      </c>
      <c r="E4963" s="45" t="s">
        <v>29</v>
      </c>
      <c r="F4963" s="46">
        <v>43937</v>
      </c>
    </row>
    <row r="4964" spans="1:6" x14ac:dyDescent="0.3">
      <c r="A4964" s="45">
        <v>760199</v>
      </c>
      <c r="B4964" s="46">
        <v>43938</v>
      </c>
      <c r="C4964" s="47">
        <v>3312.4054080000001</v>
      </c>
      <c r="D4964" s="45">
        <v>-0.04</v>
      </c>
      <c r="E4964" s="45" t="s">
        <v>29</v>
      </c>
      <c r="F4964" s="46">
        <v>43937</v>
      </c>
    </row>
    <row r="4965" spans="1:6" x14ac:dyDescent="0.3">
      <c r="A4965" s="45">
        <v>760199</v>
      </c>
      <c r="B4965" s="46">
        <v>43941</v>
      </c>
      <c r="C4965" s="47">
        <v>3312.3391470000001</v>
      </c>
      <c r="D4965" s="45">
        <v>-0.04</v>
      </c>
      <c r="E4965" s="45" t="s">
        <v>29</v>
      </c>
      <c r="F4965" s="46">
        <v>43937</v>
      </c>
    </row>
    <row r="4966" spans="1:6" x14ac:dyDescent="0.3">
      <c r="A4966" s="45">
        <v>760199</v>
      </c>
      <c r="B4966" s="46">
        <v>43943</v>
      </c>
      <c r="C4966" s="47">
        <v>3312.272888</v>
      </c>
      <c r="D4966" s="45">
        <v>-0.04</v>
      </c>
      <c r="E4966" s="45" t="s">
        <v>29</v>
      </c>
      <c r="F4966" s="46">
        <v>43937</v>
      </c>
    </row>
    <row r="4967" spans="1:6" x14ac:dyDescent="0.3">
      <c r="A4967" s="45">
        <v>760199</v>
      </c>
      <c r="B4967" s="46">
        <v>43944</v>
      </c>
      <c r="C4967" s="47">
        <v>3312.2066300000001</v>
      </c>
      <c r="D4967" s="45">
        <v>-0.04</v>
      </c>
      <c r="E4967" s="45" t="s">
        <v>29</v>
      </c>
      <c r="F4967" s="46">
        <v>43937</v>
      </c>
    </row>
    <row r="4968" spans="1:6" x14ac:dyDescent="0.3">
      <c r="A4968" s="45">
        <v>760199</v>
      </c>
      <c r="B4968" s="46">
        <v>43945</v>
      </c>
      <c r="C4968" s="47">
        <v>3312.1403730000002</v>
      </c>
      <c r="D4968" s="45">
        <v>-0.04</v>
      </c>
      <c r="E4968" s="45" t="s">
        <v>29</v>
      </c>
      <c r="F4968" s="46">
        <v>43937</v>
      </c>
    </row>
    <row r="4969" spans="1:6" x14ac:dyDescent="0.3">
      <c r="A4969" s="45">
        <v>760199</v>
      </c>
      <c r="B4969" s="46">
        <v>43948</v>
      </c>
      <c r="C4969" s="47">
        <v>3312.074118</v>
      </c>
      <c r="D4969" s="45">
        <v>-0.04</v>
      </c>
      <c r="E4969" s="45" t="s">
        <v>29</v>
      </c>
      <c r="F4969" s="46">
        <v>43937</v>
      </c>
    </row>
    <row r="4970" spans="1:6" x14ac:dyDescent="0.3">
      <c r="A4970" s="45">
        <v>760199</v>
      </c>
      <c r="B4970" s="46">
        <v>43949</v>
      </c>
      <c r="C4970" s="47">
        <v>3312.0078640000002</v>
      </c>
      <c r="D4970" s="45">
        <v>-0.04</v>
      </c>
      <c r="E4970" s="45" t="s">
        <v>29</v>
      </c>
      <c r="F4970" s="46">
        <v>43937</v>
      </c>
    </row>
    <row r="4971" spans="1:6" x14ac:dyDescent="0.3">
      <c r="A4971" s="45">
        <v>760199</v>
      </c>
      <c r="B4971" s="46">
        <v>43950</v>
      </c>
      <c r="C4971" s="47">
        <v>3309.4057750000002</v>
      </c>
      <c r="D4971" s="45">
        <v>-0.21</v>
      </c>
      <c r="E4971" s="45" t="s">
        <v>29</v>
      </c>
      <c r="F4971" s="46">
        <v>43950</v>
      </c>
    </row>
    <row r="4972" spans="1:6" x14ac:dyDescent="0.3">
      <c r="A4972" s="45">
        <v>760199</v>
      </c>
      <c r="B4972" s="46">
        <v>43951</v>
      </c>
      <c r="C4972" s="47">
        <v>3309.057941</v>
      </c>
      <c r="D4972" s="45">
        <v>-0.21</v>
      </c>
      <c r="E4972" s="45" t="s">
        <v>29</v>
      </c>
      <c r="F4972" s="46">
        <v>43950</v>
      </c>
    </row>
    <row r="4973" spans="1:6" x14ac:dyDescent="0.3">
      <c r="A4973" s="45">
        <v>760199</v>
      </c>
      <c r="B4973" s="46">
        <v>43955</v>
      </c>
      <c r="C4973" s="47">
        <v>3308.7101429999998</v>
      </c>
      <c r="D4973" s="45">
        <v>-0.21</v>
      </c>
      <c r="E4973" s="45" t="s">
        <v>29</v>
      </c>
      <c r="F4973" s="46">
        <v>43950</v>
      </c>
    </row>
    <row r="4974" spans="1:6" x14ac:dyDescent="0.3">
      <c r="A4974" s="45">
        <v>760199</v>
      </c>
      <c r="B4974" s="46">
        <v>43956</v>
      </c>
      <c r="C4974" s="47">
        <v>3308.3623809999999</v>
      </c>
      <c r="D4974" s="45">
        <v>-0.21</v>
      </c>
      <c r="E4974" s="45" t="s">
        <v>29</v>
      </c>
      <c r="F4974" s="46">
        <v>43950</v>
      </c>
    </row>
    <row r="4975" spans="1:6" x14ac:dyDescent="0.3">
      <c r="A4975" s="45">
        <v>760199</v>
      </c>
      <c r="B4975" s="46">
        <v>43957</v>
      </c>
      <c r="C4975" s="47">
        <v>3308.0146559999998</v>
      </c>
      <c r="D4975" s="45">
        <v>-0.21</v>
      </c>
      <c r="E4975" s="45" t="s">
        <v>29</v>
      </c>
      <c r="F4975" s="46">
        <v>43950</v>
      </c>
    </row>
    <row r="4976" spans="1:6" x14ac:dyDescent="0.3">
      <c r="A4976" s="45">
        <v>760199</v>
      </c>
      <c r="B4976" s="46">
        <v>43958</v>
      </c>
      <c r="C4976" s="47">
        <v>3307.6669670000001</v>
      </c>
      <c r="D4976" s="45">
        <v>-0.21</v>
      </c>
      <c r="E4976" s="45" t="s">
        <v>29</v>
      </c>
      <c r="F4976" s="46">
        <v>43950</v>
      </c>
    </row>
    <row r="4977" spans="1:6" x14ac:dyDescent="0.3">
      <c r="A4977" s="45">
        <v>760199</v>
      </c>
      <c r="B4977" s="46">
        <v>43959</v>
      </c>
      <c r="C4977" s="47">
        <v>3304.833443</v>
      </c>
      <c r="D4977" s="45">
        <v>-0.31</v>
      </c>
      <c r="E4977" s="45" t="s">
        <v>28</v>
      </c>
      <c r="F4977" s="46">
        <v>43959</v>
      </c>
    </row>
    <row r="4978" spans="1:6" x14ac:dyDescent="0.3">
      <c r="A4978" s="45">
        <v>760199</v>
      </c>
      <c r="B4978" s="46">
        <v>43962</v>
      </c>
      <c r="C4978" s="47">
        <v>3304.3204479999999</v>
      </c>
      <c r="D4978" s="45">
        <v>-0.31</v>
      </c>
      <c r="E4978" s="45" t="s">
        <v>28</v>
      </c>
      <c r="F4978" s="46">
        <v>43959</v>
      </c>
    </row>
    <row r="4979" spans="1:6" x14ac:dyDescent="0.3">
      <c r="A4979" s="45">
        <v>760199</v>
      </c>
      <c r="B4979" s="46">
        <v>43963</v>
      </c>
      <c r="C4979" s="47">
        <v>3303.8075319999998</v>
      </c>
      <c r="D4979" s="45">
        <v>-0.31</v>
      </c>
      <c r="E4979" s="45" t="s">
        <v>28</v>
      </c>
      <c r="F4979" s="46">
        <v>43959</v>
      </c>
    </row>
    <row r="4980" spans="1:6" x14ac:dyDescent="0.3">
      <c r="A4980" s="45">
        <v>760199</v>
      </c>
      <c r="B4980" s="46">
        <v>43964</v>
      </c>
      <c r="C4980" s="47">
        <v>3303.2946959999999</v>
      </c>
      <c r="D4980" s="45">
        <v>-0.31</v>
      </c>
      <c r="E4980" s="45" t="s">
        <v>28</v>
      </c>
      <c r="F4980" s="46">
        <v>43959</v>
      </c>
    </row>
    <row r="4981" spans="1:6" x14ac:dyDescent="0.3">
      <c r="A4981" s="45">
        <v>760199</v>
      </c>
      <c r="B4981" s="46">
        <v>43965</v>
      </c>
      <c r="C4981" s="47">
        <v>3302.7819399999998</v>
      </c>
      <c r="D4981" s="45">
        <v>-0.31</v>
      </c>
      <c r="E4981" s="45" t="s">
        <v>28</v>
      </c>
      <c r="F4981" s="46">
        <v>43959</v>
      </c>
    </row>
    <row r="4982" spans="1:6" x14ac:dyDescent="0.3">
      <c r="A4982" s="45">
        <v>760199</v>
      </c>
      <c r="B4982" s="46">
        <v>43966</v>
      </c>
      <c r="C4982" s="47">
        <v>3302.269264</v>
      </c>
      <c r="D4982" s="45">
        <v>-0.31</v>
      </c>
      <c r="E4982" s="45" t="s">
        <v>28</v>
      </c>
      <c r="F4982" s="46">
        <v>43959</v>
      </c>
    </row>
    <row r="4983" spans="1:6" x14ac:dyDescent="0.3">
      <c r="A4983" s="45">
        <v>760199</v>
      </c>
      <c r="B4983" s="46">
        <v>43969</v>
      </c>
      <c r="C4983" s="47">
        <v>3301.657267</v>
      </c>
      <c r="D4983" s="45">
        <v>-0.37</v>
      </c>
      <c r="E4983" s="45" t="s">
        <v>29</v>
      </c>
      <c r="F4983" s="46">
        <v>43969</v>
      </c>
    </row>
    <row r="4984" spans="1:6" x14ac:dyDescent="0.3">
      <c r="A4984" s="45">
        <v>760199</v>
      </c>
      <c r="B4984" s="46">
        <v>43970</v>
      </c>
      <c r="C4984" s="47">
        <v>3301.0453849999999</v>
      </c>
      <c r="D4984" s="45">
        <v>-0.37</v>
      </c>
      <c r="E4984" s="45" t="s">
        <v>29</v>
      </c>
      <c r="F4984" s="46">
        <v>43969</v>
      </c>
    </row>
    <row r="4985" spans="1:6" x14ac:dyDescent="0.3">
      <c r="A4985" s="45">
        <v>760199</v>
      </c>
      <c r="B4985" s="46">
        <v>43971</v>
      </c>
      <c r="C4985" s="47">
        <v>3300.4336149999999</v>
      </c>
      <c r="D4985" s="45">
        <v>-0.37</v>
      </c>
      <c r="E4985" s="45" t="s">
        <v>29</v>
      </c>
      <c r="F4985" s="46">
        <v>43969</v>
      </c>
    </row>
    <row r="4986" spans="1:6" x14ac:dyDescent="0.3">
      <c r="A4986" s="45">
        <v>760199</v>
      </c>
      <c r="B4986" s="46">
        <v>43972</v>
      </c>
      <c r="C4986" s="47">
        <v>3299.8219600000002</v>
      </c>
      <c r="D4986" s="45">
        <v>-0.37</v>
      </c>
      <c r="E4986" s="45" t="s">
        <v>29</v>
      </c>
      <c r="F4986" s="46">
        <v>43969</v>
      </c>
    </row>
    <row r="4987" spans="1:6" x14ac:dyDescent="0.3">
      <c r="A4987" s="45">
        <v>760199</v>
      </c>
      <c r="B4987" s="46">
        <v>43973</v>
      </c>
      <c r="C4987" s="47">
        <v>3299.2104169999998</v>
      </c>
      <c r="D4987" s="45">
        <v>-0.37</v>
      </c>
      <c r="E4987" s="45" t="s">
        <v>29</v>
      </c>
      <c r="F4987" s="46">
        <v>43969</v>
      </c>
    </row>
    <row r="4988" spans="1:6" x14ac:dyDescent="0.3">
      <c r="A4988" s="45">
        <v>760199</v>
      </c>
      <c r="B4988" s="46">
        <v>43976</v>
      </c>
      <c r="C4988" s="47">
        <v>3298.5989880000002</v>
      </c>
      <c r="D4988" s="45">
        <v>-0.37</v>
      </c>
      <c r="E4988" s="45" t="s">
        <v>29</v>
      </c>
      <c r="F4988" s="46">
        <v>43969</v>
      </c>
    </row>
    <row r="4989" spans="1:6" x14ac:dyDescent="0.3">
      <c r="A4989" s="45">
        <v>760199</v>
      </c>
      <c r="B4989" s="46">
        <v>43977</v>
      </c>
      <c r="C4989" s="47">
        <v>3297.9876720000002</v>
      </c>
      <c r="D4989" s="45">
        <v>-0.37</v>
      </c>
      <c r="E4989" s="45" t="s">
        <v>29</v>
      </c>
      <c r="F4989" s="46">
        <v>43969</v>
      </c>
    </row>
    <row r="4990" spans="1:6" x14ac:dyDescent="0.3">
      <c r="A4990" s="45">
        <v>760199</v>
      </c>
      <c r="B4990" s="46">
        <v>43978</v>
      </c>
      <c r="C4990" s="47">
        <v>3296.3171349999998</v>
      </c>
      <c r="D4990" s="45">
        <v>-0.45</v>
      </c>
      <c r="E4990" s="45" t="s">
        <v>29</v>
      </c>
      <c r="F4990" s="46">
        <v>43978</v>
      </c>
    </row>
    <row r="4991" spans="1:6" x14ac:dyDescent="0.3">
      <c r="A4991" s="45">
        <v>760199</v>
      </c>
      <c r="B4991" s="46">
        <v>43979</v>
      </c>
      <c r="C4991" s="47">
        <v>3295.5738740000002</v>
      </c>
      <c r="D4991" s="45">
        <v>-0.45</v>
      </c>
      <c r="E4991" s="45" t="s">
        <v>29</v>
      </c>
      <c r="F4991" s="46">
        <v>43978</v>
      </c>
    </row>
    <row r="4992" spans="1:6" x14ac:dyDescent="0.3">
      <c r="A4992" s="45">
        <v>760199</v>
      </c>
      <c r="B4992" s="46">
        <v>43980</v>
      </c>
      <c r="C4992" s="47">
        <v>3294.8307799999998</v>
      </c>
      <c r="D4992" s="45">
        <v>-0.45</v>
      </c>
      <c r="E4992" s="45" t="s">
        <v>29</v>
      </c>
      <c r="F4992" s="46">
        <v>43978</v>
      </c>
    </row>
    <row r="4993" spans="1:6" x14ac:dyDescent="0.3">
      <c r="A4993" s="45">
        <v>760199</v>
      </c>
      <c r="B4993" s="46">
        <v>43983</v>
      </c>
      <c r="C4993" s="47">
        <v>3294.0878539999999</v>
      </c>
      <c r="D4993" s="45">
        <v>-0.45</v>
      </c>
      <c r="E4993" s="45" t="s">
        <v>29</v>
      </c>
      <c r="F4993" s="46">
        <v>43978</v>
      </c>
    </row>
    <row r="4994" spans="1:6" x14ac:dyDescent="0.3">
      <c r="A4994" s="45">
        <v>760199</v>
      </c>
      <c r="B4994" s="46">
        <v>43984</v>
      </c>
      <c r="C4994" s="47">
        <v>3293.3450950000001</v>
      </c>
      <c r="D4994" s="45">
        <v>-0.45</v>
      </c>
      <c r="E4994" s="45" t="s">
        <v>29</v>
      </c>
      <c r="F4994" s="46">
        <v>43978</v>
      </c>
    </row>
    <row r="4995" spans="1:6" x14ac:dyDescent="0.3">
      <c r="A4995" s="45">
        <v>760199</v>
      </c>
      <c r="B4995" s="46">
        <v>43985</v>
      </c>
      <c r="C4995" s="47">
        <v>3292.602504</v>
      </c>
      <c r="D4995" s="45">
        <v>-0.45</v>
      </c>
      <c r="E4995" s="45" t="s">
        <v>29</v>
      </c>
      <c r="F4995" s="46">
        <v>43978</v>
      </c>
    </row>
    <row r="4996" spans="1:6" x14ac:dyDescent="0.3">
      <c r="A4996" s="45">
        <v>760199</v>
      </c>
      <c r="B4996" s="46">
        <v>43986</v>
      </c>
      <c r="C4996" s="47">
        <v>3291.8600799999999</v>
      </c>
      <c r="D4996" s="45">
        <v>-0.45</v>
      </c>
      <c r="E4996" s="45" t="s">
        <v>29</v>
      </c>
      <c r="F4996" s="46">
        <v>43978</v>
      </c>
    </row>
    <row r="4997" spans="1:6" x14ac:dyDescent="0.3">
      <c r="A4997" s="45">
        <v>760199</v>
      </c>
      <c r="B4997" s="46">
        <v>43987</v>
      </c>
      <c r="C4997" s="47">
        <v>3291.1178239999999</v>
      </c>
      <c r="D4997" s="45">
        <v>-0.45</v>
      </c>
      <c r="E4997" s="45" t="s">
        <v>29</v>
      </c>
      <c r="F4997" s="46">
        <v>43978</v>
      </c>
    </row>
    <row r="4998" spans="1:6" x14ac:dyDescent="0.3">
      <c r="A4998" s="45">
        <v>760199</v>
      </c>
      <c r="B4998" s="46">
        <v>43990</v>
      </c>
      <c r="C4998" s="47">
        <v>3290.3757350000001</v>
      </c>
      <c r="D4998" s="45">
        <v>-0.45</v>
      </c>
      <c r="E4998" s="45" t="s">
        <v>29</v>
      </c>
      <c r="F4998" s="46">
        <v>43978</v>
      </c>
    </row>
    <row r="4999" spans="1:6" x14ac:dyDescent="0.3">
      <c r="A4999" s="45">
        <v>760199</v>
      </c>
      <c r="B4999" s="46">
        <v>43991</v>
      </c>
      <c r="C4999" s="47">
        <v>3289.6338129999999</v>
      </c>
      <c r="D4999" s="45">
        <v>-0.45</v>
      </c>
      <c r="E4999" s="45" t="s">
        <v>29</v>
      </c>
      <c r="F4999" s="46">
        <v>43978</v>
      </c>
    </row>
    <row r="5000" spans="1:6" x14ac:dyDescent="0.3">
      <c r="A5000" s="45">
        <v>760199</v>
      </c>
      <c r="B5000" s="46">
        <v>43992</v>
      </c>
      <c r="C5000" s="47">
        <v>3290.9740550000001</v>
      </c>
      <c r="D5000" s="45">
        <v>-0.38</v>
      </c>
      <c r="E5000" s="45" t="s">
        <v>28</v>
      </c>
      <c r="F5000" s="46">
        <v>43992</v>
      </c>
    </row>
    <row r="5001" spans="1:6" x14ac:dyDescent="0.3">
      <c r="A5001" s="45">
        <v>760199</v>
      </c>
      <c r="B5001" s="46">
        <v>43994</v>
      </c>
      <c r="C5001" s="47">
        <v>3290.3476780000001</v>
      </c>
      <c r="D5001" s="45">
        <v>-0.38</v>
      </c>
      <c r="E5001" s="45" t="s">
        <v>28</v>
      </c>
      <c r="F5001" s="46">
        <v>43992</v>
      </c>
    </row>
    <row r="5002" spans="1:6" x14ac:dyDescent="0.3">
      <c r="A5002" s="45">
        <v>760199</v>
      </c>
      <c r="B5002" s="46">
        <v>43997</v>
      </c>
      <c r="C5002" s="47">
        <v>3289.7214199999999</v>
      </c>
      <c r="D5002" s="45">
        <v>-0.38</v>
      </c>
      <c r="E5002" s="45" t="s">
        <v>28</v>
      </c>
      <c r="F5002" s="46">
        <v>43992</v>
      </c>
    </row>
    <row r="5003" spans="1:6" x14ac:dyDescent="0.3">
      <c r="A5003" s="45">
        <v>760199</v>
      </c>
      <c r="B5003" s="46">
        <v>43998</v>
      </c>
      <c r="C5003" s="47">
        <v>3290.0500470000002</v>
      </c>
      <c r="D5003" s="45">
        <v>0.22</v>
      </c>
      <c r="E5003" s="45" t="s">
        <v>29</v>
      </c>
      <c r="F5003" s="46">
        <v>43998</v>
      </c>
    </row>
    <row r="5004" spans="1:6" x14ac:dyDescent="0.3">
      <c r="A5004" s="45">
        <v>760199</v>
      </c>
      <c r="B5004" s="46">
        <v>43999</v>
      </c>
      <c r="C5004" s="47">
        <v>3290.3787069999998</v>
      </c>
      <c r="D5004" s="45">
        <v>0.22</v>
      </c>
      <c r="E5004" s="45" t="s">
        <v>29</v>
      </c>
      <c r="F5004" s="46">
        <v>43998</v>
      </c>
    </row>
    <row r="5005" spans="1:6" x14ac:dyDescent="0.3">
      <c r="A5005" s="45">
        <v>760199</v>
      </c>
      <c r="B5005" s="46">
        <v>44000</v>
      </c>
      <c r="C5005" s="47">
        <v>3290.7073999999998</v>
      </c>
      <c r="D5005" s="45">
        <v>0.22</v>
      </c>
      <c r="E5005" s="45" t="s">
        <v>29</v>
      </c>
      <c r="F5005" s="46">
        <v>43998</v>
      </c>
    </row>
    <row r="5006" spans="1:6" x14ac:dyDescent="0.3">
      <c r="A5006" s="45">
        <v>760199</v>
      </c>
      <c r="B5006" s="46">
        <v>44001</v>
      </c>
      <c r="C5006" s="47">
        <v>3291.0361250000001</v>
      </c>
      <c r="D5006" s="45">
        <v>0.22</v>
      </c>
      <c r="E5006" s="45" t="s">
        <v>29</v>
      </c>
      <c r="F5006" s="46">
        <v>43998</v>
      </c>
    </row>
    <row r="5007" spans="1:6" x14ac:dyDescent="0.3">
      <c r="A5007" s="45">
        <v>760199</v>
      </c>
      <c r="B5007" s="46">
        <v>44004</v>
      </c>
      <c r="C5007" s="47">
        <v>3291.3648840000001</v>
      </c>
      <c r="D5007" s="45">
        <v>0.22</v>
      </c>
      <c r="E5007" s="45" t="s">
        <v>29</v>
      </c>
      <c r="F5007" s="46">
        <v>43998</v>
      </c>
    </row>
    <row r="5008" spans="1:6" x14ac:dyDescent="0.3">
      <c r="A5008" s="45">
        <v>760199</v>
      </c>
      <c r="B5008" s="46">
        <v>44005</v>
      </c>
      <c r="C5008" s="47">
        <v>3291.693675</v>
      </c>
      <c r="D5008" s="45">
        <v>0.22</v>
      </c>
      <c r="E5008" s="45" t="s">
        <v>29</v>
      </c>
      <c r="F5008" s="46">
        <v>43998</v>
      </c>
    </row>
    <row r="5009" spans="1:6" x14ac:dyDescent="0.3">
      <c r="A5009" s="45">
        <v>760199</v>
      </c>
      <c r="B5009" s="46">
        <v>44006</v>
      </c>
      <c r="C5009" s="47">
        <v>3292.0225</v>
      </c>
      <c r="D5009" s="45">
        <v>0.22</v>
      </c>
      <c r="E5009" s="45" t="s">
        <v>29</v>
      </c>
      <c r="F5009" s="46">
        <v>43998</v>
      </c>
    </row>
    <row r="5010" spans="1:6" x14ac:dyDescent="0.3">
      <c r="A5010" s="45">
        <v>760199</v>
      </c>
      <c r="B5010" s="46">
        <v>44007</v>
      </c>
      <c r="C5010" s="47">
        <v>3292.351357</v>
      </c>
      <c r="D5010" s="45">
        <v>0.22</v>
      </c>
      <c r="E5010" s="45" t="s">
        <v>29</v>
      </c>
      <c r="F5010" s="46">
        <v>43998</v>
      </c>
    </row>
    <row r="5011" spans="1:6" x14ac:dyDescent="0.3">
      <c r="A5011" s="45">
        <v>760199</v>
      </c>
      <c r="B5011" s="46">
        <v>44008</v>
      </c>
      <c r="C5011" s="47">
        <v>3293.3521719999999</v>
      </c>
      <c r="D5011" s="45">
        <v>0.27</v>
      </c>
      <c r="E5011" s="45" t="s">
        <v>29</v>
      </c>
      <c r="F5011" s="46">
        <v>44008</v>
      </c>
    </row>
    <row r="5012" spans="1:6" x14ac:dyDescent="0.3">
      <c r="A5012" s="45">
        <v>760199</v>
      </c>
      <c r="B5012" s="46">
        <v>44011</v>
      </c>
      <c r="C5012" s="47">
        <v>3293.7558359999998</v>
      </c>
      <c r="D5012" s="45">
        <v>0.27</v>
      </c>
      <c r="E5012" s="45" t="s">
        <v>29</v>
      </c>
      <c r="F5012" s="46">
        <v>44008</v>
      </c>
    </row>
    <row r="5013" spans="1:6" x14ac:dyDescent="0.3">
      <c r="A5013" s="45">
        <v>760199</v>
      </c>
      <c r="B5013" s="46">
        <v>44012</v>
      </c>
      <c r="C5013" s="47">
        <v>3294.1595499999999</v>
      </c>
      <c r="D5013" s="45">
        <v>0.27</v>
      </c>
      <c r="E5013" s="45" t="s">
        <v>29</v>
      </c>
      <c r="F5013" s="46">
        <v>44008</v>
      </c>
    </row>
    <row r="5014" spans="1:6" x14ac:dyDescent="0.3">
      <c r="A5014" s="45">
        <v>760199</v>
      </c>
      <c r="B5014" s="46">
        <v>44013</v>
      </c>
      <c r="C5014" s="47">
        <v>3294.5633130000001</v>
      </c>
      <c r="D5014" s="45">
        <v>0.27</v>
      </c>
      <c r="E5014" s="45" t="s">
        <v>29</v>
      </c>
      <c r="F5014" s="46">
        <v>44008</v>
      </c>
    </row>
    <row r="5015" spans="1:6" x14ac:dyDescent="0.3">
      <c r="A5015" s="45">
        <v>760199</v>
      </c>
      <c r="B5015" s="46">
        <v>44014</v>
      </c>
      <c r="C5015" s="47">
        <v>3294.967126</v>
      </c>
      <c r="D5015" s="45">
        <v>0.27</v>
      </c>
      <c r="E5015" s="45" t="s">
        <v>29</v>
      </c>
      <c r="F5015" s="46">
        <v>44008</v>
      </c>
    </row>
    <row r="5016" spans="1:6" x14ac:dyDescent="0.3">
      <c r="A5016" s="45">
        <v>760199</v>
      </c>
      <c r="B5016" s="46">
        <v>44015</v>
      </c>
      <c r="C5016" s="47">
        <v>3295.3709880000001</v>
      </c>
      <c r="D5016" s="45">
        <v>0.27</v>
      </c>
      <c r="E5016" s="45" t="s">
        <v>29</v>
      </c>
      <c r="F5016" s="46">
        <v>44008</v>
      </c>
    </row>
    <row r="5017" spans="1:6" x14ac:dyDescent="0.3">
      <c r="A5017" s="45">
        <v>760199</v>
      </c>
      <c r="B5017" s="46">
        <v>44018</v>
      </c>
      <c r="C5017" s="47">
        <v>3295.774899</v>
      </c>
      <c r="D5017" s="45">
        <v>0.27</v>
      </c>
      <c r="E5017" s="45" t="s">
        <v>29</v>
      </c>
      <c r="F5017" s="46">
        <v>44008</v>
      </c>
    </row>
    <row r="5018" spans="1:6" x14ac:dyDescent="0.3">
      <c r="A5018" s="45">
        <v>760199</v>
      </c>
      <c r="B5018" s="46">
        <v>44019</v>
      </c>
      <c r="C5018" s="47">
        <v>3296.17886</v>
      </c>
      <c r="D5018" s="45">
        <v>0.27</v>
      </c>
      <c r="E5018" s="45" t="s">
        <v>29</v>
      </c>
      <c r="F5018" s="46">
        <v>44008</v>
      </c>
    </row>
    <row r="5019" spans="1:6" x14ac:dyDescent="0.3">
      <c r="A5019" s="45">
        <v>760199</v>
      </c>
      <c r="B5019" s="46">
        <v>44020</v>
      </c>
      <c r="C5019" s="47">
        <v>3296.5828710000001</v>
      </c>
      <c r="D5019" s="45">
        <v>0.27</v>
      </c>
      <c r="E5019" s="45" t="s">
        <v>29</v>
      </c>
      <c r="F5019" s="46">
        <v>44008</v>
      </c>
    </row>
    <row r="5020" spans="1:6" x14ac:dyDescent="0.3">
      <c r="A5020" s="45">
        <v>760199</v>
      </c>
      <c r="B5020" s="46">
        <v>44021</v>
      </c>
      <c r="C5020" s="47">
        <v>3296.9869309999999</v>
      </c>
      <c r="D5020" s="45">
        <v>0.27</v>
      </c>
      <c r="E5020" s="45" t="s">
        <v>29</v>
      </c>
      <c r="F5020" s="46">
        <v>44008</v>
      </c>
    </row>
    <row r="5021" spans="1:6" x14ac:dyDescent="0.3">
      <c r="A5021" s="45">
        <v>760199</v>
      </c>
      <c r="B5021" s="46">
        <v>44022</v>
      </c>
      <c r="C5021" s="47">
        <v>3297.1068759999998</v>
      </c>
      <c r="D5021" s="45">
        <v>0.26</v>
      </c>
      <c r="E5021" s="45" t="s">
        <v>28</v>
      </c>
      <c r="F5021" s="46">
        <v>44022</v>
      </c>
    </row>
    <row r="5022" spans="1:6" x14ac:dyDescent="0.3">
      <c r="A5022" s="45">
        <v>760199</v>
      </c>
      <c r="B5022" s="46">
        <v>44025</v>
      </c>
      <c r="C5022" s="47">
        <v>3297.4960430000001</v>
      </c>
      <c r="D5022" s="45">
        <v>0.26</v>
      </c>
      <c r="E5022" s="45" t="s">
        <v>28</v>
      </c>
      <c r="F5022" s="46">
        <v>44022</v>
      </c>
    </row>
    <row r="5023" spans="1:6" x14ac:dyDescent="0.3">
      <c r="A5023" s="45">
        <v>760199</v>
      </c>
      <c r="B5023" s="46">
        <v>44026</v>
      </c>
      <c r="C5023" s="47">
        <v>3297.885256</v>
      </c>
      <c r="D5023" s="45">
        <v>0.26</v>
      </c>
      <c r="E5023" s="45" t="s">
        <v>28</v>
      </c>
      <c r="F5023" s="46">
        <v>44022</v>
      </c>
    </row>
    <row r="5024" spans="1:6" x14ac:dyDescent="0.3">
      <c r="A5024" s="45">
        <v>760199</v>
      </c>
      <c r="B5024" s="46">
        <v>44027</v>
      </c>
      <c r="C5024" s="47">
        <v>3298.2745159999999</v>
      </c>
      <c r="D5024" s="45">
        <v>0.26</v>
      </c>
      <c r="E5024" s="45" t="s">
        <v>28</v>
      </c>
      <c r="F5024" s="46">
        <v>44022</v>
      </c>
    </row>
    <row r="5025" spans="1:6" x14ac:dyDescent="0.3">
      <c r="A5025" s="45">
        <v>760199</v>
      </c>
      <c r="B5025" s="46">
        <v>44028</v>
      </c>
      <c r="C5025" s="47">
        <v>3299.0040939999999</v>
      </c>
      <c r="D5025" s="45">
        <v>0.51</v>
      </c>
      <c r="E5025" s="45" t="s">
        <v>29</v>
      </c>
      <c r="F5025" s="46">
        <v>44028</v>
      </c>
    </row>
    <row r="5026" spans="1:6" x14ac:dyDescent="0.3">
      <c r="A5026" s="45">
        <v>760199</v>
      </c>
      <c r="B5026" s="46">
        <v>44029</v>
      </c>
      <c r="C5026" s="47">
        <v>3299.7338340000001</v>
      </c>
      <c r="D5026" s="45">
        <v>0.51</v>
      </c>
      <c r="E5026" s="45" t="s">
        <v>29</v>
      </c>
      <c r="F5026" s="46">
        <v>44028</v>
      </c>
    </row>
    <row r="5027" spans="1:6" x14ac:dyDescent="0.3">
      <c r="A5027" s="45">
        <v>760199</v>
      </c>
      <c r="B5027" s="46">
        <v>44032</v>
      </c>
      <c r="C5027" s="47">
        <v>3300.4637349999998</v>
      </c>
      <c r="D5027" s="45">
        <v>0.51</v>
      </c>
      <c r="E5027" s="45" t="s">
        <v>29</v>
      </c>
      <c r="F5027" s="46">
        <v>44028</v>
      </c>
    </row>
    <row r="5028" spans="1:6" x14ac:dyDescent="0.3">
      <c r="A5028" s="45">
        <v>760199</v>
      </c>
      <c r="B5028" s="46">
        <v>44033</v>
      </c>
      <c r="C5028" s="47">
        <v>3301.1937979999998</v>
      </c>
      <c r="D5028" s="45">
        <v>0.51</v>
      </c>
      <c r="E5028" s="45" t="s">
        <v>29</v>
      </c>
      <c r="F5028" s="46">
        <v>44028</v>
      </c>
    </row>
    <row r="5029" spans="1:6" x14ac:dyDescent="0.3">
      <c r="A5029" s="45">
        <v>760199</v>
      </c>
      <c r="B5029" s="46">
        <v>44034</v>
      </c>
      <c r="C5029" s="47">
        <v>3301.9240220000002</v>
      </c>
      <c r="D5029" s="45">
        <v>0.51</v>
      </c>
      <c r="E5029" s="45" t="s">
        <v>29</v>
      </c>
      <c r="F5029" s="46">
        <v>44028</v>
      </c>
    </row>
    <row r="5030" spans="1:6" x14ac:dyDescent="0.3">
      <c r="A5030" s="45">
        <v>760199</v>
      </c>
      <c r="B5030" s="46">
        <v>44035</v>
      </c>
      <c r="C5030" s="47">
        <v>3302.6544079999999</v>
      </c>
      <c r="D5030" s="45">
        <v>0.51</v>
      </c>
      <c r="E5030" s="45" t="s">
        <v>29</v>
      </c>
      <c r="F5030" s="46">
        <v>44028</v>
      </c>
    </row>
    <row r="5031" spans="1:6" x14ac:dyDescent="0.3">
      <c r="A5031" s="45">
        <v>760199</v>
      </c>
      <c r="B5031" s="46">
        <v>44036</v>
      </c>
      <c r="C5031" s="47">
        <v>3303.3849559999999</v>
      </c>
      <c r="D5031" s="45">
        <v>0.51</v>
      </c>
      <c r="E5031" s="45" t="s">
        <v>29</v>
      </c>
      <c r="F5031" s="46">
        <v>44028</v>
      </c>
    </row>
    <row r="5032" spans="1:6" x14ac:dyDescent="0.3">
      <c r="A5032" s="45">
        <v>760199</v>
      </c>
      <c r="B5032" s="46">
        <v>44039</v>
      </c>
      <c r="C5032" s="47">
        <v>3302.5141400000002</v>
      </c>
      <c r="D5032" s="45">
        <v>0.37</v>
      </c>
      <c r="E5032" s="45" t="s">
        <v>29</v>
      </c>
      <c r="F5032" s="46">
        <v>44039</v>
      </c>
    </row>
    <row r="5033" spans="1:6" x14ac:dyDescent="0.3">
      <c r="A5033" s="45">
        <v>760199</v>
      </c>
      <c r="B5033" s="46">
        <v>44040</v>
      </c>
      <c r="C5033" s="47">
        <v>3303.0444769999999</v>
      </c>
      <c r="D5033" s="45">
        <v>0.37</v>
      </c>
      <c r="E5033" s="45" t="s">
        <v>29</v>
      </c>
      <c r="F5033" s="46">
        <v>44039</v>
      </c>
    </row>
    <row r="5034" spans="1:6" x14ac:dyDescent="0.3">
      <c r="A5034" s="45">
        <v>760199</v>
      </c>
      <c r="B5034" s="46">
        <v>44041</v>
      </c>
      <c r="C5034" s="47">
        <v>3303.5748979999998</v>
      </c>
      <c r="D5034" s="45">
        <v>0.37</v>
      </c>
      <c r="E5034" s="45" t="s">
        <v>29</v>
      </c>
      <c r="F5034" s="46">
        <v>44039</v>
      </c>
    </row>
    <row r="5035" spans="1:6" x14ac:dyDescent="0.3">
      <c r="A5035" s="45">
        <v>760199</v>
      </c>
      <c r="B5035" s="46">
        <v>44042</v>
      </c>
      <c r="C5035" s="47">
        <v>3304.1054039999999</v>
      </c>
      <c r="D5035" s="45">
        <v>0.37</v>
      </c>
      <c r="E5035" s="45" t="s">
        <v>29</v>
      </c>
      <c r="F5035" s="46">
        <v>44039</v>
      </c>
    </row>
    <row r="5036" spans="1:6" x14ac:dyDescent="0.3">
      <c r="A5036" s="45">
        <v>760199</v>
      </c>
      <c r="B5036" s="46">
        <v>44043</v>
      </c>
      <c r="C5036" s="47">
        <v>3304.635996</v>
      </c>
      <c r="D5036" s="45">
        <v>0.37</v>
      </c>
      <c r="E5036" s="45" t="s">
        <v>29</v>
      </c>
      <c r="F5036" s="46">
        <v>44039</v>
      </c>
    </row>
    <row r="5037" spans="1:6" x14ac:dyDescent="0.3">
      <c r="A5037" s="45">
        <v>760199</v>
      </c>
      <c r="B5037" s="46">
        <v>44046</v>
      </c>
      <c r="C5037" s="47">
        <v>3305.1666730000002</v>
      </c>
      <c r="D5037" s="45">
        <v>0.37</v>
      </c>
      <c r="E5037" s="45" t="s">
        <v>29</v>
      </c>
      <c r="F5037" s="46">
        <v>44039</v>
      </c>
    </row>
    <row r="5038" spans="1:6" x14ac:dyDescent="0.3">
      <c r="A5038" s="45">
        <v>760199</v>
      </c>
      <c r="B5038" s="46">
        <v>44047</v>
      </c>
      <c r="C5038" s="47">
        <v>3305.697435</v>
      </c>
      <c r="D5038" s="45">
        <v>0.37</v>
      </c>
      <c r="E5038" s="45" t="s">
        <v>29</v>
      </c>
      <c r="F5038" s="46">
        <v>44039</v>
      </c>
    </row>
    <row r="5039" spans="1:6" x14ac:dyDescent="0.3">
      <c r="A5039" s="45">
        <v>760199</v>
      </c>
      <c r="B5039" s="46">
        <v>44048</v>
      </c>
      <c r="C5039" s="47">
        <v>3306.228282</v>
      </c>
      <c r="D5039" s="45">
        <v>0.37</v>
      </c>
      <c r="E5039" s="45" t="s">
        <v>29</v>
      </c>
      <c r="F5039" s="46">
        <v>44039</v>
      </c>
    </row>
    <row r="5040" spans="1:6" x14ac:dyDescent="0.3">
      <c r="A5040" s="45">
        <v>760199</v>
      </c>
      <c r="B5040" s="46">
        <v>44049</v>
      </c>
      <c r="C5040" s="47">
        <v>3306.759215</v>
      </c>
      <c r="D5040" s="45">
        <v>0.37</v>
      </c>
      <c r="E5040" s="45" t="s">
        <v>29</v>
      </c>
      <c r="F5040" s="46">
        <v>44039</v>
      </c>
    </row>
    <row r="5041" spans="1:6" x14ac:dyDescent="0.3">
      <c r="A5041" s="45">
        <v>760199</v>
      </c>
      <c r="B5041" s="46">
        <v>44050</v>
      </c>
      <c r="C5041" s="47">
        <v>3307.0459219999998</v>
      </c>
      <c r="D5041" s="45">
        <v>0.36</v>
      </c>
      <c r="E5041" s="45" t="s">
        <v>28</v>
      </c>
      <c r="F5041" s="46">
        <v>44050</v>
      </c>
    </row>
    <row r="5042" spans="1:6" x14ac:dyDescent="0.3">
      <c r="A5042" s="45">
        <v>760199</v>
      </c>
      <c r="B5042" s="46">
        <v>44053</v>
      </c>
      <c r="C5042" s="47">
        <v>3307.5626120000002</v>
      </c>
      <c r="D5042" s="45">
        <v>0.36</v>
      </c>
      <c r="E5042" s="45" t="s">
        <v>28</v>
      </c>
      <c r="F5042" s="46">
        <v>44050</v>
      </c>
    </row>
    <row r="5043" spans="1:6" x14ac:dyDescent="0.3">
      <c r="A5043" s="45">
        <v>760199</v>
      </c>
      <c r="B5043" s="46">
        <v>44054</v>
      </c>
      <c r="C5043" s="47">
        <v>3308.0793840000001</v>
      </c>
      <c r="D5043" s="45">
        <v>0.36</v>
      </c>
      <c r="E5043" s="45" t="s">
        <v>28</v>
      </c>
      <c r="F5043" s="46">
        <v>44050</v>
      </c>
    </row>
    <row r="5044" spans="1:6" x14ac:dyDescent="0.3">
      <c r="A5044" s="45">
        <v>760199</v>
      </c>
      <c r="B5044" s="46">
        <v>44055</v>
      </c>
      <c r="C5044" s="47">
        <v>3308.5962359999999</v>
      </c>
      <c r="D5044" s="45">
        <v>0.36</v>
      </c>
      <c r="E5044" s="45" t="s">
        <v>28</v>
      </c>
      <c r="F5044" s="46">
        <v>44050</v>
      </c>
    </row>
    <row r="5045" spans="1:6" x14ac:dyDescent="0.3">
      <c r="A5045" s="45">
        <v>760199</v>
      </c>
      <c r="B5045" s="46">
        <v>44056</v>
      </c>
      <c r="C5045" s="47">
        <v>3309.1131700000001</v>
      </c>
      <c r="D5045" s="45">
        <v>0.36</v>
      </c>
      <c r="E5045" s="45" t="s">
        <v>28</v>
      </c>
      <c r="F5045" s="46">
        <v>44050</v>
      </c>
    </row>
    <row r="5046" spans="1:6" x14ac:dyDescent="0.3">
      <c r="A5046" s="45">
        <v>760199</v>
      </c>
      <c r="B5046" s="46">
        <v>44057</v>
      </c>
      <c r="C5046" s="47">
        <v>3309.6301830000002</v>
      </c>
      <c r="D5046" s="45">
        <v>0.36</v>
      </c>
      <c r="E5046" s="45" t="s">
        <v>28</v>
      </c>
      <c r="F5046" s="46">
        <v>44050</v>
      </c>
    </row>
    <row r="5047" spans="1:6" x14ac:dyDescent="0.3">
      <c r="A5047" s="45">
        <v>760199</v>
      </c>
      <c r="B5047" s="46">
        <v>44060</v>
      </c>
      <c r="C5047" s="47">
        <v>3310.1472789999998</v>
      </c>
      <c r="D5047" s="45">
        <v>0.36</v>
      </c>
      <c r="E5047" s="45" t="s">
        <v>28</v>
      </c>
      <c r="F5047" s="46">
        <v>44050</v>
      </c>
    </row>
    <row r="5048" spans="1:6" x14ac:dyDescent="0.3">
      <c r="A5048" s="45">
        <v>760199</v>
      </c>
      <c r="B5048" s="46">
        <v>44061</v>
      </c>
      <c r="C5048" s="47">
        <v>3310.3457739999999</v>
      </c>
      <c r="D5048" s="45">
        <v>0.12</v>
      </c>
      <c r="E5048" s="45" t="s">
        <v>29</v>
      </c>
      <c r="F5048" s="46">
        <v>44061</v>
      </c>
    </row>
    <row r="5049" spans="1:6" x14ac:dyDescent="0.3">
      <c r="A5049" s="45">
        <v>760199</v>
      </c>
      <c r="B5049" s="46">
        <v>44062</v>
      </c>
      <c r="C5049" s="47">
        <v>3310.5442819999998</v>
      </c>
      <c r="D5049" s="45">
        <v>0.12</v>
      </c>
      <c r="E5049" s="45" t="s">
        <v>29</v>
      </c>
      <c r="F5049" s="46">
        <v>44061</v>
      </c>
    </row>
    <row r="5050" spans="1:6" x14ac:dyDescent="0.3">
      <c r="A5050" s="45">
        <v>760199</v>
      </c>
      <c r="B5050" s="46">
        <v>44063</v>
      </c>
      <c r="C5050" s="47">
        <v>3310.7428009999999</v>
      </c>
      <c r="D5050" s="45">
        <v>0.12</v>
      </c>
      <c r="E5050" s="45" t="s">
        <v>29</v>
      </c>
      <c r="F5050" s="46">
        <v>44061</v>
      </c>
    </row>
    <row r="5051" spans="1:6" x14ac:dyDescent="0.3">
      <c r="A5051" s="45">
        <v>760199</v>
      </c>
      <c r="B5051" s="46">
        <v>44064</v>
      </c>
      <c r="C5051" s="47">
        <v>3310.9413330000002</v>
      </c>
      <c r="D5051" s="45">
        <v>0.12</v>
      </c>
      <c r="E5051" s="45" t="s">
        <v>29</v>
      </c>
      <c r="F5051" s="46">
        <v>44061</v>
      </c>
    </row>
    <row r="5052" spans="1:6" x14ac:dyDescent="0.3">
      <c r="A5052" s="45">
        <v>760199</v>
      </c>
      <c r="B5052" s="46">
        <v>44067</v>
      </c>
      <c r="C5052" s="47">
        <v>3311.1398760000002</v>
      </c>
      <c r="D5052" s="45">
        <v>0.12</v>
      </c>
      <c r="E5052" s="45" t="s">
        <v>29</v>
      </c>
      <c r="F5052" s="46">
        <v>44061</v>
      </c>
    </row>
    <row r="5053" spans="1:6" x14ac:dyDescent="0.3">
      <c r="A5053" s="45">
        <v>760199</v>
      </c>
      <c r="B5053" s="46">
        <v>44068</v>
      </c>
      <c r="C5053" s="47">
        <v>3311.3384310000001</v>
      </c>
      <c r="D5053" s="45">
        <v>0.12</v>
      </c>
      <c r="E5053" s="45" t="s">
        <v>29</v>
      </c>
      <c r="F5053" s="46">
        <v>44061</v>
      </c>
    </row>
    <row r="5054" spans="1:6" x14ac:dyDescent="0.3">
      <c r="A5054" s="45">
        <v>760199</v>
      </c>
      <c r="B5054" s="46">
        <v>44069</v>
      </c>
      <c r="C5054" s="47">
        <v>3312.5785780000001</v>
      </c>
      <c r="D5054" s="45">
        <v>0.21</v>
      </c>
      <c r="E5054" s="45" t="s">
        <v>29</v>
      </c>
      <c r="F5054" s="46">
        <v>44069</v>
      </c>
    </row>
    <row r="5055" spans="1:6" x14ac:dyDescent="0.3">
      <c r="A5055" s="45">
        <v>760199</v>
      </c>
      <c r="B5055" s="46">
        <v>44070</v>
      </c>
      <c r="C5055" s="47">
        <v>3312.9260519999998</v>
      </c>
      <c r="D5055" s="45">
        <v>0.21</v>
      </c>
      <c r="E5055" s="45" t="s">
        <v>29</v>
      </c>
      <c r="F5055" s="46">
        <v>44069</v>
      </c>
    </row>
    <row r="5056" spans="1:6" x14ac:dyDescent="0.3">
      <c r="A5056" s="45">
        <v>760199</v>
      </c>
      <c r="B5056" s="46">
        <v>44071</v>
      </c>
      <c r="C5056" s="47">
        <v>3313.2735630000002</v>
      </c>
      <c r="D5056" s="45">
        <v>0.21</v>
      </c>
      <c r="E5056" s="45" t="s">
        <v>29</v>
      </c>
      <c r="F5056" s="46">
        <v>44069</v>
      </c>
    </row>
    <row r="5057" spans="1:6" x14ac:dyDescent="0.3">
      <c r="A5057" s="45">
        <v>760199</v>
      </c>
      <c r="B5057" s="46">
        <v>44074</v>
      </c>
      <c r="C5057" s="47">
        <v>3313.62111</v>
      </c>
      <c r="D5057" s="45">
        <v>0.21</v>
      </c>
      <c r="E5057" s="45" t="s">
        <v>29</v>
      </c>
      <c r="F5057" s="46">
        <v>44069</v>
      </c>
    </row>
    <row r="5058" spans="1:6" x14ac:dyDescent="0.3">
      <c r="A5058" s="45">
        <v>760199</v>
      </c>
      <c r="B5058" s="46">
        <v>44075</v>
      </c>
      <c r="C5058" s="47">
        <v>3313.9686940000001</v>
      </c>
      <c r="D5058" s="45">
        <v>0.21</v>
      </c>
      <c r="E5058" s="45" t="s">
        <v>29</v>
      </c>
      <c r="F5058" s="46">
        <v>44069</v>
      </c>
    </row>
    <row r="5059" spans="1:6" x14ac:dyDescent="0.3">
      <c r="A5059" s="45">
        <v>760199</v>
      </c>
      <c r="B5059" s="46">
        <v>44076</v>
      </c>
      <c r="C5059" s="47">
        <v>3314.3163140000001</v>
      </c>
      <c r="D5059" s="45">
        <v>0.21</v>
      </c>
      <c r="E5059" s="45" t="s">
        <v>29</v>
      </c>
      <c r="F5059" s="46">
        <v>44069</v>
      </c>
    </row>
    <row r="5060" spans="1:6" x14ac:dyDescent="0.3">
      <c r="A5060" s="45">
        <v>760199</v>
      </c>
      <c r="B5060" s="46">
        <v>44077</v>
      </c>
      <c r="C5060" s="47">
        <v>3314.6639709999999</v>
      </c>
      <c r="D5060" s="45">
        <v>0.21</v>
      </c>
      <c r="E5060" s="45" t="s">
        <v>29</v>
      </c>
      <c r="F5060" s="46">
        <v>44069</v>
      </c>
    </row>
    <row r="5061" spans="1:6" x14ac:dyDescent="0.3">
      <c r="A5061" s="45">
        <v>760199</v>
      </c>
      <c r="B5061" s="46">
        <v>44078</v>
      </c>
      <c r="C5061" s="47">
        <v>3315.0116640000001</v>
      </c>
      <c r="D5061" s="45">
        <v>0.21</v>
      </c>
      <c r="E5061" s="45" t="s">
        <v>29</v>
      </c>
      <c r="F5061" s="46">
        <v>44069</v>
      </c>
    </row>
    <row r="5062" spans="1:6" x14ac:dyDescent="0.3">
      <c r="A5062" s="45">
        <v>760199</v>
      </c>
      <c r="B5062" s="46">
        <v>44082</v>
      </c>
      <c r="C5062" s="47">
        <v>3315.3593930000002</v>
      </c>
      <c r="D5062" s="45">
        <v>0.21</v>
      </c>
      <c r="E5062" s="45" t="s">
        <v>29</v>
      </c>
      <c r="F5062" s="46">
        <v>44069</v>
      </c>
    </row>
    <row r="5063" spans="1:6" x14ac:dyDescent="0.3">
      <c r="A5063" s="45">
        <v>760199</v>
      </c>
      <c r="B5063" s="46">
        <v>44083</v>
      </c>
      <c r="C5063" s="47">
        <v>3316.5026680000001</v>
      </c>
      <c r="D5063" s="45">
        <v>0.24</v>
      </c>
      <c r="E5063" s="45" t="s">
        <v>28</v>
      </c>
      <c r="F5063" s="46">
        <v>44083</v>
      </c>
    </row>
    <row r="5064" spans="1:6" x14ac:dyDescent="0.3">
      <c r="A5064" s="45">
        <v>760199</v>
      </c>
      <c r="B5064" s="46">
        <v>44084</v>
      </c>
      <c r="C5064" s="47">
        <v>3316.9002839999998</v>
      </c>
      <c r="D5064" s="45">
        <v>0.24</v>
      </c>
      <c r="E5064" s="45" t="s">
        <v>28</v>
      </c>
      <c r="F5064" s="46">
        <v>44083</v>
      </c>
    </row>
    <row r="5065" spans="1:6" x14ac:dyDescent="0.3">
      <c r="A5065" s="45">
        <v>760199</v>
      </c>
      <c r="B5065" s="46">
        <v>44085</v>
      </c>
      <c r="C5065" s="47">
        <v>3317.2979489999998</v>
      </c>
      <c r="D5065" s="45">
        <v>0.24</v>
      </c>
      <c r="E5065" s="45" t="s">
        <v>28</v>
      </c>
      <c r="F5065" s="46">
        <v>44083</v>
      </c>
    </row>
    <row r="5066" spans="1:6" x14ac:dyDescent="0.3">
      <c r="A5066" s="45">
        <v>760199</v>
      </c>
      <c r="B5066" s="46">
        <v>44088</v>
      </c>
      <c r="C5066" s="47">
        <v>3317.6956610000002</v>
      </c>
      <c r="D5066" s="45">
        <v>0.24</v>
      </c>
      <c r="E5066" s="45" t="s">
        <v>28</v>
      </c>
      <c r="F5066" s="46">
        <v>44083</v>
      </c>
    </row>
    <row r="5067" spans="1:6" x14ac:dyDescent="0.3">
      <c r="A5067" s="45">
        <v>760199</v>
      </c>
      <c r="B5067" s="46">
        <v>44089</v>
      </c>
      <c r="C5067" s="47">
        <v>3318.093421</v>
      </c>
      <c r="D5067" s="45">
        <v>0.24</v>
      </c>
      <c r="E5067" s="45" t="s">
        <v>28</v>
      </c>
      <c r="F5067" s="46">
        <v>44083</v>
      </c>
    </row>
    <row r="5068" spans="1:6" x14ac:dyDescent="0.3">
      <c r="A5068" s="45">
        <v>760199</v>
      </c>
      <c r="B5068" s="46">
        <v>44090</v>
      </c>
      <c r="C5068" s="47">
        <v>3318.4879620000002</v>
      </c>
      <c r="D5068" s="45">
        <v>0.25</v>
      </c>
      <c r="E5068" s="45" t="s">
        <v>29</v>
      </c>
      <c r="F5068" s="46">
        <v>44090</v>
      </c>
    </row>
    <row r="5069" spans="1:6" x14ac:dyDescent="0.3">
      <c r="A5069" s="45">
        <v>760199</v>
      </c>
      <c r="B5069" s="46">
        <v>44091</v>
      </c>
      <c r="C5069" s="47">
        <v>3318.8825510000001</v>
      </c>
      <c r="D5069" s="45">
        <v>0.25</v>
      </c>
      <c r="E5069" s="45" t="s">
        <v>29</v>
      </c>
      <c r="F5069" s="46">
        <v>44090</v>
      </c>
    </row>
    <row r="5070" spans="1:6" x14ac:dyDescent="0.3">
      <c r="A5070" s="45">
        <v>760199</v>
      </c>
      <c r="B5070" s="46">
        <v>44092</v>
      </c>
      <c r="C5070" s="47">
        <v>3319.2771859999998</v>
      </c>
      <c r="D5070" s="45">
        <v>0.25</v>
      </c>
      <c r="E5070" s="45" t="s">
        <v>29</v>
      </c>
      <c r="F5070" s="46">
        <v>44090</v>
      </c>
    </row>
    <row r="5071" spans="1:6" x14ac:dyDescent="0.3">
      <c r="A5071" s="45">
        <v>760199</v>
      </c>
      <c r="B5071" s="46">
        <v>44095</v>
      </c>
      <c r="C5071" s="47">
        <v>3319.6718689999998</v>
      </c>
      <c r="D5071" s="45">
        <v>0.25</v>
      </c>
      <c r="E5071" s="45" t="s">
        <v>29</v>
      </c>
      <c r="F5071" s="46">
        <v>44090</v>
      </c>
    </row>
    <row r="5072" spans="1:6" x14ac:dyDescent="0.3">
      <c r="A5072" s="45">
        <v>760199</v>
      </c>
      <c r="B5072" s="46">
        <v>44096</v>
      </c>
      <c r="C5072" s="47">
        <v>3320.0665979999999</v>
      </c>
      <c r="D5072" s="45">
        <v>0.25</v>
      </c>
      <c r="E5072" s="45" t="s">
        <v>29</v>
      </c>
      <c r="F5072" s="46">
        <v>44090</v>
      </c>
    </row>
    <row r="5073" spans="1:6" x14ac:dyDescent="0.3">
      <c r="A5073" s="45">
        <v>760199</v>
      </c>
      <c r="B5073" s="46">
        <v>44097</v>
      </c>
      <c r="C5073" s="47">
        <v>3320.461374</v>
      </c>
      <c r="D5073" s="45">
        <v>0.25</v>
      </c>
      <c r="E5073" s="45" t="s">
        <v>29</v>
      </c>
      <c r="F5073" s="46">
        <v>44090</v>
      </c>
    </row>
    <row r="5074" spans="1:6" x14ac:dyDescent="0.3">
      <c r="A5074" s="45">
        <v>760199</v>
      </c>
      <c r="B5074" s="46">
        <v>44098</v>
      </c>
      <c r="C5074" s="47">
        <v>3323.5041449999999</v>
      </c>
      <c r="D5074" s="45">
        <v>0.49</v>
      </c>
      <c r="E5074" s="45" t="s">
        <v>29</v>
      </c>
      <c r="F5074" s="46">
        <v>44098</v>
      </c>
    </row>
    <row r="5075" spans="1:6" x14ac:dyDescent="0.3">
      <c r="A5075" s="45">
        <v>760199</v>
      </c>
      <c r="B5075" s="46">
        <v>44099</v>
      </c>
      <c r="C5075" s="47">
        <v>3324.277826</v>
      </c>
      <c r="D5075" s="45">
        <v>0.49</v>
      </c>
      <c r="E5075" s="45" t="s">
        <v>29</v>
      </c>
      <c r="F5075" s="46">
        <v>44098</v>
      </c>
    </row>
    <row r="5076" spans="1:6" x14ac:dyDescent="0.3">
      <c r="A5076" s="45">
        <v>760199</v>
      </c>
      <c r="B5076" s="46">
        <v>44102</v>
      </c>
      <c r="C5076" s="47">
        <v>3325.0516859999998</v>
      </c>
      <c r="D5076" s="45">
        <v>0.49</v>
      </c>
      <c r="E5076" s="45" t="s">
        <v>29</v>
      </c>
      <c r="F5076" s="46">
        <v>44098</v>
      </c>
    </row>
    <row r="5077" spans="1:6" x14ac:dyDescent="0.3">
      <c r="A5077" s="45">
        <v>760199</v>
      </c>
      <c r="B5077" s="46">
        <v>44103</v>
      </c>
      <c r="C5077" s="47">
        <v>3325.8257269999999</v>
      </c>
      <c r="D5077" s="45">
        <v>0.49</v>
      </c>
      <c r="E5077" s="45" t="s">
        <v>29</v>
      </c>
      <c r="F5077" s="46">
        <v>44098</v>
      </c>
    </row>
    <row r="5078" spans="1:6" x14ac:dyDescent="0.3">
      <c r="A5078" s="45">
        <v>760199</v>
      </c>
      <c r="B5078" s="46">
        <v>44104</v>
      </c>
      <c r="C5078" s="47">
        <v>3326.599948</v>
      </c>
      <c r="D5078" s="45">
        <v>0.49</v>
      </c>
      <c r="E5078" s="45" t="s">
        <v>29</v>
      </c>
      <c r="F5078" s="46">
        <v>44098</v>
      </c>
    </row>
    <row r="5079" spans="1:6" x14ac:dyDescent="0.3">
      <c r="A5079" s="45">
        <v>760199</v>
      </c>
      <c r="B5079" s="46">
        <v>44105</v>
      </c>
      <c r="C5079" s="47">
        <v>3327.37435</v>
      </c>
      <c r="D5079" s="45">
        <v>0.49</v>
      </c>
      <c r="E5079" s="45" t="s">
        <v>29</v>
      </c>
      <c r="F5079" s="46">
        <v>44098</v>
      </c>
    </row>
    <row r="5080" spans="1:6" x14ac:dyDescent="0.3">
      <c r="A5080" s="45">
        <v>760199</v>
      </c>
      <c r="B5080" s="46">
        <v>44106</v>
      </c>
      <c r="C5080" s="47">
        <v>3328.1489310000002</v>
      </c>
      <c r="D5080" s="45">
        <v>0.49</v>
      </c>
      <c r="E5080" s="45" t="s">
        <v>29</v>
      </c>
      <c r="F5080" s="46">
        <v>44098</v>
      </c>
    </row>
    <row r="5081" spans="1:6" x14ac:dyDescent="0.3">
      <c r="A5081" s="45">
        <v>760199</v>
      </c>
      <c r="B5081" s="46">
        <v>44109</v>
      </c>
      <c r="C5081" s="47">
        <v>3328.9236930000002</v>
      </c>
      <c r="D5081" s="45">
        <v>0.49</v>
      </c>
      <c r="E5081" s="45" t="s">
        <v>29</v>
      </c>
      <c r="F5081" s="46">
        <v>44098</v>
      </c>
    </row>
    <row r="5082" spans="1:6" x14ac:dyDescent="0.3">
      <c r="A5082" s="45">
        <v>760199</v>
      </c>
      <c r="B5082" s="46">
        <v>44110</v>
      </c>
      <c r="C5082" s="47">
        <v>3329.6986350000002</v>
      </c>
      <c r="D5082" s="45">
        <v>0.49</v>
      </c>
      <c r="E5082" s="45" t="s">
        <v>29</v>
      </c>
      <c r="F5082" s="46">
        <v>44098</v>
      </c>
    </row>
    <row r="5083" spans="1:6" x14ac:dyDescent="0.3">
      <c r="A5083" s="45">
        <v>760199</v>
      </c>
      <c r="B5083" s="46">
        <v>44111</v>
      </c>
      <c r="C5083" s="47">
        <v>3330.4737580000001</v>
      </c>
      <c r="D5083" s="45">
        <v>0.49</v>
      </c>
      <c r="E5083" s="45" t="s">
        <v>29</v>
      </c>
      <c r="F5083" s="46">
        <v>44098</v>
      </c>
    </row>
    <row r="5084" spans="1:6" x14ac:dyDescent="0.3">
      <c r="A5084" s="45">
        <v>760199</v>
      </c>
      <c r="B5084" s="46">
        <v>44112</v>
      </c>
      <c r="C5084" s="47">
        <v>3331.249061</v>
      </c>
      <c r="D5084" s="45">
        <v>0.49</v>
      </c>
      <c r="E5084" s="45" t="s">
        <v>29</v>
      </c>
      <c r="F5084" s="46">
        <v>44098</v>
      </c>
    </row>
    <row r="5085" spans="1:6" x14ac:dyDescent="0.3">
      <c r="A5085" s="45">
        <v>760199</v>
      </c>
      <c r="B5085" s="46">
        <v>44113</v>
      </c>
      <c r="C5085" s="47">
        <v>3336.2884290000002</v>
      </c>
      <c r="D5085" s="45">
        <v>0.64</v>
      </c>
      <c r="E5085" s="45" t="s">
        <v>28</v>
      </c>
      <c r="F5085" s="46">
        <v>44113</v>
      </c>
    </row>
    <row r="5086" spans="1:6" x14ac:dyDescent="0.3">
      <c r="A5086" s="45">
        <v>760199</v>
      </c>
      <c r="B5086" s="46">
        <v>44117</v>
      </c>
      <c r="C5086" s="47">
        <v>3337.3021829999998</v>
      </c>
      <c r="D5086" s="45">
        <v>0.64</v>
      </c>
      <c r="E5086" s="45" t="s">
        <v>28</v>
      </c>
      <c r="F5086" s="46">
        <v>44113</v>
      </c>
    </row>
    <row r="5087" spans="1:6" x14ac:dyDescent="0.3">
      <c r="A5087" s="45">
        <v>760199</v>
      </c>
      <c r="B5087" s="46">
        <v>44118</v>
      </c>
      <c r="C5087" s="47">
        <v>3338.316245</v>
      </c>
      <c r="D5087" s="45">
        <v>0.64</v>
      </c>
      <c r="E5087" s="45" t="s">
        <v>28</v>
      </c>
      <c r="F5087" s="46">
        <v>44113</v>
      </c>
    </row>
    <row r="5088" spans="1:6" x14ac:dyDescent="0.3">
      <c r="A5088" s="45">
        <v>760199</v>
      </c>
      <c r="B5088" s="46">
        <v>44119</v>
      </c>
      <c r="C5088" s="47">
        <v>3339.3306160000002</v>
      </c>
      <c r="D5088" s="45">
        <v>0.64</v>
      </c>
      <c r="E5088" s="45" t="s">
        <v>28</v>
      </c>
      <c r="F5088" s="46">
        <v>44113</v>
      </c>
    </row>
    <row r="5089" spans="1:6" x14ac:dyDescent="0.3">
      <c r="A5089" s="45">
        <v>760199</v>
      </c>
      <c r="B5089" s="46">
        <v>44120</v>
      </c>
      <c r="C5089" s="47">
        <v>3340.3452280000001</v>
      </c>
      <c r="D5089" s="45">
        <v>0.64</v>
      </c>
      <c r="E5089" s="45" t="s">
        <v>29</v>
      </c>
      <c r="F5089" s="46">
        <v>44120</v>
      </c>
    </row>
    <row r="5090" spans="1:6" x14ac:dyDescent="0.3">
      <c r="A5090" s="45">
        <v>760199</v>
      </c>
      <c r="B5090" s="46">
        <v>44123</v>
      </c>
      <c r="C5090" s="47">
        <v>3341.3601480000002</v>
      </c>
      <c r="D5090" s="45">
        <v>0.64</v>
      </c>
      <c r="E5090" s="45" t="s">
        <v>29</v>
      </c>
      <c r="F5090" s="46">
        <v>44120</v>
      </c>
    </row>
    <row r="5091" spans="1:6" x14ac:dyDescent="0.3">
      <c r="A5091" s="45">
        <v>760199</v>
      </c>
      <c r="B5091" s="46">
        <v>44124</v>
      </c>
      <c r="C5091" s="47">
        <v>3342.3753769999998</v>
      </c>
      <c r="D5091" s="45">
        <v>0.64</v>
      </c>
      <c r="E5091" s="45" t="s">
        <v>29</v>
      </c>
      <c r="F5091" s="46">
        <v>44120</v>
      </c>
    </row>
    <row r="5092" spans="1:6" x14ac:dyDescent="0.3">
      <c r="A5092" s="45">
        <v>760199</v>
      </c>
      <c r="B5092" s="46">
        <v>44125</v>
      </c>
      <c r="C5092" s="47">
        <v>3343.3909140000001</v>
      </c>
      <c r="D5092" s="45">
        <v>0.64</v>
      </c>
      <c r="E5092" s="45" t="s">
        <v>29</v>
      </c>
      <c r="F5092" s="46">
        <v>44120</v>
      </c>
    </row>
    <row r="5093" spans="1:6" x14ac:dyDescent="0.3">
      <c r="A5093" s="45">
        <v>760199</v>
      </c>
      <c r="B5093" s="46">
        <v>44126</v>
      </c>
      <c r="C5093" s="47">
        <v>3344.406759</v>
      </c>
      <c r="D5093" s="45">
        <v>0.64</v>
      </c>
      <c r="E5093" s="45" t="s">
        <v>29</v>
      </c>
      <c r="F5093" s="46">
        <v>44120</v>
      </c>
    </row>
    <row r="5094" spans="1:6" x14ac:dyDescent="0.3">
      <c r="A5094" s="45">
        <v>760199</v>
      </c>
      <c r="B5094" s="46">
        <v>44127</v>
      </c>
      <c r="C5094" s="47">
        <v>3345.4229140000002</v>
      </c>
      <c r="D5094" s="45">
        <v>0.64</v>
      </c>
      <c r="E5094" s="45" t="s">
        <v>29</v>
      </c>
      <c r="F5094" s="46">
        <v>44120</v>
      </c>
    </row>
    <row r="5095" spans="1:6" x14ac:dyDescent="0.3">
      <c r="A5095" s="45">
        <v>760199</v>
      </c>
      <c r="B5095" s="46">
        <v>44130</v>
      </c>
      <c r="C5095" s="47">
        <v>3348.3225729999999</v>
      </c>
      <c r="D5095" s="45">
        <v>0.81</v>
      </c>
      <c r="E5095" s="45" t="s">
        <v>29</v>
      </c>
      <c r="F5095" s="46">
        <v>44130</v>
      </c>
    </row>
    <row r="5096" spans="1:6" x14ac:dyDescent="0.3">
      <c r="A5096" s="45">
        <v>760199</v>
      </c>
      <c r="B5096" s="46">
        <v>44131</v>
      </c>
      <c r="C5096" s="47">
        <v>3349.6091139999999</v>
      </c>
      <c r="D5096" s="45">
        <v>0.81</v>
      </c>
      <c r="E5096" s="45" t="s">
        <v>29</v>
      </c>
      <c r="F5096" s="46">
        <v>44130</v>
      </c>
    </row>
    <row r="5097" spans="1:6" x14ac:dyDescent="0.3">
      <c r="A5097" s="45">
        <v>760199</v>
      </c>
      <c r="B5097" s="46">
        <v>44132</v>
      </c>
      <c r="C5097" s="47">
        <v>3350.8961490000002</v>
      </c>
      <c r="D5097" s="45">
        <v>0.81</v>
      </c>
      <c r="E5097" s="45" t="s">
        <v>29</v>
      </c>
      <c r="F5097" s="46">
        <v>44130</v>
      </c>
    </row>
    <row r="5098" spans="1:6" x14ac:dyDescent="0.3">
      <c r="A5098" s="45">
        <v>760199</v>
      </c>
      <c r="B5098" s="46">
        <v>44133</v>
      </c>
      <c r="C5098" s="47">
        <v>3352.1836779999999</v>
      </c>
      <c r="D5098" s="45">
        <v>0.81</v>
      </c>
      <c r="E5098" s="45" t="s">
        <v>29</v>
      </c>
      <c r="F5098" s="46">
        <v>44130</v>
      </c>
    </row>
    <row r="5099" spans="1:6" x14ac:dyDescent="0.3">
      <c r="A5099" s="45">
        <v>760199</v>
      </c>
      <c r="B5099" s="46">
        <v>44134</v>
      </c>
      <c r="C5099" s="47">
        <v>3353.4717019999998</v>
      </c>
      <c r="D5099" s="45">
        <v>0.81</v>
      </c>
      <c r="E5099" s="45" t="s">
        <v>29</v>
      </c>
      <c r="F5099" s="46">
        <v>44130</v>
      </c>
    </row>
    <row r="5100" spans="1:6" x14ac:dyDescent="0.3">
      <c r="A5100" s="45">
        <v>760199</v>
      </c>
      <c r="B5100" s="46">
        <v>44138</v>
      </c>
      <c r="C5100" s="47">
        <v>3354.760221</v>
      </c>
      <c r="D5100" s="45">
        <v>0.81</v>
      </c>
      <c r="E5100" s="45" t="s">
        <v>29</v>
      </c>
      <c r="F5100" s="46">
        <v>44130</v>
      </c>
    </row>
    <row r="5101" spans="1:6" x14ac:dyDescent="0.3">
      <c r="A5101" s="45">
        <v>760199</v>
      </c>
      <c r="B5101" s="46">
        <v>44139</v>
      </c>
      <c r="C5101" s="47">
        <v>3356.049235</v>
      </c>
      <c r="D5101" s="45">
        <v>0.81</v>
      </c>
      <c r="E5101" s="45" t="s">
        <v>29</v>
      </c>
      <c r="F5101" s="46">
        <v>44130</v>
      </c>
    </row>
    <row r="5102" spans="1:6" x14ac:dyDescent="0.3">
      <c r="A5102" s="45">
        <v>760199</v>
      </c>
      <c r="B5102" s="46">
        <v>44140</v>
      </c>
      <c r="C5102" s="47">
        <v>3357.3387440000001</v>
      </c>
      <c r="D5102" s="45">
        <v>0.81</v>
      </c>
      <c r="E5102" s="45" t="s">
        <v>29</v>
      </c>
      <c r="F5102" s="46">
        <v>44130</v>
      </c>
    </row>
    <row r="5103" spans="1:6" x14ac:dyDescent="0.3">
      <c r="A5103" s="45">
        <v>760199</v>
      </c>
      <c r="B5103" s="46">
        <v>44141</v>
      </c>
      <c r="C5103" s="47">
        <v>3359.8189560000001</v>
      </c>
      <c r="D5103" s="45">
        <v>0.86</v>
      </c>
      <c r="E5103" s="45" t="s">
        <v>28</v>
      </c>
      <c r="F5103" s="46">
        <v>44141</v>
      </c>
    </row>
    <row r="5104" spans="1:6" x14ac:dyDescent="0.3">
      <c r="A5104" s="45">
        <v>760199</v>
      </c>
      <c r="B5104" s="46">
        <v>44144</v>
      </c>
      <c r="C5104" s="47">
        <v>3361.1893070000001</v>
      </c>
      <c r="D5104" s="45">
        <v>0.86</v>
      </c>
      <c r="E5104" s="45" t="s">
        <v>28</v>
      </c>
      <c r="F5104" s="46">
        <v>44141</v>
      </c>
    </row>
    <row r="5105" spans="1:6" x14ac:dyDescent="0.3">
      <c r="A5105" s="45">
        <v>760199</v>
      </c>
      <c r="B5105" s="46">
        <v>44145</v>
      </c>
      <c r="C5105" s="47">
        <v>3362.5602159999999</v>
      </c>
      <c r="D5105" s="45">
        <v>0.86</v>
      </c>
      <c r="E5105" s="45" t="s">
        <v>28</v>
      </c>
      <c r="F5105" s="46">
        <v>44141</v>
      </c>
    </row>
    <row r="5106" spans="1:6" x14ac:dyDescent="0.3">
      <c r="A5106" s="45">
        <v>760199</v>
      </c>
      <c r="B5106" s="46">
        <v>44146</v>
      </c>
      <c r="C5106" s="47">
        <v>3363.931685</v>
      </c>
      <c r="D5106" s="45">
        <v>0.86</v>
      </c>
      <c r="E5106" s="45" t="s">
        <v>28</v>
      </c>
      <c r="F5106" s="46">
        <v>44141</v>
      </c>
    </row>
    <row r="5107" spans="1:6" x14ac:dyDescent="0.3">
      <c r="A5107" s="45">
        <v>760199</v>
      </c>
      <c r="B5107" s="46">
        <v>44147</v>
      </c>
      <c r="C5107" s="47">
        <v>3365.3037119999999</v>
      </c>
      <c r="D5107" s="45">
        <v>0.86</v>
      </c>
      <c r="E5107" s="45" t="s">
        <v>28</v>
      </c>
      <c r="F5107" s="46">
        <v>44141</v>
      </c>
    </row>
    <row r="5108" spans="1:6" x14ac:dyDescent="0.3">
      <c r="A5108" s="45">
        <v>760199</v>
      </c>
      <c r="B5108" s="46">
        <v>44148</v>
      </c>
      <c r="C5108" s="47">
        <v>3366.6763000000001</v>
      </c>
      <c r="D5108" s="45">
        <v>0.86</v>
      </c>
      <c r="E5108" s="45" t="s">
        <v>28</v>
      </c>
      <c r="F5108" s="46">
        <v>44141</v>
      </c>
    </row>
    <row r="5109" spans="1:6" x14ac:dyDescent="0.3">
      <c r="A5109" s="45">
        <v>760199</v>
      </c>
      <c r="B5109" s="46">
        <v>44151</v>
      </c>
      <c r="C5109" s="47">
        <v>3368.0494480000002</v>
      </c>
      <c r="D5109" s="45">
        <v>0.86</v>
      </c>
      <c r="E5109" s="45" t="s">
        <v>28</v>
      </c>
      <c r="F5109" s="46">
        <v>44141</v>
      </c>
    </row>
    <row r="5110" spans="1:6" x14ac:dyDescent="0.3">
      <c r="A5110" s="45">
        <v>760199</v>
      </c>
      <c r="B5110" s="46">
        <v>44152</v>
      </c>
      <c r="C5110" s="47">
        <v>3368.801567</v>
      </c>
      <c r="D5110" s="45">
        <v>0.47</v>
      </c>
      <c r="E5110" s="45" t="s">
        <v>29</v>
      </c>
      <c r="F5110" s="46">
        <v>44152</v>
      </c>
    </row>
    <row r="5111" spans="1:6" x14ac:dyDescent="0.3">
      <c r="A5111" s="45">
        <v>760199</v>
      </c>
      <c r="B5111" s="46">
        <v>44153</v>
      </c>
      <c r="C5111" s="47">
        <v>3369.5538550000001</v>
      </c>
      <c r="D5111" s="45">
        <v>0.47</v>
      </c>
      <c r="E5111" s="45" t="s">
        <v>29</v>
      </c>
      <c r="F5111" s="46">
        <v>44152</v>
      </c>
    </row>
    <row r="5112" spans="1:6" x14ac:dyDescent="0.3">
      <c r="A5112" s="45">
        <v>760199</v>
      </c>
      <c r="B5112" s="46">
        <v>44154</v>
      </c>
      <c r="C5112" s="47">
        <v>3370.3063099999999</v>
      </c>
      <c r="D5112" s="45">
        <v>0.47</v>
      </c>
      <c r="E5112" s="45" t="s">
        <v>29</v>
      </c>
      <c r="F5112" s="46">
        <v>44152</v>
      </c>
    </row>
    <row r="5113" spans="1:6" x14ac:dyDescent="0.3">
      <c r="A5113" s="45">
        <v>760199</v>
      </c>
      <c r="B5113" s="46">
        <v>44155</v>
      </c>
      <c r="C5113" s="47">
        <v>3371.0589340000001</v>
      </c>
      <c r="D5113" s="45">
        <v>0.47</v>
      </c>
      <c r="E5113" s="45" t="s">
        <v>29</v>
      </c>
      <c r="F5113" s="46">
        <v>44152</v>
      </c>
    </row>
    <row r="5114" spans="1:6" x14ac:dyDescent="0.3">
      <c r="A5114" s="45">
        <v>760199</v>
      </c>
      <c r="B5114" s="46">
        <v>44158</v>
      </c>
      <c r="C5114" s="47">
        <v>3371.811725</v>
      </c>
      <c r="D5114" s="45">
        <v>0.47</v>
      </c>
      <c r="E5114" s="45" t="s">
        <v>29</v>
      </c>
      <c r="F5114" s="46">
        <v>44152</v>
      </c>
    </row>
    <row r="5115" spans="1:6" x14ac:dyDescent="0.3">
      <c r="A5115" s="45">
        <v>760199</v>
      </c>
      <c r="B5115" s="46">
        <v>44159</v>
      </c>
      <c r="C5115" s="47">
        <v>3372.5646849999998</v>
      </c>
      <c r="D5115" s="45">
        <v>0.47</v>
      </c>
      <c r="E5115" s="45" t="s">
        <v>29</v>
      </c>
      <c r="F5115" s="46">
        <v>44152</v>
      </c>
    </row>
    <row r="5116" spans="1:6" x14ac:dyDescent="0.3">
      <c r="A5116" s="45">
        <v>760199</v>
      </c>
      <c r="B5116" s="46">
        <v>44160</v>
      </c>
      <c r="C5116" s="47">
        <v>3376.6720140000002</v>
      </c>
      <c r="D5116" s="45">
        <v>0.77</v>
      </c>
      <c r="E5116" s="45" t="s">
        <v>29</v>
      </c>
      <c r="F5116" s="46">
        <v>44160</v>
      </c>
    </row>
    <row r="5117" spans="1:6" x14ac:dyDescent="0.3">
      <c r="A5117" s="45">
        <v>760199</v>
      </c>
      <c r="B5117" s="46">
        <v>44161</v>
      </c>
      <c r="C5117" s="47">
        <v>3377.9056099999998</v>
      </c>
      <c r="D5117" s="45">
        <v>0.77</v>
      </c>
      <c r="E5117" s="45" t="s">
        <v>29</v>
      </c>
      <c r="F5117" s="46">
        <v>44160</v>
      </c>
    </row>
    <row r="5118" spans="1:6" x14ac:dyDescent="0.3">
      <c r="A5118" s="45">
        <v>760199</v>
      </c>
      <c r="B5118" s="46">
        <v>44162</v>
      </c>
      <c r="C5118" s="47">
        <v>3379.1396570000002</v>
      </c>
      <c r="D5118" s="45">
        <v>0.77</v>
      </c>
      <c r="E5118" s="45" t="s">
        <v>29</v>
      </c>
      <c r="F5118" s="46">
        <v>44160</v>
      </c>
    </row>
    <row r="5119" spans="1:6" x14ac:dyDescent="0.3">
      <c r="A5119" s="45">
        <v>760199</v>
      </c>
      <c r="B5119" s="46">
        <v>44165</v>
      </c>
      <c r="C5119" s="47">
        <v>3380.3741540000001</v>
      </c>
      <c r="D5119" s="45">
        <v>0.77</v>
      </c>
      <c r="E5119" s="45" t="s">
        <v>29</v>
      </c>
      <c r="F5119" s="46">
        <v>44160</v>
      </c>
    </row>
    <row r="5120" spans="1:6" x14ac:dyDescent="0.3">
      <c r="A5120" s="45">
        <v>760199</v>
      </c>
      <c r="B5120" s="46">
        <v>44166</v>
      </c>
      <c r="C5120" s="47">
        <v>3381.6091029999998</v>
      </c>
      <c r="D5120" s="45">
        <v>0.77</v>
      </c>
      <c r="E5120" s="45" t="s">
        <v>29</v>
      </c>
      <c r="F5120" s="46">
        <v>44160</v>
      </c>
    </row>
    <row r="5121" spans="1:6" x14ac:dyDescent="0.3">
      <c r="A5121" s="45">
        <v>760199</v>
      </c>
      <c r="B5121" s="46">
        <v>44167</v>
      </c>
      <c r="C5121" s="47">
        <v>3382.8445019999999</v>
      </c>
      <c r="D5121" s="45">
        <v>0.77</v>
      </c>
      <c r="E5121" s="45" t="s">
        <v>29</v>
      </c>
      <c r="F5121" s="46">
        <v>44160</v>
      </c>
    </row>
    <row r="5122" spans="1:6" x14ac:dyDescent="0.3">
      <c r="A5122" s="45">
        <v>760199</v>
      </c>
      <c r="B5122" s="46">
        <v>44168</v>
      </c>
      <c r="C5122" s="47">
        <v>3384.0803529999998</v>
      </c>
      <c r="D5122" s="45">
        <v>0.77</v>
      </c>
      <c r="E5122" s="45" t="s">
        <v>29</v>
      </c>
      <c r="F5122" s="46">
        <v>44160</v>
      </c>
    </row>
    <row r="5123" spans="1:6" x14ac:dyDescent="0.3">
      <c r="A5123" s="45">
        <v>760199</v>
      </c>
      <c r="B5123" s="46">
        <v>44169</v>
      </c>
      <c r="C5123" s="47">
        <v>3385.316656</v>
      </c>
      <c r="D5123" s="45">
        <v>0.77</v>
      </c>
      <c r="E5123" s="45" t="s">
        <v>29</v>
      </c>
      <c r="F5123" s="46">
        <v>44160</v>
      </c>
    </row>
    <row r="5124" spans="1:6" x14ac:dyDescent="0.3">
      <c r="A5124" s="45">
        <v>760199</v>
      </c>
      <c r="B5124" s="46">
        <v>44172</v>
      </c>
      <c r="C5124" s="47">
        <v>3386.55341</v>
      </c>
      <c r="D5124" s="45">
        <v>0.77</v>
      </c>
      <c r="E5124" s="45" t="s">
        <v>29</v>
      </c>
      <c r="F5124" s="46">
        <v>44160</v>
      </c>
    </row>
    <row r="5125" spans="1:6" x14ac:dyDescent="0.3">
      <c r="A5125" s="45">
        <v>760199</v>
      </c>
      <c r="B5125" s="46">
        <v>44173</v>
      </c>
      <c r="C5125" s="47">
        <v>3390.864266</v>
      </c>
      <c r="D5125" s="45">
        <v>0.89</v>
      </c>
      <c r="E5125" s="45" t="s">
        <v>28</v>
      </c>
      <c r="F5125" s="46">
        <v>44173</v>
      </c>
    </row>
    <row r="5126" spans="1:6" x14ac:dyDescent="0.3">
      <c r="A5126" s="45">
        <v>760199</v>
      </c>
      <c r="B5126" s="46">
        <v>44174</v>
      </c>
      <c r="C5126" s="47">
        <v>3392.2953120000002</v>
      </c>
      <c r="D5126" s="45">
        <v>0.89</v>
      </c>
      <c r="E5126" s="45" t="s">
        <v>28</v>
      </c>
      <c r="F5126" s="46">
        <v>44173</v>
      </c>
    </row>
    <row r="5127" spans="1:6" x14ac:dyDescent="0.3">
      <c r="A5127" s="45">
        <v>760199</v>
      </c>
      <c r="B5127" s="46">
        <v>44175</v>
      </c>
      <c r="C5127" s="47">
        <v>3393.7269630000001</v>
      </c>
      <c r="D5127" s="45">
        <v>0.89</v>
      </c>
      <c r="E5127" s="45" t="s">
        <v>28</v>
      </c>
      <c r="F5127" s="46">
        <v>44173</v>
      </c>
    </row>
    <row r="5128" spans="1:6" x14ac:dyDescent="0.3">
      <c r="A5128" s="45">
        <v>760199</v>
      </c>
      <c r="B5128" s="46">
        <v>44176</v>
      </c>
      <c r="C5128" s="47">
        <v>3395.1592179999998</v>
      </c>
      <c r="D5128" s="45">
        <v>0.89</v>
      </c>
      <c r="E5128" s="45" t="s">
        <v>28</v>
      </c>
      <c r="F5128" s="46">
        <v>44173</v>
      </c>
    </row>
    <row r="5129" spans="1:6" x14ac:dyDescent="0.3">
      <c r="A5129" s="45">
        <v>760199</v>
      </c>
      <c r="B5129" s="46">
        <v>44179</v>
      </c>
      <c r="C5129" s="47">
        <v>3396.5920769999998</v>
      </c>
      <c r="D5129" s="45">
        <v>0.89</v>
      </c>
      <c r="E5129" s="45" t="s">
        <v>28</v>
      </c>
      <c r="F5129" s="46">
        <v>44173</v>
      </c>
    </row>
    <row r="5130" spans="1:6" x14ac:dyDescent="0.3">
      <c r="A5130" s="45">
        <v>760199</v>
      </c>
      <c r="B5130" s="46">
        <v>44180</v>
      </c>
      <c r="C5130" s="47">
        <v>3398.025541</v>
      </c>
      <c r="D5130" s="45">
        <v>0.89</v>
      </c>
      <c r="E5130" s="45" t="s">
        <v>28</v>
      </c>
      <c r="F5130" s="46">
        <v>44173</v>
      </c>
    </row>
    <row r="5131" spans="1:6" x14ac:dyDescent="0.3">
      <c r="A5131" s="45">
        <v>760199</v>
      </c>
      <c r="B5131" s="46">
        <v>44181</v>
      </c>
      <c r="C5131" s="47">
        <v>3400.0522219999998</v>
      </c>
      <c r="D5131" s="45">
        <v>1.26</v>
      </c>
      <c r="E5131" s="45" t="s">
        <v>29</v>
      </c>
      <c r="F5131" s="46">
        <v>44181</v>
      </c>
    </row>
    <row r="5132" spans="1:6" x14ac:dyDescent="0.3">
      <c r="A5132" s="45">
        <v>760199</v>
      </c>
      <c r="B5132" s="46">
        <v>44182</v>
      </c>
      <c r="C5132" s="47">
        <v>3402.080113</v>
      </c>
      <c r="D5132" s="45">
        <v>1.26</v>
      </c>
      <c r="E5132" s="45" t="s">
        <v>29</v>
      </c>
      <c r="F5132" s="46">
        <v>44181</v>
      </c>
    </row>
    <row r="5133" spans="1:6" x14ac:dyDescent="0.3">
      <c r="A5133" s="45">
        <v>760199</v>
      </c>
      <c r="B5133" s="46">
        <v>44183</v>
      </c>
      <c r="C5133" s="47">
        <v>3404.1092130000002</v>
      </c>
      <c r="D5133" s="45">
        <v>1.26</v>
      </c>
      <c r="E5133" s="45" t="s">
        <v>29</v>
      </c>
      <c r="F5133" s="46">
        <v>44181</v>
      </c>
    </row>
    <row r="5134" spans="1:6" x14ac:dyDescent="0.3">
      <c r="A5134" s="45">
        <v>760199</v>
      </c>
      <c r="B5134" s="46">
        <v>44186</v>
      </c>
      <c r="C5134" s="47">
        <v>3406.1395229999998</v>
      </c>
      <c r="D5134" s="45">
        <v>1.26</v>
      </c>
      <c r="E5134" s="45" t="s">
        <v>29</v>
      </c>
      <c r="F5134" s="46">
        <v>44181</v>
      </c>
    </row>
    <row r="5135" spans="1:6" x14ac:dyDescent="0.3">
      <c r="A5135" s="45">
        <v>760199</v>
      </c>
      <c r="B5135" s="46">
        <v>44187</v>
      </c>
      <c r="C5135" s="47">
        <v>3408.171045</v>
      </c>
      <c r="D5135" s="45">
        <v>1.26</v>
      </c>
      <c r="E5135" s="45" t="s">
        <v>29</v>
      </c>
      <c r="F5135" s="46">
        <v>44181</v>
      </c>
    </row>
    <row r="5136" spans="1:6" x14ac:dyDescent="0.3">
      <c r="A5136" s="45">
        <v>760199</v>
      </c>
      <c r="B5136" s="46">
        <v>44188</v>
      </c>
      <c r="C5136" s="47">
        <v>3409.7225830000002</v>
      </c>
      <c r="D5136" s="45">
        <v>1.21</v>
      </c>
      <c r="E5136" s="45" t="s">
        <v>29</v>
      </c>
      <c r="F5136" s="46">
        <v>44188</v>
      </c>
    </row>
    <row r="5137" spans="1:6" x14ac:dyDescent="0.3">
      <c r="A5137" s="45">
        <v>760199</v>
      </c>
      <c r="B5137" s="46">
        <v>44189</v>
      </c>
      <c r="C5137" s="47">
        <v>3411.6759999999999</v>
      </c>
      <c r="D5137" s="45">
        <v>1.21</v>
      </c>
      <c r="E5137" s="45" t="s">
        <v>29</v>
      </c>
      <c r="F5137" s="46">
        <v>44188</v>
      </c>
    </row>
    <row r="5138" spans="1:6" x14ac:dyDescent="0.3">
      <c r="A5138" s="45">
        <v>760199</v>
      </c>
      <c r="B5138" s="46">
        <v>44193</v>
      </c>
      <c r="C5138" s="47">
        <v>3413.630537</v>
      </c>
      <c r="D5138" s="45">
        <v>1.21</v>
      </c>
      <c r="E5138" s="45" t="s">
        <v>29</v>
      </c>
      <c r="F5138" s="46">
        <v>44188</v>
      </c>
    </row>
    <row r="5139" spans="1:6" x14ac:dyDescent="0.3">
      <c r="A5139" s="45">
        <v>760199</v>
      </c>
      <c r="B5139" s="46">
        <v>44194</v>
      </c>
      <c r="C5139" s="47">
        <v>3415.586194</v>
      </c>
      <c r="D5139" s="45">
        <v>1.21</v>
      </c>
      <c r="E5139" s="45" t="s">
        <v>29</v>
      </c>
      <c r="F5139" s="46">
        <v>44188</v>
      </c>
    </row>
    <row r="5140" spans="1:6" x14ac:dyDescent="0.3">
      <c r="A5140" s="45">
        <v>760199</v>
      </c>
      <c r="B5140" s="46">
        <v>44195</v>
      </c>
      <c r="C5140" s="47">
        <v>3417.5429709999999</v>
      </c>
      <c r="D5140" s="45">
        <v>1.21</v>
      </c>
      <c r="E5140" s="45" t="s">
        <v>29</v>
      </c>
      <c r="F5140" s="46">
        <v>44188</v>
      </c>
    </row>
    <row r="5141" spans="1:6" x14ac:dyDescent="0.3">
      <c r="A5141" s="45">
        <v>760199</v>
      </c>
      <c r="B5141" s="46">
        <v>44196</v>
      </c>
      <c r="C5141" s="47">
        <v>3419.5008699999998</v>
      </c>
      <c r="D5141" s="45">
        <v>1.21</v>
      </c>
      <c r="E5141" s="45" t="s">
        <v>29</v>
      </c>
      <c r="F5141" s="46">
        <v>44188</v>
      </c>
    </row>
    <row r="5142" spans="1:6" x14ac:dyDescent="0.3">
      <c r="A5142" s="45">
        <v>760199</v>
      </c>
      <c r="B5142" s="46">
        <v>44200</v>
      </c>
      <c r="C5142" s="47">
        <v>3421.4598890000002</v>
      </c>
      <c r="D5142" s="45">
        <v>1.21</v>
      </c>
      <c r="E5142" s="45" t="s">
        <v>29</v>
      </c>
      <c r="F5142" s="46">
        <v>44188</v>
      </c>
    </row>
    <row r="5143" spans="1:6" x14ac:dyDescent="0.3">
      <c r="A5143" s="45">
        <v>760199</v>
      </c>
      <c r="B5143" s="46">
        <v>44201</v>
      </c>
      <c r="C5143" s="47">
        <v>3423.420032</v>
      </c>
      <c r="D5143" s="45">
        <v>1.21</v>
      </c>
      <c r="E5143" s="45" t="s">
        <v>29</v>
      </c>
      <c r="F5143" s="46">
        <v>44188</v>
      </c>
    </row>
    <row r="5144" spans="1:6" x14ac:dyDescent="0.3">
      <c r="A5144" s="45">
        <v>760199</v>
      </c>
      <c r="B5144" s="46">
        <v>44202</v>
      </c>
      <c r="C5144" s="47">
        <v>3425.3812969999999</v>
      </c>
      <c r="D5144" s="45">
        <v>1.21</v>
      </c>
      <c r="E5144" s="45" t="s">
        <v>29</v>
      </c>
      <c r="F5144" s="46">
        <v>44188</v>
      </c>
    </row>
    <row r="5145" spans="1:6" x14ac:dyDescent="0.3">
      <c r="A5145" s="45">
        <v>760199</v>
      </c>
      <c r="B5145" s="46">
        <v>44203</v>
      </c>
      <c r="C5145" s="47">
        <v>3427.3436849999998</v>
      </c>
      <c r="D5145" s="45">
        <v>1.21</v>
      </c>
      <c r="E5145" s="45" t="s">
        <v>29</v>
      </c>
      <c r="F5145" s="46">
        <v>44188</v>
      </c>
    </row>
    <row r="5146" spans="1:6" x14ac:dyDescent="0.3">
      <c r="A5146" s="45">
        <v>760199</v>
      </c>
      <c r="B5146" s="46">
        <v>44204</v>
      </c>
      <c r="C5146" s="47">
        <v>3429.307198</v>
      </c>
      <c r="D5146" s="45">
        <v>1.21</v>
      </c>
      <c r="E5146" s="45" t="s">
        <v>29</v>
      </c>
      <c r="F5146" s="46">
        <v>44188</v>
      </c>
    </row>
    <row r="5147" spans="1:6" x14ac:dyDescent="0.3">
      <c r="A5147" s="45">
        <v>760199</v>
      </c>
      <c r="B5147" s="46">
        <v>44207</v>
      </c>
      <c r="C5147" s="47">
        <v>3431.2718359999999</v>
      </c>
      <c r="D5147" s="45">
        <v>1.21</v>
      </c>
      <c r="E5147" s="45" t="s">
        <v>29</v>
      </c>
      <c r="F5147" s="46">
        <v>44188</v>
      </c>
    </row>
    <row r="5148" spans="1:6" x14ac:dyDescent="0.3">
      <c r="A5148" s="45">
        <v>760199</v>
      </c>
      <c r="B5148" s="46">
        <v>44208</v>
      </c>
      <c r="C5148" s="47">
        <v>3437.3088769999999</v>
      </c>
      <c r="D5148" s="45">
        <v>1.35</v>
      </c>
      <c r="E5148" s="45" t="s">
        <v>28</v>
      </c>
      <c r="F5148" s="46">
        <v>44208</v>
      </c>
    </row>
    <row r="5149" spans="1:6" x14ac:dyDescent="0.3">
      <c r="A5149" s="45">
        <v>760199</v>
      </c>
      <c r="B5149" s="46">
        <v>44209</v>
      </c>
      <c r="C5149" s="47">
        <v>3439.5045530000002</v>
      </c>
      <c r="D5149" s="45">
        <v>1.35</v>
      </c>
      <c r="E5149" s="45" t="s">
        <v>28</v>
      </c>
      <c r="F5149" s="46">
        <v>44208</v>
      </c>
    </row>
    <row r="5150" spans="1:6" x14ac:dyDescent="0.3">
      <c r="A5150" s="45">
        <v>760199</v>
      </c>
      <c r="B5150" s="46">
        <v>44210</v>
      </c>
      <c r="C5150" s="47">
        <v>3441.70163</v>
      </c>
      <c r="D5150" s="45">
        <v>1.35</v>
      </c>
      <c r="E5150" s="45" t="s">
        <v>28</v>
      </c>
      <c r="F5150" s="46">
        <v>44208</v>
      </c>
    </row>
    <row r="5151" spans="1:6" x14ac:dyDescent="0.3">
      <c r="A5151" s="45">
        <v>760199</v>
      </c>
      <c r="B5151" s="46">
        <v>44211</v>
      </c>
      <c r="C5151" s="47">
        <v>3443.9001119999998</v>
      </c>
      <c r="D5151" s="45">
        <v>1.35</v>
      </c>
      <c r="E5151" s="45" t="s">
        <v>28</v>
      </c>
      <c r="F5151" s="46">
        <v>44208</v>
      </c>
    </row>
    <row r="5152" spans="1:6" x14ac:dyDescent="0.3">
      <c r="A5152" s="45">
        <v>760199</v>
      </c>
      <c r="B5152" s="46">
        <v>44214</v>
      </c>
      <c r="C5152" s="47">
        <v>3444.3423299999999</v>
      </c>
      <c r="D5152" s="45">
        <v>0.27</v>
      </c>
      <c r="E5152" s="45" t="s">
        <v>29</v>
      </c>
      <c r="F5152" s="46">
        <v>44214</v>
      </c>
    </row>
    <row r="5153" spans="1:6" x14ac:dyDescent="0.3">
      <c r="A5153" s="45">
        <v>760199</v>
      </c>
      <c r="B5153" s="46">
        <v>44215</v>
      </c>
      <c r="C5153" s="47">
        <v>3444.7846060000002</v>
      </c>
      <c r="D5153" s="45">
        <v>0.27</v>
      </c>
      <c r="E5153" s="45" t="s">
        <v>29</v>
      </c>
      <c r="F5153" s="46">
        <v>44214</v>
      </c>
    </row>
    <row r="5154" spans="1:6" x14ac:dyDescent="0.3">
      <c r="A5154" s="45">
        <v>760199</v>
      </c>
      <c r="B5154" s="46">
        <v>44216</v>
      </c>
      <c r="C5154" s="47">
        <v>3445.2269379999998</v>
      </c>
      <c r="D5154" s="45">
        <v>0.27</v>
      </c>
      <c r="E5154" s="45" t="s">
        <v>29</v>
      </c>
      <c r="F5154" s="46">
        <v>44214</v>
      </c>
    </row>
    <row r="5155" spans="1:6" x14ac:dyDescent="0.3">
      <c r="A5155" s="45">
        <v>760199</v>
      </c>
      <c r="B5155" s="46">
        <v>44217</v>
      </c>
      <c r="C5155" s="47">
        <v>3445.669328</v>
      </c>
      <c r="D5155" s="45">
        <v>0.27</v>
      </c>
      <c r="E5155" s="45" t="s">
        <v>29</v>
      </c>
      <c r="F5155" s="46">
        <v>44214</v>
      </c>
    </row>
    <row r="5156" spans="1:6" x14ac:dyDescent="0.3">
      <c r="A5156" s="45">
        <v>760199</v>
      </c>
      <c r="B5156" s="46">
        <v>44218</v>
      </c>
      <c r="C5156" s="47">
        <v>3446.111774</v>
      </c>
      <c r="D5156" s="45">
        <v>0.27</v>
      </c>
      <c r="E5156" s="45" t="s">
        <v>29</v>
      </c>
      <c r="F5156" s="46">
        <v>44214</v>
      </c>
    </row>
    <row r="5157" spans="1:6" x14ac:dyDescent="0.3">
      <c r="A5157" s="45">
        <v>760199</v>
      </c>
      <c r="B5157" s="46">
        <v>44221</v>
      </c>
      <c r="C5157" s="47">
        <v>3446.5542770000002</v>
      </c>
      <c r="D5157" s="45">
        <v>0.27</v>
      </c>
      <c r="E5157" s="45" t="s">
        <v>29</v>
      </c>
      <c r="F5157" s="46">
        <v>44214</v>
      </c>
    </row>
    <row r="5158" spans="1:6" x14ac:dyDescent="0.3">
      <c r="A5158" s="45">
        <v>760199</v>
      </c>
      <c r="B5158" s="46">
        <v>44222</v>
      </c>
      <c r="C5158" s="47">
        <v>3446.9968359999998</v>
      </c>
      <c r="D5158" s="45">
        <v>0.27</v>
      </c>
      <c r="E5158" s="45" t="s">
        <v>29</v>
      </c>
      <c r="F5158" s="46">
        <v>44214</v>
      </c>
    </row>
    <row r="5159" spans="1:6" x14ac:dyDescent="0.3">
      <c r="A5159" s="45">
        <v>760199</v>
      </c>
      <c r="B5159" s="46">
        <v>44223</v>
      </c>
      <c r="C5159" s="47">
        <v>3447.8323479999999</v>
      </c>
      <c r="D5159" s="45">
        <v>0.3</v>
      </c>
      <c r="E5159" s="45" t="s">
        <v>29</v>
      </c>
      <c r="F5159" s="46">
        <v>44223</v>
      </c>
    </row>
    <row r="5160" spans="1:6" x14ac:dyDescent="0.3">
      <c r="A5160" s="45">
        <v>760199</v>
      </c>
      <c r="B5160" s="46">
        <v>44224</v>
      </c>
      <c r="C5160" s="47">
        <v>3448.3241939999998</v>
      </c>
      <c r="D5160" s="45">
        <v>0.3</v>
      </c>
      <c r="E5160" s="45" t="s">
        <v>29</v>
      </c>
      <c r="F5160" s="46">
        <v>44223</v>
      </c>
    </row>
    <row r="5161" spans="1:6" x14ac:dyDescent="0.3">
      <c r="A5161" s="45">
        <v>760199</v>
      </c>
      <c r="B5161" s="46">
        <v>44225</v>
      </c>
      <c r="C5161" s="47">
        <v>3448.8161089999999</v>
      </c>
      <c r="D5161" s="45">
        <v>0.3</v>
      </c>
      <c r="E5161" s="45" t="s">
        <v>29</v>
      </c>
      <c r="F5161" s="46">
        <v>44223</v>
      </c>
    </row>
    <row r="5162" spans="1:6" x14ac:dyDescent="0.3">
      <c r="A5162" s="45">
        <v>760199</v>
      </c>
      <c r="B5162" s="46">
        <v>44228</v>
      </c>
      <c r="C5162" s="47">
        <v>3449.3080949999999</v>
      </c>
      <c r="D5162" s="45">
        <v>0.3</v>
      </c>
      <c r="E5162" s="45" t="s">
        <v>29</v>
      </c>
      <c r="F5162" s="46">
        <v>44223</v>
      </c>
    </row>
    <row r="5163" spans="1:6" x14ac:dyDescent="0.3">
      <c r="A5163" s="45">
        <v>760199</v>
      </c>
      <c r="B5163" s="46">
        <v>44229</v>
      </c>
      <c r="C5163" s="47">
        <v>3449.80015</v>
      </c>
      <c r="D5163" s="45">
        <v>0.3</v>
      </c>
      <c r="E5163" s="45" t="s">
        <v>29</v>
      </c>
      <c r="F5163" s="46">
        <v>44223</v>
      </c>
    </row>
    <row r="5164" spans="1:6" x14ac:dyDescent="0.3">
      <c r="A5164" s="45">
        <v>760199</v>
      </c>
      <c r="B5164" s="46">
        <v>44230</v>
      </c>
      <c r="C5164" s="47">
        <v>3450.2922760000001</v>
      </c>
      <c r="D5164" s="45">
        <v>0.3</v>
      </c>
      <c r="E5164" s="45" t="s">
        <v>29</v>
      </c>
      <c r="F5164" s="46">
        <v>44223</v>
      </c>
    </row>
    <row r="5165" spans="1:6" x14ac:dyDescent="0.3">
      <c r="A5165" s="45">
        <v>760199</v>
      </c>
      <c r="B5165" s="46">
        <v>44231</v>
      </c>
      <c r="C5165" s="47">
        <v>3450.7844719999998</v>
      </c>
      <c r="D5165" s="45">
        <v>0.3</v>
      </c>
      <c r="E5165" s="45" t="s">
        <v>29</v>
      </c>
      <c r="F5165" s="46">
        <v>44223</v>
      </c>
    </row>
    <row r="5166" spans="1:6" x14ac:dyDescent="0.3">
      <c r="A5166" s="45">
        <v>760199</v>
      </c>
      <c r="B5166" s="46">
        <v>44232</v>
      </c>
      <c r="C5166" s="47">
        <v>3451.2767389999999</v>
      </c>
      <c r="D5166" s="45">
        <v>0.3</v>
      </c>
      <c r="E5166" s="45" t="s">
        <v>29</v>
      </c>
      <c r="F5166" s="46">
        <v>44223</v>
      </c>
    </row>
    <row r="5167" spans="1:6" x14ac:dyDescent="0.3">
      <c r="A5167" s="45">
        <v>760199</v>
      </c>
      <c r="B5167" s="46">
        <v>44235</v>
      </c>
      <c r="C5167" s="47">
        <v>3451.7690750000002</v>
      </c>
      <c r="D5167" s="45">
        <v>0.3</v>
      </c>
      <c r="E5167" s="45" t="s">
        <v>29</v>
      </c>
      <c r="F5167" s="46">
        <v>44223</v>
      </c>
    </row>
    <row r="5168" spans="1:6" x14ac:dyDescent="0.3">
      <c r="A5168" s="45">
        <v>760199</v>
      </c>
      <c r="B5168" s="46">
        <v>44236</v>
      </c>
      <c r="C5168" s="47">
        <v>3450.8675119999998</v>
      </c>
      <c r="D5168" s="45">
        <v>0.25</v>
      </c>
      <c r="E5168" s="45" t="s">
        <v>28</v>
      </c>
      <c r="F5168" s="46">
        <v>44236</v>
      </c>
    </row>
    <row r="5169" spans="1:6" x14ac:dyDescent="0.3">
      <c r="A5169" s="45">
        <v>760199</v>
      </c>
      <c r="B5169" s="46">
        <v>44237</v>
      </c>
      <c r="C5169" s="47">
        <v>3451.2777980000001</v>
      </c>
      <c r="D5169" s="45">
        <v>0.25</v>
      </c>
      <c r="E5169" s="45" t="s">
        <v>28</v>
      </c>
      <c r="F5169" s="46">
        <v>44236</v>
      </c>
    </row>
    <row r="5170" spans="1:6" x14ac:dyDescent="0.3">
      <c r="A5170" s="45">
        <v>760199</v>
      </c>
      <c r="B5170" s="46">
        <v>44238</v>
      </c>
      <c r="C5170" s="47">
        <v>3451.6881330000001</v>
      </c>
      <c r="D5170" s="45">
        <v>0.25</v>
      </c>
      <c r="E5170" s="45" t="s">
        <v>28</v>
      </c>
      <c r="F5170" s="46">
        <v>44236</v>
      </c>
    </row>
    <row r="5171" spans="1:6" x14ac:dyDescent="0.3">
      <c r="A5171" s="45">
        <v>760199</v>
      </c>
      <c r="B5171" s="46">
        <v>44239</v>
      </c>
      <c r="C5171" s="47">
        <v>3452.098516</v>
      </c>
      <c r="D5171" s="45">
        <v>0.25</v>
      </c>
      <c r="E5171" s="45" t="s">
        <v>28</v>
      </c>
      <c r="F5171" s="46">
        <v>44236</v>
      </c>
    </row>
    <row r="5172" spans="1:6" x14ac:dyDescent="0.3">
      <c r="A5172" s="45">
        <v>760199</v>
      </c>
      <c r="B5172" s="46">
        <v>44244</v>
      </c>
      <c r="C5172" s="47">
        <v>3452.508949</v>
      </c>
      <c r="D5172" s="45">
        <v>0.25</v>
      </c>
      <c r="E5172" s="45" t="s">
        <v>28</v>
      </c>
      <c r="F5172" s="46">
        <v>44236</v>
      </c>
    </row>
    <row r="5173" spans="1:6" x14ac:dyDescent="0.3">
      <c r="A5173" s="45">
        <v>760199</v>
      </c>
      <c r="B5173" s="46">
        <v>44245</v>
      </c>
      <c r="C5173" s="47">
        <v>3453.7709399999999</v>
      </c>
      <c r="D5173" s="45">
        <v>0.66</v>
      </c>
      <c r="E5173" s="45" t="s">
        <v>29</v>
      </c>
      <c r="F5173" s="46">
        <v>44245</v>
      </c>
    </row>
    <row r="5174" spans="1:6" x14ac:dyDescent="0.3">
      <c r="A5174" s="45">
        <v>760199</v>
      </c>
      <c r="B5174" s="46">
        <v>44246</v>
      </c>
      <c r="C5174" s="47">
        <v>3455.0333919999998</v>
      </c>
      <c r="D5174" s="45">
        <v>0.66</v>
      </c>
      <c r="E5174" s="45" t="s">
        <v>29</v>
      </c>
      <c r="F5174" s="46">
        <v>44245</v>
      </c>
    </row>
    <row r="5175" spans="1:6" x14ac:dyDescent="0.3">
      <c r="A5175" s="45">
        <v>760199</v>
      </c>
      <c r="B5175" s="46">
        <v>44249</v>
      </c>
      <c r="C5175" s="47">
        <v>3456.2963060000002</v>
      </c>
      <c r="D5175" s="45">
        <v>0.66</v>
      </c>
      <c r="E5175" s="45" t="s">
        <v>29</v>
      </c>
      <c r="F5175" s="46">
        <v>44245</v>
      </c>
    </row>
    <row r="5176" spans="1:6" x14ac:dyDescent="0.3">
      <c r="A5176" s="45">
        <v>760199</v>
      </c>
      <c r="B5176" s="46">
        <v>44250</v>
      </c>
      <c r="C5176" s="47">
        <v>3457.5596820000001</v>
      </c>
      <c r="D5176" s="45">
        <v>0.66</v>
      </c>
      <c r="E5176" s="45" t="s">
        <v>29</v>
      </c>
      <c r="F5176" s="46">
        <v>44245</v>
      </c>
    </row>
    <row r="5177" spans="1:6" x14ac:dyDescent="0.3">
      <c r="A5177" s="45">
        <v>760199</v>
      </c>
      <c r="B5177" s="46">
        <v>44251</v>
      </c>
      <c r="C5177" s="47">
        <v>3458.8235199999999</v>
      </c>
      <c r="D5177" s="45">
        <v>0.66</v>
      </c>
      <c r="E5177" s="45" t="s">
        <v>29</v>
      </c>
      <c r="F5177" s="46">
        <v>44245</v>
      </c>
    </row>
    <row r="5178" spans="1:6" x14ac:dyDescent="0.3">
      <c r="A5178" s="45">
        <v>760199</v>
      </c>
      <c r="B5178" s="46">
        <v>44252</v>
      </c>
      <c r="C5178" s="47">
        <v>3460.0878189999999</v>
      </c>
      <c r="D5178" s="45">
        <v>0.66</v>
      </c>
      <c r="E5178" s="45" t="s">
        <v>29</v>
      </c>
      <c r="F5178" s="46">
        <v>44252</v>
      </c>
    </row>
    <row r="5179" spans="1:6" x14ac:dyDescent="0.3">
      <c r="A5179" s="45">
        <v>760199</v>
      </c>
      <c r="B5179" s="46">
        <v>44253</v>
      </c>
      <c r="C5179" s="47">
        <v>3461.3525810000001</v>
      </c>
      <c r="D5179" s="45">
        <v>0.66</v>
      </c>
      <c r="E5179" s="45" t="s">
        <v>29</v>
      </c>
      <c r="F5179" s="46">
        <v>44252</v>
      </c>
    </row>
    <row r="5180" spans="1:6" x14ac:dyDescent="0.3">
      <c r="A5180" s="45">
        <v>760199</v>
      </c>
      <c r="B5180" s="46">
        <v>44256</v>
      </c>
      <c r="C5180" s="47">
        <v>3462.6178049999999</v>
      </c>
      <c r="D5180" s="45">
        <v>0.66</v>
      </c>
      <c r="E5180" s="45" t="s">
        <v>29</v>
      </c>
      <c r="F5180" s="46">
        <v>44252</v>
      </c>
    </row>
    <row r="5181" spans="1:6" x14ac:dyDescent="0.3">
      <c r="A5181" s="45">
        <v>760199</v>
      </c>
      <c r="B5181" s="46">
        <v>44257</v>
      </c>
      <c r="C5181" s="47">
        <v>3463.883491</v>
      </c>
      <c r="D5181" s="45">
        <v>0.66</v>
      </c>
      <c r="E5181" s="45" t="s">
        <v>29</v>
      </c>
      <c r="F5181" s="46">
        <v>44252</v>
      </c>
    </row>
    <row r="5182" spans="1:6" x14ac:dyDescent="0.3">
      <c r="A5182" s="45">
        <v>760199</v>
      </c>
      <c r="B5182" s="46">
        <v>44258</v>
      </c>
      <c r="C5182" s="47">
        <v>3465.1496400000001</v>
      </c>
      <c r="D5182" s="45">
        <v>0.66</v>
      </c>
      <c r="E5182" s="45" t="s">
        <v>29</v>
      </c>
      <c r="F5182" s="46">
        <v>44252</v>
      </c>
    </row>
    <row r="5183" spans="1:6" x14ac:dyDescent="0.3">
      <c r="A5183" s="45">
        <v>760199</v>
      </c>
      <c r="B5183" s="46">
        <v>44259</v>
      </c>
      <c r="C5183" s="47">
        <v>3466.416252</v>
      </c>
      <c r="D5183" s="45">
        <v>0.66</v>
      </c>
      <c r="E5183" s="45" t="s">
        <v>29</v>
      </c>
      <c r="F5183" s="46">
        <v>44252</v>
      </c>
    </row>
    <row r="5184" spans="1:6" x14ac:dyDescent="0.3">
      <c r="A5184" s="45">
        <v>760199</v>
      </c>
      <c r="B5184" s="46">
        <v>44260</v>
      </c>
      <c r="C5184" s="47">
        <v>3467.6833270000002</v>
      </c>
      <c r="D5184" s="45">
        <v>0.66</v>
      </c>
      <c r="E5184" s="45" t="s">
        <v>29</v>
      </c>
      <c r="F5184" s="46">
        <v>44252</v>
      </c>
    </row>
    <row r="5185" spans="1:6" x14ac:dyDescent="0.3">
      <c r="A5185" s="45">
        <v>760199</v>
      </c>
      <c r="B5185" s="46">
        <v>44263</v>
      </c>
      <c r="C5185" s="47">
        <v>3468.9508649999998</v>
      </c>
      <c r="D5185" s="45">
        <v>0.66</v>
      </c>
      <c r="E5185" s="45" t="s">
        <v>29</v>
      </c>
      <c r="F5185" s="46">
        <v>44252</v>
      </c>
    </row>
    <row r="5186" spans="1:6" x14ac:dyDescent="0.3">
      <c r="A5186" s="45">
        <v>760199</v>
      </c>
      <c r="B5186" s="46">
        <v>44264</v>
      </c>
      <c r="C5186" s="47">
        <v>3470.2188660000002</v>
      </c>
      <c r="D5186" s="45">
        <v>0.66</v>
      </c>
      <c r="E5186" s="45" t="s">
        <v>29</v>
      </c>
      <c r="F5186" s="46">
        <v>44252</v>
      </c>
    </row>
    <row r="5187" spans="1:6" x14ac:dyDescent="0.3">
      <c r="A5187" s="45">
        <v>760199</v>
      </c>
      <c r="B5187" s="46">
        <v>44265</v>
      </c>
      <c r="C5187" s="47">
        <v>3471.4873309999998</v>
      </c>
      <c r="D5187" s="45">
        <v>0.66</v>
      </c>
      <c r="E5187" s="45" t="s">
        <v>29</v>
      </c>
      <c r="F5187" s="46">
        <v>44252</v>
      </c>
    </row>
    <row r="5188" spans="1:6" x14ac:dyDescent="0.3">
      <c r="A5188" s="45">
        <v>760199</v>
      </c>
      <c r="B5188" s="46">
        <v>44266</v>
      </c>
      <c r="C5188" s="47">
        <v>3478.8885540000001</v>
      </c>
      <c r="D5188" s="45">
        <v>0.86</v>
      </c>
      <c r="E5188" s="45" t="s">
        <v>28</v>
      </c>
      <c r="F5188" s="46">
        <v>44266</v>
      </c>
    </row>
    <row r="5189" spans="1:6" x14ac:dyDescent="0.3">
      <c r="A5189" s="45">
        <v>760199</v>
      </c>
      <c r="B5189" s="46">
        <v>44267</v>
      </c>
      <c r="C5189" s="47">
        <v>3480.543956</v>
      </c>
      <c r="D5189" s="45">
        <v>0.86</v>
      </c>
      <c r="E5189" s="45" t="s">
        <v>28</v>
      </c>
      <c r="F5189" s="46">
        <v>44266</v>
      </c>
    </row>
    <row r="5190" spans="1:6" x14ac:dyDescent="0.3">
      <c r="A5190" s="45">
        <v>760199</v>
      </c>
      <c r="B5190" s="46">
        <v>44270</v>
      </c>
      <c r="C5190" s="47">
        <v>3482.2001460000001</v>
      </c>
      <c r="D5190" s="45">
        <v>0.86</v>
      </c>
      <c r="E5190" s="45" t="s">
        <v>28</v>
      </c>
      <c r="F5190" s="46">
        <v>44266</v>
      </c>
    </row>
    <row r="5191" spans="1:6" x14ac:dyDescent="0.3">
      <c r="A5191" s="45">
        <v>760199</v>
      </c>
      <c r="B5191" s="46">
        <v>44271</v>
      </c>
      <c r="C5191" s="47">
        <v>3483.5872089999998</v>
      </c>
      <c r="D5191" s="45">
        <v>0.88</v>
      </c>
      <c r="E5191" s="45" t="s">
        <v>29</v>
      </c>
      <c r="F5191" s="46">
        <v>44271</v>
      </c>
    </row>
    <row r="5192" spans="1:6" x14ac:dyDescent="0.3">
      <c r="A5192" s="45">
        <v>760199</v>
      </c>
      <c r="B5192" s="46">
        <v>44272</v>
      </c>
      <c r="C5192" s="47">
        <v>3484.9748249999998</v>
      </c>
      <c r="D5192" s="45">
        <v>0.88</v>
      </c>
      <c r="E5192" s="45" t="s">
        <v>29</v>
      </c>
      <c r="F5192" s="46">
        <v>44271</v>
      </c>
    </row>
    <row r="5193" spans="1:6" x14ac:dyDescent="0.3">
      <c r="A5193" s="45">
        <v>760199</v>
      </c>
      <c r="B5193" s="46">
        <v>44273</v>
      </c>
      <c r="C5193" s="47">
        <v>3486.3629930000002</v>
      </c>
      <c r="D5193" s="45">
        <v>0.88</v>
      </c>
      <c r="E5193" s="45" t="s">
        <v>29</v>
      </c>
      <c r="F5193" s="46">
        <v>44271</v>
      </c>
    </row>
    <row r="5194" spans="1:6" x14ac:dyDescent="0.3">
      <c r="A5194" s="45">
        <v>760199</v>
      </c>
      <c r="B5194" s="46">
        <v>44274</v>
      </c>
      <c r="C5194" s="47">
        <v>3487.7517149999999</v>
      </c>
      <c r="D5194" s="45">
        <v>0.88</v>
      </c>
      <c r="E5194" s="45" t="s">
        <v>29</v>
      </c>
      <c r="F5194" s="46">
        <v>44271</v>
      </c>
    </row>
    <row r="5195" spans="1:6" x14ac:dyDescent="0.3">
      <c r="A5195" s="45">
        <v>760199</v>
      </c>
      <c r="B5195" s="46">
        <v>44277</v>
      </c>
      <c r="C5195" s="47">
        <v>3489.140989</v>
      </c>
      <c r="D5195" s="45">
        <v>0.88</v>
      </c>
      <c r="E5195" s="45" t="s">
        <v>29</v>
      </c>
      <c r="F5195" s="46">
        <v>44271</v>
      </c>
    </row>
    <row r="5196" spans="1:6" x14ac:dyDescent="0.3">
      <c r="A5196" s="45">
        <v>760199</v>
      </c>
      <c r="B5196" s="46">
        <v>44278</v>
      </c>
      <c r="C5196" s="47">
        <v>3490.5308169999998</v>
      </c>
      <c r="D5196" s="45">
        <v>0.88</v>
      </c>
      <c r="E5196" s="45" t="s">
        <v>29</v>
      </c>
      <c r="F5196" s="46">
        <v>44271</v>
      </c>
    </row>
    <row r="5197" spans="1:6" x14ac:dyDescent="0.3">
      <c r="A5197" s="45">
        <v>760199</v>
      </c>
      <c r="B5197" s="46">
        <v>44279</v>
      </c>
      <c r="C5197" s="47">
        <v>3491.9211989999999</v>
      </c>
      <c r="D5197" s="45">
        <v>0.88</v>
      </c>
      <c r="E5197" s="45" t="s">
        <v>29</v>
      </c>
      <c r="F5197" s="46">
        <v>44271</v>
      </c>
    </row>
    <row r="5198" spans="1:6" x14ac:dyDescent="0.3">
      <c r="A5198" s="45">
        <v>760199</v>
      </c>
      <c r="B5198" s="46">
        <v>44280</v>
      </c>
      <c r="C5198" s="47">
        <v>3493.3121339999998</v>
      </c>
      <c r="D5198" s="45">
        <v>0.88</v>
      </c>
      <c r="E5198" s="45" t="s">
        <v>29</v>
      </c>
      <c r="F5198" s="46">
        <v>44271</v>
      </c>
    </row>
    <row r="5199" spans="1:6" x14ac:dyDescent="0.3">
      <c r="A5199" s="45">
        <v>760199</v>
      </c>
      <c r="B5199" s="46">
        <v>44281</v>
      </c>
      <c r="C5199" s="47">
        <v>3496.9700509999998</v>
      </c>
      <c r="D5199" s="45">
        <v>1.04</v>
      </c>
      <c r="E5199" s="45" t="s">
        <v>29</v>
      </c>
      <c r="F5199" s="46">
        <v>44281</v>
      </c>
    </row>
    <row r="5200" spans="1:6" x14ac:dyDescent="0.3">
      <c r="A5200" s="45">
        <v>760199</v>
      </c>
      <c r="B5200" s="46">
        <v>44284</v>
      </c>
      <c r="C5200" s="47">
        <v>3498.615014</v>
      </c>
      <c r="D5200" s="45">
        <v>1.04</v>
      </c>
      <c r="E5200" s="45" t="s">
        <v>29</v>
      </c>
      <c r="F5200" s="46">
        <v>44281</v>
      </c>
    </row>
    <row r="5201" spans="1:6" x14ac:dyDescent="0.3">
      <c r="A5201" s="45">
        <v>760199</v>
      </c>
      <c r="B5201" s="46">
        <v>44285</v>
      </c>
      <c r="C5201" s="47">
        <v>3500.2607499999999</v>
      </c>
      <c r="D5201" s="45">
        <v>1.04</v>
      </c>
      <c r="E5201" s="45" t="s">
        <v>29</v>
      </c>
      <c r="F5201" s="46">
        <v>44281</v>
      </c>
    </row>
    <row r="5202" spans="1:6" x14ac:dyDescent="0.3">
      <c r="A5202" s="45">
        <v>760199</v>
      </c>
      <c r="B5202" s="46">
        <v>44286</v>
      </c>
      <c r="C5202" s="47">
        <v>3501.9072609999998</v>
      </c>
      <c r="D5202" s="45">
        <v>1.04</v>
      </c>
      <c r="E5202" s="45" t="s">
        <v>29</v>
      </c>
      <c r="F5202" s="46">
        <v>44281</v>
      </c>
    </row>
    <row r="5203" spans="1:6" x14ac:dyDescent="0.3">
      <c r="A5203" s="45">
        <v>760199</v>
      </c>
      <c r="B5203" s="46">
        <v>44287</v>
      </c>
      <c r="C5203" s="47">
        <v>3503.5545459999998</v>
      </c>
      <c r="D5203" s="45">
        <v>1.04</v>
      </c>
      <c r="E5203" s="45" t="s">
        <v>29</v>
      </c>
      <c r="F5203" s="46">
        <v>44281</v>
      </c>
    </row>
    <row r="5204" spans="1:6" x14ac:dyDescent="0.3">
      <c r="A5204" s="45">
        <v>760199</v>
      </c>
      <c r="B5204" s="46">
        <v>44291</v>
      </c>
      <c r="C5204" s="47">
        <v>3505.2026059999998</v>
      </c>
      <c r="D5204" s="45">
        <v>1.04</v>
      </c>
      <c r="E5204" s="45" t="s">
        <v>29</v>
      </c>
      <c r="F5204" s="46">
        <v>44281</v>
      </c>
    </row>
    <row r="5205" spans="1:6" x14ac:dyDescent="0.3">
      <c r="A5205" s="45">
        <v>760199</v>
      </c>
      <c r="B5205" s="46">
        <v>44292</v>
      </c>
      <c r="C5205" s="47">
        <v>3506.8514420000001</v>
      </c>
      <c r="D5205" s="45">
        <v>1.04</v>
      </c>
      <c r="E5205" s="45" t="s">
        <v>29</v>
      </c>
      <c r="F5205" s="46">
        <v>44281</v>
      </c>
    </row>
    <row r="5206" spans="1:6" x14ac:dyDescent="0.3">
      <c r="A5206" s="45">
        <v>760199</v>
      </c>
      <c r="B5206" s="46">
        <v>44293</v>
      </c>
      <c r="C5206" s="47">
        <v>3508.501053</v>
      </c>
      <c r="D5206" s="45">
        <v>1.04</v>
      </c>
      <c r="E5206" s="45" t="s">
        <v>29</v>
      </c>
      <c r="F5206" s="46">
        <v>44281</v>
      </c>
    </row>
    <row r="5207" spans="1:6" x14ac:dyDescent="0.3">
      <c r="A5207" s="45">
        <v>760199</v>
      </c>
      <c r="B5207" s="46">
        <v>44294</v>
      </c>
      <c r="C5207" s="47">
        <v>3510.1514400000001</v>
      </c>
      <c r="D5207" s="45">
        <v>1.04</v>
      </c>
      <c r="E5207" s="45" t="s">
        <v>29</v>
      </c>
      <c r="F5207" s="46">
        <v>44281</v>
      </c>
    </row>
    <row r="5208" spans="1:6" x14ac:dyDescent="0.3">
      <c r="A5208" s="45">
        <v>760199</v>
      </c>
      <c r="B5208" s="46">
        <v>44295</v>
      </c>
      <c r="C5208" s="47">
        <v>3508.6749119999999</v>
      </c>
      <c r="D5208" s="45">
        <v>0.93</v>
      </c>
      <c r="E5208" s="45" t="s">
        <v>28</v>
      </c>
      <c r="F5208" s="46">
        <v>44295</v>
      </c>
    </row>
    <row r="5209" spans="1:6" x14ac:dyDescent="0.3">
      <c r="A5209" s="45">
        <v>760199</v>
      </c>
      <c r="B5209" s="46">
        <v>44298</v>
      </c>
      <c r="C5209" s="47">
        <v>3510.1516200000001</v>
      </c>
      <c r="D5209" s="45">
        <v>0.93</v>
      </c>
      <c r="E5209" s="45" t="s">
        <v>28</v>
      </c>
      <c r="F5209" s="46">
        <v>44295</v>
      </c>
    </row>
    <row r="5210" spans="1:6" x14ac:dyDescent="0.3">
      <c r="A5210" s="45">
        <v>760199</v>
      </c>
      <c r="B5210" s="46">
        <v>44299</v>
      </c>
      <c r="C5210" s="47">
        <v>3511.6289499999998</v>
      </c>
      <c r="D5210" s="45">
        <v>0.93</v>
      </c>
      <c r="E5210" s="45" t="s">
        <v>28</v>
      </c>
      <c r="F5210" s="46">
        <v>44295</v>
      </c>
    </row>
    <row r="5211" spans="1:6" x14ac:dyDescent="0.3">
      <c r="A5211" s="45">
        <v>760199</v>
      </c>
      <c r="B5211" s="46">
        <v>44300</v>
      </c>
      <c r="C5211" s="47">
        <v>3513.1069010000001</v>
      </c>
      <c r="D5211" s="45">
        <v>0.93</v>
      </c>
      <c r="E5211" s="45" t="s">
        <v>28</v>
      </c>
      <c r="F5211" s="46">
        <v>44295</v>
      </c>
    </row>
    <row r="5212" spans="1:6" x14ac:dyDescent="0.3">
      <c r="A5212" s="45">
        <v>760199</v>
      </c>
      <c r="B5212" s="46">
        <v>44301</v>
      </c>
      <c r="C5212" s="47">
        <v>3514.5854749999999</v>
      </c>
      <c r="D5212" s="45">
        <v>0.93</v>
      </c>
      <c r="E5212" s="45" t="s">
        <v>28</v>
      </c>
      <c r="F5212" s="46">
        <v>44295</v>
      </c>
    </row>
    <row r="5213" spans="1:6" x14ac:dyDescent="0.3">
      <c r="A5213" s="45">
        <v>760199</v>
      </c>
      <c r="B5213" s="46">
        <v>44302</v>
      </c>
      <c r="C5213" s="47">
        <v>3515.2369739999999</v>
      </c>
      <c r="D5213" s="45">
        <v>0.39</v>
      </c>
      <c r="E5213" s="45" t="s">
        <v>29</v>
      </c>
      <c r="F5213" s="46">
        <v>44302</v>
      </c>
    </row>
    <row r="5214" spans="1:6" x14ac:dyDescent="0.3">
      <c r="A5214" s="45">
        <v>760199</v>
      </c>
      <c r="B5214" s="46">
        <v>44305</v>
      </c>
      <c r="C5214" s="47">
        <v>3515.8885949999999</v>
      </c>
      <c r="D5214" s="45">
        <v>0.39</v>
      </c>
      <c r="E5214" s="45" t="s">
        <v>29</v>
      </c>
      <c r="F5214" s="46">
        <v>44302</v>
      </c>
    </row>
    <row r="5215" spans="1:6" x14ac:dyDescent="0.3">
      <c r="A5215" s="45">
        <v>760199</v>
      </c>
      <c r="B5215" s="46">
        <v>44306</v>
      </c>
      <c r="C5215" s="47">
        <v>3516.540336</v>
      </c>
      <c r="D5215" s="45">
        <v>0.39</v>
      </c>
      <c r="E5215" s="45" t="s">
        <v>29</v>
      </c>
      <c r="F5215" s="46">
        <v>44302</v>
      </c>
    </row>
    <row r="5216" spans="1:6" x14ac:dyDescent="0.3">
      <c r="A5216" s="45">
        <v>760199</v>
      </c>
      <c r="B5216" s="46">
        <v>44308</v>
      </c>
      <c r="C5216" s="47">
        <v>3517.1921980000002</v>
      </c>
      <c r="D5216" s="45">
        <v>0.39</v>
      </c>
      <c r="E5216" s="45" t="s">
        <v>29</v>
      </c>
      <c r="F5216" s="46">
        <v>44302</v>
      </c>
    </row>
    <row r="5217" spans="1:6" x14ac:dyDescent="0.3">
      <c r="A5217" s="45">
        <v>760199</v>
      </c>
      <c r="B5217" s="46">
        <v>44309</v>
      </c>
      <c r="C5217" s="47">
        <v>3517.8441809999999</v>
      </c>
      <c r="D5217" s="45">
        <v>0.39</v>
      </c>
      <c r="E5217" s="45" t="s">
        <v>29</v>
      </c>
      <c r="F5217" s="46">
        <v>44302</v>
      </c>
    </row>
    <row r="5218" spans="1:6" x14ac:dyDescent="0.3">
      <c r="A5218" s="45">
        <v>760199</v>
      </c>
      <c r="B5218" s="46">
        <v>44312</v>
      </c>
      <c r="C5218" s="47">
        <v>3518.4962839999998</v>
      </c>
      <c r="D5218" s="45">
        <v>0.39</v>
      </c>
      <c r="E5218" s="45" t="s">
        <v>29</v>
      </c>
      <c r="F5218" s="46">
        <v>44302</v>
      </c>
    </row>
    <row r="5219" spans="1:6" x14ac:dyDescent="0.3">
      <c r="A5219" s="45">
        <v>760199</v>
      </c>
      <c r="B5219" s="46">
        <v>44313</v>
      </c>
      <c r="C5219" s="47">
        <v>3519.1485090000001</v>
      </c>
      <c r="D5219" s="45">
        <v>0.39</v>
      </c>
      <c r="E5219" s="45" t="s">
        <v>29</v>
      </c>
      <c r="F5219" s="46">
        <v>44302</v>
      </c>
    </row>
    <row r="5220" spans="1:6" x14ac:dyDescent="0.3">
      <c r="A5220" s="45">
        <v>760199</v>
      </c>
      <c r="B5220" s="46">
        <v>44314</v>
      </c>
      <c r="C5220" s="47">
        <v>3518.4647749999999</v>
      </c>
      <c r="D5220" s="45">
        <v>0.28999999999999998</v>
      </c>
      <c r="E5220" s="45" t="s">
        <v>29</v>
      </c>
      <c r="F5220" s="46">
        <v>44314</v>
      </c>
    </row>
    <row r="5221" spans="1:6" x14ac:dyDescent="0.3">
      <c r="A5221" s="45">
        <v>760199</v>
      </c>
      <c r="B5221" s="46">
        <v>44315</v>
      </c>
      <c r="C5221" s="47">
        <v>3518.9499879999998</v>
      </c>
      <c r="D5221" s="45">
        <v>0.28999999999999998</v>
      </c>
      <c r="E5221" s="45" t="s">
        <v>29</v>
      </c>
      <c r="F5221" s="46">
        <v>44314</v>
      </c>
    </row>
    <row r="5222" spans="1:6" x14ac:dyDescent="0.3">
      <c r="A5222" s="45">
        <v>760199</v>
      </c>
      <c r="B5222" s="46">
        <v>44316</v>
      </c>
      <c r="C5222" s="47">
        <v>3519.4352690000001</v>
      </c>
      <c r="D5222" s="45">
        <v>0.28999999999999998</v>
      </c>
      <c r="E5222" s="45" t="s">
        <v>29</v>
      </c>
      <c r="F5222" s="46">
        <v>44314</v>
      </c>
    </row>
    <row r="5223" spans="1:6" x14ac:dyDescent="0.3">
      <c r="A5223" s="45">
        <v>760199</v>
      </c>
      <c r="B5223" s="46">
        <v>44319</v>
      </c>
      <c r="C5223" s="47">
        <v>3519.9206159999999</v>
      </c>
      <c r="D5223" s="45">
        <v>0.28999999999999998</v>
      </c>
      <c r="E5223" s="45" t="s">
        <v>29</v>
      </c>
      <c r="F5223" s="46">
        <v>44314</v>
      </c>
    </row>
    <row r="5224" spans="1:6" x14ac:dyDescent="0.3">
      <c r="A5224" s="45">
        <v>760199</v>
      </c>
      <c r="B5224" s="46">
        <v>44320</v>
      </c>
      <c r="C5224" s="47">
        <v>3520.4060300000001</v>
      </c>
      <c r="D5224" s="45">
        <v>0.28999999999999998</v>
      </c>
      <c r="E5224" s="45" t="s">
        <v>29</v>
      </c>
      <c r="F5224" s="46">
        <v>44314</v>
      </c>
    </row>
    <row r="5225" spans="1:6" x14ac:dyDescent="0.3">
      <c r="A5225" s="45">
        <v>760199</v>
      </c>
      <c r="B5225" s="46">
        <v>44321</v>
      </c>
      <c r="C5225" s="47">
        <v>3520.8915120000001</v>
      </c>
      <c r="D5225" s="45">
        <v>0.28999999999999998</v>
      </c>
      <c r="E5225" s="45" t="s">
        <v>29</v>
      </c>
      <c r="F5225" s="46">
        <v>44314</v>
      </c>
    </row>
    <row r="5226" spans="1:6" x14ac:dyDescent="0.3">
      <c r="A5226" s="45">
        <v>760199</v>
      </c>
      <c r="B5226" s="46">
        <v>44322</v>
      </c>
      <c r="C5226" s="47">
        <v>3521.3770599999998</v>
      </c>
      <c r="D5226" s="45">
        <v>0.28999999999999998</v>
      </c>
      <c r="E5226" s="45" t="s">
        <v>29</v>
      </c>
      <c r="F5226" s="46">
        <v>44314</v>
      </c>
    </row>
    <row r="5227" spans="1:6" x14ac:dyDescent="0.3">
      <c r="A5227" s="45">
        <v>760199</v>
      </c>
      <c r="B5227" s="46">
        <v>44323</v>
      </c>
      <c r="C5227" s="47">
        <v>3521.8626749999999</v>
      </c>
      <c r="D5227" s="45">
        <v>0.28999999999999998</v>
      </c>
      <c r="E5227" s="45" t="s">
        <v>29</v>
      </c>
      <c r="F5227" s="46">
        <v>44314</v>
      </c>
    </row>
    <row r="5228" spans="1:6" x14ac:dyDescent="0.3">
      <c r="A5228" s="45">
        <v>760199</v>
      </c>
      <c r="B5228" s="46">
        <v>44326</v>
      </c>
      <c r="C5228" s="47">
        <v>3522.3483569999999</v>
      </c>
      <c r="D5228" s="45">
        <v>0.28999999999999998</v>
      </c>
      <c r="E5228" s="45" t="s">
        <v>29</v>
      </c>
      <c r="F5228" s="46">
        <v>44314</v>
      </c>
    </row>
    <row r="5229" spans="1:6" x14ac:dyDescent="0.3">
      <c r="A5229" s="45">
        <v>760199</v>
      </c>
      <c r="B5229" s="46">
        <v>44327</v>
      </c>
      <c r="C5229" s="47">
        <v>3523.4019920000001</v>
      </c>
      <c r="D5229" s="45">
        <v>0.31</v>
      </c>
      <c r="E5229" s="45" t="s">
        <v>28</v>
      </c>
      <c r="F5229" s="46">
        <v>44327</v>
      </c>
    </row>
    <row r="5230" spans="1:6" x14ac:dyDescent="0.3">
      <c r="A5230" s="45">
        <v>760199</v>
      </c>
      <c r="B5230" s="46">
        <v>44328</v>
      </c>
      <c r="C5230" s="47">
        <v>3523.9212990000001</v>
      </c>
      <c r="D5230" s="45">
        <v>0.31</v>
      </c>
      <c r="E5230" s="45" t="s">
        <v>28</v>
      </c>
      <c r="F5230" s="46">
        <v>44327</v>
      </c>
    </row>
    <row r="5231" spans="1:6" x14ac:dyDescent="0.3">
      <c r="A5231" s="45">
        <v>760199</v>
      </c>
      <c r="B5231" s="46">
        <v>44329</v>
      </c>
      <c r="C5231" s="47">
        <v>3524.4406819999999</v>
      </c>
      <c r="D5231" s="45">
        <v>0.31</v>
      </c>
      <c r="E5231" s="45" t="s">
        <v>28</v>
      </c>
      <c r="F5231" s="46">
        <v>44327</v>
      </c>
    </row>
    <row r="5232" spans="1:6" x14ac:dyDescent="0.3">
      <c r="A5232" s="45">
        <v>760199</v>
      </c>
      <c r="B5232" s="46">
        <v>44330</v>
      </c>
      <c r="C5232" s="47">
        <v>3524.9601419999999</v>
      </c>
      <c r="D5232" s="45">
        <v>0.31</v>
      </c>
      <c r="E5232" s="45" t="s">
        <v>28</v>
      </c>
      <c r="F5232" s="46">
        <v>44327</v>
      </c>
    </row>
    <row r="5233" spans="1:6" x14ac:dyDescent="0.3">
      <c r="A5233" s="45">
        <v>760199</v>
      </c>
      <c r="B5233" s="46">
        <v>44333</v>
      </c>
      <c r="C5233" s="47">
        <v>3525.479679</v>
      </c>
      <c r="D5233" s="45">
        <v>0.31</v>
      </c>
      <c r="E5233" s="45" t="s">
        <v>28</v>
      </c>
      <c r="F5233" s="46">
        <v>44327</v>
      </c>
    </row>
    <row r="5234" spans="1:6" x14ac:dyDescent="0.3">
      <c r="A5234" s="45">
        <v>760199</v>
      </c>
      <c r="B5234" s="46">
        <v>44334</v>
      </c>
      <c r="C5234" s="47">
        <v>3526.7095119999999</v>
      </c>
      <c r="D5234" s="45">
        <v>0.7</v>
      </c>
      <c r="E5234" s="45" t="s">
        <v>29</v>
      </c>
      <c r="F5234" s="46">
        <v>44334</v>
      </c>
    </row>
    <row r="5235" spans="1:6" x14ac:dyDescent="0.3">
      <c r="A5235" s="45">
        <v>760199</v>
      </c>
      <c r="B5235" s="46">
        <v>44335</v>
      </c>
      <c r="C5235" s="47">
        <v>3527.9397749999998</v>
      </c>
      <c r="D5235" s="45">
        <v>0.7</v>
      </c>
      <c r="E5235" s="45" t="s">
        <v>29</v>
      </c>
      <c r="F5235" s="46">
        <v>44334</v>
      </c>
    </row>
    <row r="5236" spans="1:6" x14ac:dyDescent="0.3">
      <c r="A5236" s="45">
        <v>760199</v>
      </c>
      <c r="B5236" s="46">
        <v>44336</v>
      </c>
      <c r="C5236" s="47">
        <v>3529.1704669999999</v>
      </c>
      <c r="D5236" s="45">
        <v>0.7</v>
      </c>
      <c r="E5236" s="45" t="s">
        <v>29</v>
      </c>
      <c r="F5236" s="46">
        <v>44334</v>
      </c>
    </row>
    <row r="5237" spans="1:6" x14ac:dyDescent="0.3">
      <c r="A5237" s="45">
        <v>760199</v>
      </c>
      <c r="B5237" s="46">
        <v>44337</v>
      </c>
      <c r="C5237" s="47">
        <v>3530.4015880000002</v>
      </c>
      <c r="D5237" s="45">
        <v>0.7</v>
      </c>
      <c r="E5237" s="45" t="s">
        <v>29</v>
      </c>
      <c r="F5237" s="46">
        <v>44334</v>
      </c>
    </row>
    <row r="5238" spans="1:6" x14ac:dyDescent="0.3">
      <c r="A5238" s="45">
        <v>760199</v>
      </c>
      <c r="B5238" s="46">
        <v>44340</v>
      </c>
      <c r="C5238" s="47">
        <v>3531.633139</v>
      </c>
      <c r="D5238" s="45">
        <v>0.7</v>
      </c>
      <c r="E5238" s="45" t="s">
        <v>29</v>
      </c>
      <c r="F5238" s="46">
        <v>44334</v>
      </c>
    </row>
    <row r="5239" spans="1:6" x14ac:dyDescent="0.3">
      <c r="A5239" s="45">
        <v>760199</v>
      </c>
      <c r="B5239" s="46">
        <v>44341</v>
      </c>
      <c r="C5239" s="47">
        <v>3532.865119</v>
      </c>
      <c r="D5239" s="45">
        <v>0.7</v>
      </c>
      <c r="E5239" s="45" t="s">
        <v>29</v>
      </c>
      <c r="F5239" s="46">
        <v>44334</v>
      </c>
    </row>
    <row r="5240" spans="1:6" x14ac:dyDescent="0.3">
      <c r="A5240" s="45">
        <v>760199</v>
      </c>
      <c r="B5240" s="46">
        <v>44342</v>
      </c>
      <c r="C5240" s="47">
        <v>3534.220358</v>
      </c>
      <c r="D5240" s="45">
        <v>0.71</v>
      </c>
      <c r="E5240" s="45" t="s">
        <v>29</v>
      </c>
      <c r="F5240" s="46">
        <v>44342</v>
      </c>
    </row>
    <row r="5241" spans="1:6" x14ac:dyDescent="0.3">
      <c r="A5241" s="45">
        <v>760199</v>
      </c>
      <c r="B5241" s="46">
        <v>44343</v>
      </c>
      <c r="C5241" s="47">
        <v>3535.4707950000002</v>
      </c>
      <c r="D5241" s="45">
        <v>0.71</v>
      </c>
      <c r="E5241" s="45" t="s">
        <v>29</v>
      </c>
      <c r="F5241" s="46">
        <v>44342</v>
      </c>
    </row>
    <row r="5242" spans="1:6" x14ac:dyDescent="0.3">
      <c r="A5242" s="45">
        <v>760199</v>
      </c>
      <c r="B5242" s="46">
        <v>44344</v>
      </c>
      <c r="C5242" s="47">
        <v>3536.7216739999999</v>
      </c>
      <c r="D5242" s="45">
        <v>0.71</v>
      </c>
      <c r="E5242" s="45" t="s">
        <v>29</v>
      </c>
      <c r="F5242" s="46">
        <v>44342</v>
      </c>
    </row>
    <row r="5243" spans="1:6" x14ac:dyDescent="0.3">
      <c r="A5243" s="45">
        <v>760199</v>
      </c>
      <c r="B5243" s="46">
        <v>44347</v>
      </c>
      <c r="C5243" s="47">
        <v>3537.9729950000001</v>
      </c>
      <c r="D5243" s="45">
        <v>0.71</v>
      </c>
      <c r="E5243" s="45" t="s">
        <v>29</v>
      </c>
      <c r="F5243" s="46">
        <v>44342</v>
      </c>
    </row>
    <row r="5244" spans="1:6" x14ac:dyDescent="0.3">
      <c r="A5244" s="45">
        <v>760199</v>
      </c>
      <c r="B5244" s="46">
        <v>44348</v>
      </c>
      <c r="C5244" s="47">
        <v>3539.2247590000002</v>
      </c>
      <c r="D5244" s="45">
        <v>0.71</v>
      </c>
      <c r="E5244" s="45" t="s">
        <v>29</v>
      </c>
      <c r="F5244" s="46">
        <v>44342</v>
      </c>
    </row>
    <row r="5245" spans="1:6" x14ac:dyDescent="0.3">
      <c r="A5245" s="45">
        <v>760199</v>
      </c>
      <c r="B5245" s="46">
        <v>44349</v>
      </c>
      <c r="C5245" s="47">
        <v>3540.4769660000002</v>
      </c>
      <c r="D5245" s="45">
        <v>0.71</v>
      </c>
      <c r="E5245" s="45" t="s">
        <v>29</v>
      </c>
      <c r="F5245" s="46">
        <v>44342</v>
      </c>
    </row>
    <row r="5246" spans="1:6" x14ac:dyDescent="0.3">
      <c r="A5246" s="45">
        <v>760199</v>
      </c>
      <c r="B5246" s="46">
        <v>44351</v>
      </c>
      <c r="C5246" s="47">
        <v>3541.7296160000001</v>
      </c>
      <c r="D5246" s="45">
        <v>0.71</v>
      </c>
      <c r="E5246" s="45" t="s">
        <v>29</v>
      </c>
      <c r="F5246" s="46">
        <v>44342</v>
      </c>
    </row>
    <row r="5247" spans="1:6" x14ac:dyDescent="0.3">
      <c r="A5247" s="45">
        <v>760199</v>
      </c>
      <c r="B5247" s="46">
        <v>44354</v>
      </c>
      <c r="C5247" s="47">
        <v>3542.9827089999999</v>
      </c>
      <c r="D5247" s="45">
        <v>0.71</v>
      </c>
      <c r="E5247" s="45" t="s">
        <v>29</v>
      </c>
      <c r="F5247" s="46">
        <v>44342</v>
      </c>
    </row>
    <row r="5248" spans="1:6" x14ac:dyDescent="0.3">
      <c r="A5248" s="45">
        <v>760199</v>
      </c>
      <c r="B5248" s="46">
        <v>44355</v>
      </c>
      <c r="C5248" s="47">
        <v>3544.2362459999999</v>
      </c>
      <c r="D5248" s="45">
        <v>0.71</v>
      </c>
      <c r="E5248" s="45" t="s">
        <v>29</v>
      </c>
      <c r="F5248" s="46">
        <v>44342</v>
      </c>
    </row>
    <row r="5249" spans="1:6" x14ac:dyDescent="0.3">
      <c r="A5249" s="45">
        <v>760199</v>
      </c>
      <c r="B5249" s="46">
        <v>44356</v>
      </c>
      <c r="C5249" s="47">
        <v>3548.8713910000001</v>
      </c>
      <c r="D5249" s="45">
        <v>0.83</v>
      </c>
      <c r="E5249" s="45" t="s">
        <v>28</v>
      </c>
      <c r="F5249" s="46">
        <v>44356</v>
      </c>
    </row>
    <row r="5250" spans="1:6" x14ac:dyDescent="0.3">
      <c r="A5250" s="45">
        <v>760199</v>
      </c>
      <c r="B5250" s="46">
        <v>44357</v>
      </c>
      <c r="C5250" s="47">
        <v>3550.3385159999998</v>
      </c>
      <c r="D5250" s="45">
        <v>0.83</v>
      </c>
      <c r="E5250" s="45" t="s">
        <v>28</v>
      </c>
      <c r="F5250" s="46">
        <v>44356</v>
      </c>
    </row>
    <row r="5251" spans="1:6" x14ac:dyDescent="0.3">
      <c r="A5251" s="45">
        <v>760199</v>
      </c>
      <c r="B5251" s="46">
        <v>44358</v>
      </c>
      <c r="C5251" s="47">
        <v>3551.806247</v>
      </c>
      <c r="D5251" s="45">
        <v>0.83</v>
      </c>
      <c r="E5251" s="45" t="s">
        <v>28</v>
      </c>
      <c r="F5251" s="46">
        <v>44356</v>
      </c>
    </row>
    <row r="5252" spans="1:6" x14ac:dyDescent="0.3">
      <c r="A5252" s="45">
        <v>760199</v>
      </c>
      <c r="B5252" s="46">
        <v>44361</v>
      </c>
      <c r="C5252" s="47">
        <v>3553.2745850000001</v>
      </c>
      <c r="D5252" s="45">
        <v>0.83</v>
      </c>
      <c r="E5252" s="45" t="s">
        <v>28</v>
      </c>
      <c r="F5252" s="46">
        <v>44356</v>
      </c>
    </row>
    <row r="5253" spans="1:6" x14ac:dyDescent="0.3">
      <c r="A5253" s="45">
        <v>760199</v>
      </c>
      <c r="B5253" s="46">
        <v>44362</v>
      </c>
      <c r="C5253" s="47">
        <v>3554.7435300000002</v>
      </c>
      <c r="D5253" s="45">
        <v>0.83</v>
      </c>
      <c r="E5253" s="45" t="s">
        <v>28</v>
      </c>
      <c r="F5253" s="46">
        <v>44356</v>
      </c>
    </row>
    <row r="5254" spans="1:6" x14ac:dyDescent="0.3">
      <c r="A5254" s="45">
        <v>760199</v>
      </c>
      <c r="B5254" s="46">
        <v>44363</v>
      </c>
      <c r="C5254" s="47">
        <v>3555.6459639999998</v>
      </c>
      <c r="D5254" s="45">
        <v>0.56000000000000005</v>
      </c>
      <c r="E5254" s="45" t="s">
        <v>29</v>
      </c>
      <c r="F5254" s="46">
        <v>44363</v>
      </c>
    </row>
    <row r="5255" spans="1:6" x14ac:dyDescent="0.3">
      <c r="A5255" s="45">
        <v>760199</v>
      </c>
      <c r="B5255" s="46">
        <v>44364</v>
      </c>
      <c r="C5255" s="47">
        <v>3556.5486270000001</v>
      </c>
      <c r="D5255" s="45">
        <v>0.56000000000000005</v>
      </c>
      <c r="E5255" s="45" t="s">
        <v>29</v>
      </c>
      <c r="F5255" s="46">
        <v>44363</v>
      </c>
    </row>
    <row r="5256" spans="1:6" x14ac:dyDescent="0.3">
      <c r="A5256" s="45">
        <v>760199</v>
      </c>
      <c r="B5256" s="46">
        <v>44365</v>
      </c>
      <c r="C5256" s="47">
        <v>3557.4515190000002</v>
      </c>
      <c r="D5256" s="45">
        <v>0.56000000000000005</v>
      </c>
      <c r="E5256" s="45" t="s">
        <v>29</v>
      </c>
      <c r="F5256" s="46">
        <v>44363</v>
      </c>
    </row>
    <row r="5257" spans="1:6" x14ac:dyDescent="0.3">
      <c r="A5257" s="45">
        <v>760199</v>
      </c>
      <c r="B5257" s="46">
        <v>44368</v>
      </c>
      <c r="C5257" s="47">
        <v>3558.3546409999999</v>
      </c>
      <c r="D5257" s="45">
        <v>0.56000000000000005</v>
      </c>
      <c r="E5257" s="45" t="s">
        <v>29</v>
      </c>
      <c r="F5257" s="46">
        <v>44363</v>
      </c>
    </row>
    <row r="5258" spans="1:6" x14ac:dyDescent="0.3">
      <c r="A5258" s="45">
        <v>760199</v>
      </c>
      <c r="B5258" s="46">
        <v>44369</v>
      </c>
      <c r="C5258" s="47">
        <v>3559.2579919999998</v>
      </c>
      <c r="D5258" s="45">
        <v>0.56000000000000005</v>
      </c>
      <c r="E5258" s="45" t="s">
        <v>29</v>
      </c>
      <c r="F5258" s="46">
        <v>44363</v>
      </c>
    </row>
    <row r="5259" spans="1:6" x14ac:dyDescent="0.3">
      <c r="A5259" s="45">
        <v>760199</v>
      </c>
      <c r="B5259" s="46">
        <v>44370</v>
      </c>
      <c r="C5259" s="47">
        <v>3560.161572</v>
      </c>
      <c r="D5259" s="45">
        <v>0.56000000000000005</v>
      </c>
      <c r="E5259" s="45" t="s">
        <v>29</v>
      </c>
      <c r="F5259" s="46">
        <v>44363</v>
      </c>
    </row>
    <row r="5260" spans="1:6" x14ac:dyDescent="0.3">
      <c r="A5260" s="45">
        <v>760199</v>
      </c>
      <c r="B5260" s="46">
        <v>44371</v>
      </c>
      <c r="C5260" s="47">
        <v>3561.0653820000002</v>
      </c>
      <c r="D5260" s="45">
        <v>0.56000000000000005</v>
      </c>
      <c r="E5260" s="45" t="s">
        <v>29</v>
      </c>
      <c r="F5260" s="46">
        <v>44363</v>
      </c>
    </row>
    <row r="5261" spans="1:6" x14ac:dyDescent="0.3">
      <c r="A5261" s="45">
        <v>760199</v>
      </c>
      <c r="B5261" s="46">
        <v>44372</v>
      </c>
      <c r="C5261" s="47">
        <v>3561.9694209999998</v>
      </c>
      <c r="D5261" s="45">
        <v>0.56000000000000005</v>
      </c>
      <c r="E5261" s="45" t="s">
        <v>29</v>
      </c>
      <c r="F5261" s="46">
        <v>44363</v>
      </c>
    </row>
    <row r="5262" spans="1:6" x14ac:dyDescent="0.3">
      <c r="A5262" s="45">
        <v>760199</v>
      </c>
      <c r="B5262" s="46">
        <v>44375</v>
      </c>
      <c r="C5262" s="47">
        <v>3563.1635569999999</v>
      </c>
      <c r="D5262" s="45">
        <v>0.57999999999999996</v>
      </c>
      <c r="E5262" s="45" t="s">
        <v>29</v>
      </c>
      <c r="F5262" s="46">
        <v>44375</v>
      </c>
    </row>
    <row r="5263" spans="1:6" x14ac:dyDescent="0.3">
      <c r="A5263" s="45">
        <v>760199</v>
      </c>
      <c r="B5263" s="46">
        <v>44376</v>
      </c>
      <c r="C5263" s="47">
        <v>3564.1003460000002</v>
      </c>
      <c r="D5263" s="45">
        <v>0.57999999999999996</v>
      </c>
      <c r="E5263" s="45" t="s">
        <v>29</v>
      </c>
      <c r="F5263" s="46">
        <v>44375</v>
      </c>
    </row>
    <row r="5264" spans="1:6" x14ac:dyDescent="0.3">
      <c r="A5264" s="45">
        <v>760199</v>
      </c>
      <c r="B5264" s="46">
        <v>44377</v>
      </c>
      <c r="C5264" s="47">
        <v>3565.0373810000001</v>
      </c>
      <c r="D5264" s="45">
        <v>0.57999999999999996</v>
      </c>
      <c r="E5264" s="45" t="s">
        <v>29</v>
      </c>
      <c r="F5264" s="46">
        <v>44375</v>
      </c>
    </row>
    <row r="5265" spans="1:6" x14ac:dyDescent="0.3">
      <c r="A5265" s="45">
        <v>760199</v>
      </c>
      <c r="B5265" s="46">
        <v>44378</v>
      </c>
      <c r="C5265" s="47">
        <v>3565.974663</v>
      </c>
      <c r="D5265" s="45">
        <v>0.57999999999999996</v>
      </c>
      <c r="E5265" s="45" t="s">
        <v>29</v>
      </c>
      <c r="F5265" s="46">
        <v>44375</v>
      </c>
    </row>
    <row r="5266" spans="1:6" x14ac:dyDescent="0.3">
      <c r="A5266" s="45">
        <v>760199</v>
      </c>
      <c r="B5266" s="46">
        <v>44379</v>
      </c>
      <c r="C5266" s="47">
        <v>3566.9121909999999</v>
      </c>
      <c r="D5266" s="45">
        <v>0.57999999999999996</v>
      </c>
      <c r="E5266" s="45" t="s">
        <v>29</v>
      </c>
      <c r="F5266" s="46">
        <v>44375</v>
      </c>
    </row>
    <row r="5267" spans="1:6" x14ac:dyDescent="0.3">
      <c r="A5267" s="45">
        <v>760199</v>
      </c>
      <c r="B5267" s="46">
        <v>44382</v>
      </c>
      <c r="C5267" s="47">
        <v>3567.8499649999999</v>
      </c>
      <c r="D5267" s="45">
        <v>0.57999999999999996</v>
      </c>
      <c r="E5267" s="45" t="s">
        <v>29</v>
      </c>
      <c r="F5267" s="46">
        <v>44375</v>
      </c>
    </row>
    <row r="5268" spans="1:6" x14ac:dyDescent="0.3">
      <c r="A5268" s="45">
        <v>760199</v>
      </c>
      <c r="B5268" s="46">
        <v>44383</v>
      </c>
      <c r="C5268" s="47">
        <v>3568.7879859999998</v>
      </c>
      <c r="D5268" s="45">
        <v>0.57999999999999996</v>
      </c>
      <c r="E5268" s="45" t="s">
        <v>29</v>
      </c>
      <c r="F5268" s="46">
        <v>44375</v>
      </c>
    </row>
    <row r="5269" spans="1:6" x14ac:dyDescent="0.3">
      <c r="A5269" s="45">
        <v>760199</v>
      </c>
      <c r="B5269" s="46">
        <v>44384</v>
      </c>
      <c r="C5269" s="47">
        <v>3569.7262540000002</v>
      </c>
      <c r="D5269" s="45">
        <v>0.57999999999999996</v>
      </c>
      <c r="E5269" s="45" t="s">
        <v>29</v>
      </c>
      <c r="F5269" s="46">
        <v>44375</v>
      </c>
    </row>
    <row r="5270" spans="1:6" x14ac:dyDescent="0.3">
      <c r="A5270" s="45">
        <v>760199</v>
      </c>
      <c r="B5270" s="46">
        <v>44385</v>
      </c>
      <c r="C5270" s="47">
        <v>3569.2932300000002</v>
      </c>
      <c r="D5270" s="45">
        <v>0.53</v>
      </c>
      <c r="E5270" s="45" t="s">
        <v>28</v>
      </c>
      <c r="F5270" s="46">
        <v>44385</v>
      </c>
    </row>
    <row r="5271" spans="1:6" x14ac:dyDescent="0.3">
      <c r="A5271" s="45">
        <v>760199</v>
      </c>
      <c r="B5271" s="46">
        <v>44386</v>
      </c>
      <c r="C5271" s="47">
        <v>3570.1509470000001</v>
      </c>
      <c r="D5271" s="45">
        <v>0.53</v>
      </c>
      <c r="E5271" s="45" t="s">
        <v>28</v>
      </c>
      <c r="F5271" s="46">
        <v>44385</v>
      </c>
    </row>
    <row r="5272" spans="1:6" x14ac:dyDescent="0.3">
      <c r="A5272" s="45">
        <v>760199</v>
      </c>
      <c r="B5272" s="46">
        <v>44389</v>
      </c>
      <c r="C5272" s="47">
        <v>3571.0088700000001</v>
      </c>
      <c r="D5272" s="45">
        <v>0.53</v>
      </c>
      <c r="E5272" s="45" t="s">
        <v>28</v>
      </c>
      <c r="F5272" s="46">
        <v>44385</v>
      </c>
    </row>
    <row r="5273" spans="1:6" x14ac:dyDescent="0.3">
      <c r="A5273" s="45">
        <v>760199</v>
      </c>
      <c r="B5273" s="46">
        <v>44390</v>
      </c>
      <c r="C5273" s="47">
        <v>3571.8669989999999</v>
      </c>
      <c r="D5273" s="45">
        <v>0.53</v>
      </c>
      <c r="E5273" s="45" t="s">
        <v>28</v>
      </c>
      <c r="F5273" s="46">
        <v>44385</v>
      </c>
    </row>
    <row r="5274" spans="1:6" x14ac:dyDescent="0.3">
      <c r="A5274" s="45">
        <v>760199</v>
      </c>
      <c r="B5274" s="46">
        <v>44391</v>
      </c>
      <c r="C5274" s="47">
        <v>3572.7253340000002</v>
      </c>
      <c r="D5274" s="45">
        <v>0.53</v>
      </c>
      <c r="E5274" s="45" t="s">
        <v>28</v>
      </c>
      <c r="F5274" s="46">
        <v>44385</v>
      </c>
    </row>
    <row r="5275" spans="1:6" x14ac:dyDescent="0.3">
      <c r="A5275" s="45">
        <v>760199</v>
      </c>
      <c r="B5275" s="46">
        <v>44392</v>
      </c>
      <c r="C5275" s="47">
        <v>3573.583877</v>
      </c>
      <c r="D5275" s="45">
        <v>0.53</v>
      </c>
      <c r="E5275" s="45" t="s">
        <v>28</v>
      </c>
      <c r="F5275" s="46">
        <v>44385</v>
      </c>
    </row>
    <row r="5276" spans="1:6" x14ac:dyDescent="0.3">
      <c r="A5276" s="45">
        <v>760199</v>
      </c>
      <c r="B5276" s="46">
        <v>44393</v>
      </c>
      <c r="C5276" s="47">
        <v>3574.8461820000002</v>
      </c>
      <c r="D5276" s="45">
        <v>0.78</v>
      </c>
      <c r="E5276" s="45" t="s">
        <v>29</v>
      </c>
      <c r="F5276" s="46">
        <v>44393</v>
      </c>
    </row>
    <row r="5277" spans="1:6" x14ac:dyDescent="0.3">
      <c r="A5277" s="45">
        <v>760199</v>
      </c>
      <c r="B5277" s="46">
        <v>44396</v>
      </c>
      <c r="C5277" s="47">
        <v>3576.108933</v>
      </c>
      <c r="D5277" s="45">
        <v>0.78</v>
      </c>
      <c r="E5277" s="45" t="s">
        <v>29</v>
      </c>
      <c r="F5277" s="46">
        <v>44393</v>
      </c>
    </row>
    <row r="5278" spans="1:6" x14ac:dyDescent="0.3">
      <c r="A5278" s="45">
        <v>760199</v>
      </c>
      <c r="B5278" s="46">
        <v>44397</v>
      </c>
      <c r="C5278" s="47">
        <v>3577.3721300000002</v>
      </c>
      <c r="D5278" s="45">
        <v>0.78</v>
      </c>
      <c r="E5278" s="45" t="s">
        <v>29</v>
      </c>
      <c r="F5278" s="46">
        <v>44393</v>
      </c>
    </row>
    <row r="5279" spans="1:6" x14ac:dyDescent="0.3">
      <c r="A5279" s="45">
        <v>760199</v>
      </c>
      <c r="B5279" s="46">
        <v>44398</v>
      </c>
      <c r="C5279" s="47">
        <v>3578.635773</v>
      </c>
      <c r="D5279" s="45">
        <v>0.78</v>
      </c>
      <c r="E5279" s="45" t="s">
        <v>29</v>
      </c>
      <c r="F5279" s="46">
        <v>44393</v>
      </c>
    </row>
    <row r="5280" spans="1:6" x14ac:dyDescent="0.3">
      <c r="A5280" s="45">
        <v>760199</v>
      </c>
      <c r="B5280" s="46">
        <v>44399</v>
      </c>
      <c r="C5280" s="47">
        <v>3579.8998620000002</v>
      </c>
      <c r="D5280" s="45">
        <v>0.78</v>
      </c>
      <c r="E5280" s="45" t="s">
        <v>29</v>
      </c>
      <c r="F5280" s="46">
        <v>44393</v>
      </c>
    </row>
    <row r="5281" spans="1:6" x14ac:dyDescent="0.3">
      <c r="A5281" s="45">
        <v>760199</v>
      </c>
      <c r="B5281" s="46">
        <v>44400</v>
      </c>
      <c r="C5281" s="47">
        <v>3581.1643979999999</v>
      </c>
      <c r="D5281" s="45">
        <v>0.78</v>
      </c>
      <c r="E5281" s="45" t="s">
        <v>29</v>
      </c>
      <c r="F5281" s="46">
        <v>44393</v>
      </c>
    </row>
    <row r="5282" spans="1:6" x14ac:dyDescent="0.3">
      <c r="A5282" s="45">
        <v>760199</v>
      </c>
      <c r="B5282" s="46">
        <v>44403</v>
      </c>
      <c r="C5282" s="47">
        <v>3584.1250839999998</v>
      </c>
      <c r="D5282" s="45">
        <v>0.93</v>
      </c>
      <c r="E5282" s="45" t="s">
        <v>29</v>
      </c>
      <c r="F5282" s="46">
        <v>44403</v>
      </c>
    </row>
    <row r="5283" spans="1:6" x14ac:dyDescent="0.3">
      <c r="A5283" s="45">
        <v>760199</v>
      </c>
      <c r="B5283" s="46">
        <v>44404</v>
      </c>
      <c r="C5283" s="47">
        <v>3585.6335060000001</v>
      </c>
      <c r="D5283" s="45">
        <v>0.93</v>
      </c>
      <c r="E5283" s="45" t="s">
        <v>29</v>
      </c>
      <c r="F5283" s="46">
        <v>44403</v>
      </c>
    </row>
    <row r="5284" spans="1:6" x14ac:dyDescent="0.3">
      <c r="A5284" s="45">
        <v>760199</v>
      </c>
      <c r="B5284" s="46">
        <v>44405</v>
      </c>
      <c r="C5284" s="47">
        <v>3587.1425640000002</v>
      </c>
      <c r="D5284" s="45">
        <v>0.93</v>
      </c>
      <c r="E5284" s="45" t="s">
        <v>29</v>
      </c>
      <c r="F5284" s="46">
        <v>44403</v>
      </c>
    </row>
    <row r="5285" spans="1:6" x14ac:dyDescent="0.3">
      <c r="A5285" s="45">
        <v>760199</v>
      </c>
      <c r="B5285" s="46">
        <v>44406</v>
      </c>
      <c r="C5285" s="47">
        <v>3588.6522570000002</v>
      </c>
      <c r="D5285" s="45">
        <v>0.93</v>
      </c>
      <c r="E5285" s="45" t="s">
        <v>29</v>
      </c>
      <c r="F5285" s="46">
        <v>44403</v>
      </c>
    </row>
    <row r="5286" spans="1:6" x14ac:dyDescent="0.3">
      <c r="A5286" s="45">
        <v>760199</v>
      </c>
      <c r="B5286" s="46">
        <v>44407</v>
      </c>
      <c r="C5286" s="47">
        <v>3590.162585</v>
      </c>
      <c r="D5286" s="45">
        <v>0.93</v>
      </c>
      <c r="E5286" s="45" t="s">
        <v>29</v>
      </c>
      <c r="F5286" s="46">
        <v>44403</v>
      </c>
    </row>
    <row r="5287" spans="1:6" x14ac:dyDescent="0.3">
      <c r="A5287" s="45">
        <v>760199</v>
      </c>
      <c r="B5287" s="46">
        <v>44410</v>
      </c>
      <c r="C5287" s="47">
        <v>3591.6735490000001</v>
      </c>
      <c r="D5287" s="45">
        <v>0.93</v>
      </c>
      <c r="E5287" s="45" t="s">
        <v>29</v>
      </c>
      <c r="F5287" s="46">
        <v>44403</v>
      </c>
    </row>
    <row r="5288" spans="1:6" x14ac:dyDescent="0.3">
      <c r="A5288" s="45">
        <v>760199</v>
      </c>
      <c r="B5288" s="46">
        <v>44411</v>
      </c>
      <c r="C5288" s="47">
        <v>3593.1851489999999</v>
      </c>
      <c r="D5288" s="45">
        <v>0.93</v>
      </c>
      <c r="E5288" s="45" t="s">
        <v>29</v>
      </c>
      <c r="F5288" s="46">
        <v>44403</v>
      </c>
    </row>
    <row r="5289" spans="1:6" x14ac:dyDescent="0.3">
      <c r="A5289" s="45">
        <v>760199</v>
      </c>
      <c r="B5289" s="46">
        <v>44412</v>
      </c>
      <c r="C5289" s="47">
        <v>3594.6973849999999</v>
      </c>
      <c r="D5289" s="45">
        <v>0.93</v>
      </c>
      <c r="E5289" s="45" t="s">
        <v>29</v>
      </c>
      <c r="F5289" s="46">
        <v>44403</v>
      </c>
    </row>
    <row r="5290" spans="1:6" x14ac:dyDescent="0.3">
      <c r="A5290" s="45">
        <v>760199</v>
      </c>
      <c r="B5290" s="46">
        <v>44413</v>
      </c>
      <c r="C5290" s="47">
        <v>3596.2102570000002</v>
      </c>
      <c r="D5290" s="45">
        <v>0.93</v>
      </c>
      <c r="E5290" s="45" t="s">
        <v>29</v>
      </c>
      <c r="F5290" s="46">
        <v>44403</v>
      </c>
    </row>
    <row r="5291" spans="1:6" x14ac:dyDescent="0.3">
      <c r="A5291" s="45">
        <v>760199</v>
      </c>
      <c r="B5291" s="46">
        <v>44414</v>
      </c>
      <c r="C5291" s="47">
        <v>3597.7237660000001</v>
      </c>
      <c r="D5291" s="45">
        <v>0.93</v>
      </c>
      <c r="E5291" s="45" t="s">
        <v>29</v>
      </c>
      <c r="F5291" s="46">
        <v>44403</v>
      </c>
    </row>
    <row r="5292" spans="1:6" x14ac:dyDescent="0.3">
      <c r="A5292" s="45">
        <v>760199</v>
      </c>
      <c r="B5292" s="46">
        <v>44417</v>
      </c>
      <c r="C5292" s="47">
        <v>3599.2379120000001</v>
      </c>
      <c r="D5292" s="45">
        <v>0.93</v>
      </c>
      <c r="E5292" s="45" t="s">
        <v>29</v>
      </c>
      <c r="F5292" s="46">
        <v>44403</v>
      </c>
    </row>
    <row r="5293" spans="1:6" x14ac:dyDescent="0.3">
      <c r="A5293" s="45">
        <v>760199</v>
      </c>
      <c r="B5293" s="46">
        <v>44418</v>
      </c>
      <c r="C5293" s="47">
        <v>3601.6274349999999</v>
      </c>
      <c r="D5293" s="45">
        <v>0.96</v>
      </c>
      <c r="E5293" s="45" t="s">
        <v>28</v>
      </c>
      <c r="F5293" s="46">
        <v>44418</v>
      </c>
    </row>
    <row r="5294" spans="1:6" x14ac:dyDescent="0.3">
      <c r="A5294" s="45">
        <v>760199</v>
      </c>
      <c r="B5294" s="46">
        <v>44419</v>
      </c>
      <c r="C5294" s="47">
        <v>3603.1918470000001</v>
      </c>
      <c r="D5294" s="45">
        <v>0.96</v>
      </c>
      <c r="E5294" s="45" t="s">
        <v>28</v>
      </c>
      <c r="F5294" s="46">
        <v>44418</v>
      </c>
    </row>
    <row r="5295" spans="1:6" x14ac:dyDescent="0.3">
      <c r="A5295" s="45">
        <v>760199</v>
      </c>
      <c r="B5295" s="46">
        <v>44420</v>
      </c>
      <c r="C5295" s="47">
        <v>3604.7569389999999</v>
      </c>
      <c r="D5295" s="45">
        <v>0.96</v>
      </c>
      <c r="E5295" s="45" t="s">
        <v>28</v>
      </c>
      <c r="F5295" s="46">
        <v>44418</v>
      </c>
    </row>
    <row r="5296" spans="1:6" x14ac:dyDescent="0.3">
      <c r="A5296" s="45">
        <v>760199</v>
      </c>
      <c r="B5296" s="46">
        <v>44421</v>
      </c>
      <c r="C5296" s="47">
        <v>3606.3227099999999</v>
      </c>
      <c r="D5296" s="45">
        <v>0.96</v>
      </c>
      <c r="E5296" s="45" t="s">
        <v>28</v>
      </c>
      <c r="F5296" s="46">
        <v>44418</v>
      </c>
    </row>
    <row r="5297" spans="1:6" x14ac:dyDescent="0.3">
      <c r="A5297" s="45">
        <v>760199</v>
      </c>
      <c r="B5297" s="46">
        <v>44424</v>
      </c>
      <c r="C5297" s="47">
        <v>3607.8891619999999</v>
      </c>
      <c r="D5297" s="45">
        <v>0.96</v>
      </c>
      <c r="E5297" s="45" t="s">
        <v>28</v>
      </c>
      <c r="F5297" s="46">
        <v>44418</v>
      </c>
    </row>
    <row r="5298" spans="1:6" x14ac:dyDescent="0.3">
      <c r="A5298" s="45">
        <v>760199</v>
      </c>
      <c r="B5298" s="46">
        <v>44425</v>
      </c>
      <c r="C5298" s="47">
        <v>3608.831619</v>
      </c>
      <c r="D5298" s="45">
        <v>0.55000000000000004</v>
      </c>
      <c r="E5298" s="45" t="s">
        <v>29</v>
      </c>
      <c r="F5298" s="46">
        <v>44425</v>
      </c>
    </row>
    <row r="5299" spans="1:6" x14ac:dyDescent="0.3">
      <c r="A5299" s="45">
        <v>760199</v>
      </c>
      <c r="B5299" s="46">
        <v>44426</v>
      </c>
      <c r="C5299" s="47">
        <v>3609.7743220000002</v>
      </c>
      <c r="D5299" s="45">
        <v>0.55000000000000004</v>
      </c>
      <c r="E5299" s="45" t="s">
        <v>29</v>
      </c>
      <c r="F5299" s="46">
        <v>44425</v>
      </c>
    </row>
    <row r="5300" spans="1:6" x14ac:dyDescent="0.3">
      <c r="A5300" s="45">
        <v>760199</v>
      </c>
      <c r="B5300" s="46">
        <v>44427</v>
      </c>
      <c r="C5300" s="47">
        <v>3610.7172719999999</v>
      </c>
      <c r="D5300" s="45">
        <v>0.55000000000000004</v>
      </c>
      <c r="E5300" s="45" t="s">
        <v>29</v>
      </c>
      <c r="F5300" s="46">
        <v>44425</v>
      </c>
    </row>
    <row r="5301" spans="1:6" x14ac:dyDescent="0.3">
      <c r="A5301" s="45">
        <v>760199</v>
      </c>
      <c r="B5301" s="46">
        <v>44428</v>
      </c>
      <c r="C5301" s="47">
        <v>3611.660468</v>
      </c>
      <c r="D5301" s="45">
        <v>0.55000000000000004</v>
      </c>
      <c r="E5301" s="45" t="s">
        <v>29</v>
      </c>
      <c r="F5301" s="46">
        <v>44425</v>
      </c>
    </row>
    <row r="5302" spans="1:6" x14ac:dyDescent="0.3">
      <c r="A5302" s="45">
        <v>760199</v>
      </c>
      <c r="B5302" s="46">
        <v>44431</v>
      </c>
      <c r="C5302" s="47">
        <v>3612.6039110000002</v>
      </c>
      <c r="D5302" s="45">
        <v>0.55000000000000004</v>
      </c>
      <c r="E5302" s="45" t="s">
        <v>29</v>
      </c>
      <c r="F5302" s="46">
        <v>44425</v>
      </c>
    </row>
    <row r="5303" spans="1:6" x14ac:dyDescent="0.3">
      <c r="A5303" s="45">
        <v>760199</v>
      </c>
      <c r="B5303" s="46">
        <v>44432</v>
      </c>
      <c r="C5303" s="47">
        <v>3613.5475999999999</v>
      </c>
      <c r="D5303" s="45">
        <v>0.55000000000000004</v>
      </c>
      <c r="E5303" s="45" t="s">
        <v>29</v>
      </c>
      <c r="F5303" s="46">
        <v>44425</v>
      </c>
    </row>
    <row r="5304" spans="1:6" x14ac:dyDescent="0.3">
      <c r="A5304" s="45">
        <v>760199</v>
      </c>
      <c r="B5304" s="46">
        <v>44433</v>
      </c>
      <c r="C5304" s="47">
        <v>3614.4915350000001</v>
      </c>
      <c r="D5304" s="45">
        <v>0.55000000000000004</v>
      </c>
      <c r="E5304" s="45" t="s">
        <v>29</v>
      </c>
      <c r="F5304" s="46">
        <v>44425</v>
      </c>
    </row>
    <row r="5305" spans="1:6" x14ac:dyDescent="0.3">
      <c r="A5305" s="45">
        <v>760199</v>
      </c>
      <c r="B5305" s="46">
        <v>44434</v>
      </c>
      <c r="C5305" s="47">
        <v>3616.9419600000001</v>
      </c>
      <c r="D5305" s="45">
        <v>0.66</v>
      </c>
      <c r="E5305" s="45" t="s">
        <v>29</v>
      </c>
      <c r="F5305" s="46">
        <v>44434</v>
      </c>
    </row>
    <row r="5306" spans="1:6" x14ac:dyDescent="0.3">
      <c r="A5306" s="45">
        <v>760199</v>
      </c>
      <c r="B5306" s="46">
        <v>44435</v>
      </c>
      <c r="C5306" s="47">
        <v>3618.0751559999999</v>
      </c>
      <c r="D5306" s="45">
        <v>0.66</v>
      </c>
      <c r="E5306" s="45" t="s">
        <v>29</v>
      </c>
      <c r="F5306" s="46">
        <v>44434</v>
      </c>
    </row>
    <row r="5307" spans="1:6" x14ac:dyDescent="0.3">
      <c r="A5307" s="45">
        <v>760199</v>
      </c>
      <c r="B5307" s="46">
        <v>44438</v>
      </c>
      <c r="C5307" s="47">
        <v>3619.2087069999998</v>
      </c>
      <c r="D5307" s="45">
        <v>0.66</v>
      </c>
      <c r="E5307" s="45" t="s">
        <v>29</v>
      </c>
      <c r="F5307" s="46">
        <v>44434</v>
      </c>
    </row>
    <row r="5308" spans="1:6" x14ac:dyDescent="0.3">
      <c r="A5308" s="45">
        <v>760199</v>
      </c>
      <c r="B5308" s="46">
        <v>44439</v>
      </c>
      <c r="C5308" s="47">
        <v>3620.3426129999998</v>
      </c>
      <c r="D5308" s="45">
        <v>0.66</v>
      </c>
      <c r="E5308" s="45" t="s">
        <v>29</v>
      </c>
      <c r="F5308" s="46">
        <v>44434</v>
      </c>
    </row>
    <row r="5309" spans="1:6" x14ac:dyDescent="0.3">
      <c r="A5309" s="45">
        <v>760199</v>
      </c>
      <c r="B5309" s="46">
        <v>44440</v>
      </c>
      <c r="C5309" s="47">
        <v>3621.476874</v>
      </c>
      <c r="D5309" s="45">
        <v>0.66</v>
      </c>
      <c r="E5309" s="45" t="s">
        <v>29</v>
      </c>
      <c r="F5309" s="46">
        <v>44434</v>
      </c>
    </row>
    <row r="5310" spans="1:6" x14ac:dyDescent="0.3">
      <c r="A5310" s="45">
        <v>760199</v>
      </c>
      <c r="B5310" s="46">
        <v>44441</v>
      </c>
      <c r="C5310" s="47">
        <v>3622.6114910000001</v>
      </c>
      <c r="D5310" s="45">
        <v>0.66</v>
      </c>
      <c r="E5310" s="45" t="s">
        <v>29</v>
      </c>
      <c r="F5310" s="46">
        <v>44434</v>
      </c>
    </row>
    <row r="5311" spans="1:6" x14ac:dyDescent="0.3">
      <c r="A5311" s="45">
        <v>760199</v>
      </c>
      <c r="B5311" s="46">
        <v>44442</v>
      </c>
      <c r="C5311" s="47">
        <v>3623.7464629999999</v>
      </c>
      <c r="D5311" s="45">
        <v>0.66</v>
      </c>
      <c r="E5311" s="45" t="s">
        <v>29</v>
      </c>
      <c r="F5311" s="46">
        <v>44434</v>
      </c>
    </row>
    <row r="5312" spans="1:6" x14ac:dyDescent="0.3">
      <c r="A5312" s="45">
        <v>760199</v>
      </c>
      <c r="B5312" s="46">
        <v>44445</v>
      </c>
      <c r="C5312" s="47">
        <v>3624.8817899999999</v>
      </c>
      <c r="D5312" s="45">
        <v>0.66</v>
      </c>
      <c r="E5312" s="45" t="s">
        <v>29</v>
      </c>
      <c r="F5312" s="46">
        <v>44434</v>
      </c>
    </row>
    <row r="5313" spans="1:6" x14ac:dyDescent="0.3">
      <c r="A5313" s="45">
        <v>760199</v>
      </c>
      <c r="B5313" s="46">
        <v>44447</v>
      </c>
      <c r="C5313" s="47">
        <v>3626.0174740000002</v>
      </c>
      <c r="D5313" s="45">
        <v>0.66</v>
      </c>
      <c r="E5313" s="45" t="s">
        <v>29</v>
      </c>
      <c r="F5313" s="46">
        <v>44434</v>
      </c>
    </row>
    <row r="5314" spans="1:6" x14ac:dyDescent="0.3">
      <c r="A5314" s="45">
        <v>760199</v>
      </c>
      <c r="B5314" s="46">
        <v>44448</v>
      </c>
      <c r="C5314" s="47">
        <v>3633.2776680000002</v>
      </c>
      <c r="D5314" s="45">
        <v>0.87</v>
      </c>
      <c r="E5314" s="45" t="s">
        <v>28</v>
      </c>
      <c r="F5314" s="46">
        <v>44448</v>
      </c>
    </row>
    <row r="5315" spans="1:6" x14ac:dyDescent="0.3">
      <c r="A5315" s="45">
        <v>760199</v>
      </c>
      <c r="B5315" s="46">
        <v>44449</v>
      </c>
      <c r="C5315" s="47">
        <v>3634.7766609999999</v>
      </c>
      <c r="D5315" s="45">
        <v>0.87</v>
      </c>
      <c r="E5315" s="45" t="s">
        <v>28</v>
      </c>
      <c r="F5315" s="46">
        <v>44448</v>
      </c>
    </row>
    <row r="5316" spans="1:6" x14ac:dyDescent="0.3">
      <c r="A5316" s="45">
        <v>760199</v>
      </c>
      <c r="B5316" s="46">
        <v>44452</v>
      </c>
      <c r="C5316" s="47">
        <v>3636.2762729999999</v>
      </c>
      <c r="D5316" s="45">
        <v>0.87</v>
      </c>
      <c r="E5316" s="45" t="s">
        <v>28</v>
      </c>
      <c r="F5316" s="46">
        <v>44448</v>
      </c>
    </row>
    <row r="5317" spans="1:6" x14ac:dyDescent="0.3">
      <c r="A5317" s="45">
        <v>760199</v>
      </c>
      <c r="B5317" s="46">
        <v>44453</v>
      </c>
      <c r="C5317" s="47">
        <v>3637.776503</v>
      </c>
      <c r="D5317" s="45">
        <v>0.87</v>
      </c>
      <c r="E5317" s="45" t="s">
        <v>28</v>
      </c>
      <c r="F5317" s="46">
        <v>44448</v>
      </c>
    </row>
    <row r="5318" spans="1:6" x14ac:dyDescent="0.3">
      <c r="A5318" s="45">
        <v>760199</v>
      </c>
      <c r="B5318" s="46">
        <v>44454</v>
      </c>
      <c r="C5318" s="47">
        <v>3639.2773529999999</v>
      </c>
      <c r="D5318" s="45">
        <v>0.87</v>
      </c>
      <c r="E5318" s="45" t="s">
        <v>28</v>
      </c>
      <c r="F5318" s="46">
        <v>44448</v>
      </c>
    </row>
    <row r="5319" spans="1:6" x14ac:dyDescent="0.3">
      <c r="A5319" s="45">
        <v>760199</v>
      </c>
      <c r="B5319" s="46">
        <v>44455</v>
      </c>
      <c r="C5319" s="47">
        <v>3640.9849749999998</v>
      </c>
      <c r="D5319" s="45">
        <v>0.99</v>
      </c>
      <c r="E5319" s="45" t="s">
        <v>29</v>
      </c>
      <c r="F5319" s="46">
        <v>44455</v>
      </c>
    </row>
    <row r="5320" spans="1:6" x14ac:dyDescent="0.3">
      <c r="A5320" s="45">
        <v>760199</v>
      </c>
      <c r="B5320" s="46">
        <v>44456</v>
      </c>
      <c r="C5320" s="47">
        <v>3642.6934000000001</v>
      </c>
      <c r="D5320" s="45">
        <v>0.99</v>
      </c>
      <c r="E5320" s="45" t="s">
        <v>29</v>
      </c>
      <c r="F5320" s="46">
        <v>44455</v>
      </c>
    </row>
    <row r="5321" spans="1:6" x14ac:dyDescent="0.3">
      <c r="A5321" s="45">
        <v>760199</v>
      </c>
      <c r="B5321" s="46">
        <v>44459</v>
      </c>
      <c r="C5321" s="47">
        <v>3644.4026250000002</v>
      </c>
      <c r="D5321" s="45">
        <v>0.99</v>
      </c>
      <c r="E5321" s="45" t="s">
        <v>29</v>
      </c>
      <c r="F5321" s="46">
        <v>44455</v>
      </c>
    </row>
    <row r="5322" spans="1:6" x14ac:dyDescent="0.3">
      <c r="A5322" s="45">
        <v>760199</v>
      </c>
      <c r="B5322" s="46">
        <v>44460</v>
      </c>
      <c r="C5322" s="47">
        <v>3646.1126530000001</v>
      </c>
      <c r="D5322" s="45">
        <v>0.99</v>
      </c>
      <c r="E5322" s="45" t="s">
        <v>29</v>
      </c>
      <c r="F5322" s="46">
        <v>44455</v>
      </c>
    </row>
    <row r="5323" spans="1:6" x14ac:dyDescent="0.3">
      <c r="A5323" s="45">
        <v>760199</v>
      </c>
      <c r="B5323" s="46">
        <v>44461</v>
      </c>
      <c r="C5323" s="47">
        <v>3647.823484</v>
      </c>
      <c r="D5323" s="45">
        <v>0.99</v>
      </c>
      <c r="E5323" s="45" t="s">
        <v>29</v>
      </c>
      <c r="F5323" s="46">
        <v>44455</v>
      </c>
    </row>
    <row r="5324" spans="1:6" x14ac:dyDescent="0.3">
      <c r="A5324" s="45">
        <v>760199</v>
      </c>
      <c r="B5324" s="46">
        <v>44462</v>
      </c>
      <c r="C5324" s="47">
        <v>3649.535116</v>
      </c>
      <c r="D5324" s="45">
        <v>0.99</v>
      </c>
      <c r="E5324" s="45" t="s">
        <v>29</v>
      </c>
      <c r="F5324" s="46">
        <v>44455</v>
      </c>
    </row>
    <row r="5325" spans="1:6" x14ac:dyDescent="0.3">
      <c r="A5325" s="45">
        <v>760199</v>
      </c>
      <c r="B5325" s="46">
        <v>44463</v>
      </c>
      <c r="C5325" s="47">
        <v>3651.2475530000002</v>
      </c>
      <c r="D5325" s="45">
        <v>0.99</v>
      </c>
      <c r="E5325" s="45" t="s">
        <v>29</v>
      </c>
      <c r="F5325" s="46">
        <v>44455</v>
      </c>
    </row>
    <row r="5326" spans="1:6" x14ac:dyDescent="0.3">
      <c r="A5326" s="45">
        <v>760199</v>
      </c>
      <c r="B5326" s="46">
        <v>44466</v>
      </c>
      <c r="C5326" s="47">
        <v>3656.265472</v>
      </c>
      <c r="D5326" s="45">
        <v>1.23</v>
      </c>
      <c r="E5326" s="45" t="s">
        <v>29</v>
      </c>
      <c r="F5326" s="46">
        <v>44466</v>
      </c>
    </row>
    <row r="5327" spans="1:6" x14ac:dyDescent="0.3">
      <c r="A5327" s="45">
        <v>760199</v>
      </c>
      <c r="B5327" s="46">
        <v>44467</v>
      </c>
      <c r="C5327" s="47">
        <v>3658.3945549999999</v>
      </c>
      <c r="D5327" s="45">
        <v>1.23</v>
      </c>
      <c r="E5327" s="45" t="s">
        <v>29</v>
      </c>
      <c r="F5327" s="46">
        <v>44466</v>
      </c>
    </row>
    <row r="5328" spans="1:6" x14ac:dyDescent="0.3">
      <c r="A5328" s="45">
        <v>760199</v>
      </c>
      <c r="B5328" s="46">
        <v>44468</v>
      </c>
      <c r="C5328" s="47">
        <v>3660.5248780000002</v>
      </c>
      <c r="D5328" s="45">
        <v>1.23</v>
      </c>
      <c r="E5328" s="45" t="s">
        <v>29</v>
      </c>
      <c r="F5328" s="46">
        <v>44466</v>
      </c>
    </row>
    <row r="5329" spans="1:6" x14ac:dyDescent="0.3">
      <c r="A5329" s="45">
        <v>760199</v>
      </c>
      <c r="B5329" s="46">
        <v>44469</v>
      </c>
      <c r="C5329" s="47">
        <v>3662.656442</v>
      </c>
      <c r="D5329" s="45">
        <v>1.23</v>
      </c>
      <c r="E5329" s="45" t="s">
        <v>29</v>
      </c>
      <c r="F5329" s="46">
        <v>44466</v>
      </c>
    </row>
    <row r="5330" spans="1:6" x14ac:dyDescent="0.3">
      <c r="A5330" s="45">
        <v>760199</v>
      </c>
      <c r="B5330" s="46">
        <v>44470</v>
      </c>
      <c r="C5330" s="47">
        <v>3664.7892470000002</v>
      </c>
      <c r="D5330" s="45">
        <v>1.23</v>
      </c>
      <c r="E5330" s="45" t="s">
        <v>29</v>
      </c>
      <c r="F5330" s="46">
        <v>44466</v>
      </c>
    </row>
    <row r="5331" spans="1:6" x14ac:dyDescent="0.3">
      <c r="A5331" s="45">
        <v>760199</v>
      </c>
      <c r="B5331" s="46">
        <v>44473</v>
      </c>
      <c r="C5331" s="47">
        <v>3666.9232929999998</v>
      </c>
      <c r="D5331" s="45">
        <v>1.23</v>
      </c>
      <c r="E5331" s="45" t="s">
        <v>29</v>
      </c>
      <c r="F5331" s="46">
        <v>44466</v>
      </c>
    </row>
    <row r="5332" spans="1:6" x14ac:dyDescent="0.3">
      <c r="A5332" s="45">
        <v>760199</v>
      </c>
      <c r="B5332" s="46">
        <v>44474</v>
      </c>
      <c r="C5332" s="47">
        <v>3669.058583</v>
      </c>
      <c r="D5332" s="45">
        <v>1.23</v>
      </c>
      <c r="E5332" s="45" t="s">
        <v>29</v>
      </c>
      <c r="F5332" s="46">
        <v>44466</v>
      </c>
    </row>
    <row r="5333" spans="1:6" x14ac:dyDescent="0.3">
      <c r="A5333" s="45">
        <v>760199</v>
      </c>
      <c r="B5333" s="46">
        <v>44475</v>
      </c>
      <c r="C5333" s="47">
        <v>3671.195115</v>
      </c>
      <c r="D5333" s="45">
        <v>1.23</v>
      </c>
      <c r="E5333" s="45" t="s">
        <v>29</v>
      </c>
      <c r="F5333" s="46">
        <v>44466</v>
      </c>
    </row>
    <row r="5334" spans="1:6" x14ac:dyDescent="0.3">
      <c r="A5334" s="45">
        <v>760199</v>
      </c>
      <c r="B5334" s="46">
        <v>44476</v>
      </c>
      <c r="C5334" s="47">
        <v>3673.3328919999999</v>
      </c>
      <c r="D5334" s="45">
        <v>1.23</v>
      </c>
      <c r="E5334" s="45" t="s">
        <v>29</v>
      </c>
      <c r="F5334" s="46">
        <v>44466</v>
      </c>
    </row>
    <row r="5335" spans="1:6" x14ac:dyDescent="0.3">
      <c r="A5335" s="45">
        <v>760199</v>
      </c>
      <c r="B5335" s="46">
        <v>44477</v>
      </c>
      <c r="C5335" s="47">
        <v>3673.413227</v>
      </c>
      <c r="D5335" s="45">
        <v>1.1599999999999999</v>
      </c>
      <c r="E5335" s="45" t="s">
        <v>28</v>
      </c>
      <c r="F5335" s="46">
        <v>44477</v>
      </c>
    </row>
    <row r="5336" spans="1:6" x14ac:dyDescent="0.3">
      <c r="A5336" s="45">
        <v>760199</v>
      </c>
      <c r="B5336" s="46">
        <v>44480</v>
      </c>
      <c r="C5336" s="47">
        <v>3675.4311619999999</v>
      </c>
      <c r="D5336" s="45">
        <v>1.1599999999999999</v>
      </c>
      <c r="E5336" s="45" t="s">
        <v>28</v>
      </c>
      <c r="F5336" s="46">
        <v>44477</v>
      </c>
    </row>
    <row r="5337" spans="1:6" x14ac:dyDescent="0.3">
      <c r="A5337" s="45">
        <v>760199</v>
      </c>
      <c r="B5337" s="46">
        <v>44482</v>
      </c>
      <c r="C5337" s="47">
        <v>3677.4502050000001</v>
      </c>
      <c r="D5337" s="45">
        <v>1.1599999999999999</v>
      </c>
      <c r="E5337" s="45" t="s">
        <v>28</v>
      </c>
      <c r="F5337" s="46">
        <v>44477</v>
      </c>
    </row>
    <row r="5338" spans="1:6" x14ac:dyDescent="0.3">
      <c r="A5338" s="45">
        <v>760199</v>
      </c>
      <c r="B5338" s="46">
        <v>44483</v>
      </c>
      <c r="C5338" s="47">
        <v>3679.470358</v>
      </c>
      <c r="D5338" s="45">
        <v>1.1599999999999999</v>
      </c>
      <c r="E5338" s="45" t="s">
        <v>28</v>
      </c>
      <c r="F5338" s="46">
        <v>44477</v>
      </c>
    </row>
    <row r="5339" spans="1:6" x14ac:dyDescent="0.3">
      <c r="A5339" s="45">
        <v>760199</v>
      </c>
      <c r="B5339" s="46">
        <v>44484</v>
      </c>
      <c r="C5339" s="47">
        <v>3681.4916199999998</v>
      </c>
      <c r="D5339" s="45">
        <v>1.1599999999999999</v>
      </c>
      <c r="E5339" s="45" t="s">
        <v>28</v>
      </c>
      <c r="F5339" s="46">
        <v>44477</v>
      </c>
    </row>
    <row r="5340" spans="1:6" x14ac:dyDescent="0.3">
      <c r="A5340" s="45">
        <v>760199</v>
      </c>
      <c r="B5340" s="46">
        <v>44487</v>
      </c>
      <c r="C5340" s="47">
        <v>3682.775877</v>
      </c>
      <c r="D5340" s="45">
        <v>0.7</v>
      </c>
      <c r="E5340" s="45" t="s">
        <v>29</v>
      </c>
      <c r="F5340" s="46">
        <v>44487</v>
      </c>
    </row>
    <row r="5341" spans="1:6" x14ac:dyDescent="0.3">
      <c r="A5341" s="45">
        <v>760199</v>
      </c>
      <c r="B5341" s="46">
        <v>44488</v>
      </c>
      <c r="C5341" s="47">
        <v>3684.0605820000001</v>
      </c>
      <c r="D5341" s="45">
        <v>0.7</v>
      </c>
      <c r="E5341" s="45" t="s">
        <v>29</v>
      </c>
      <c r="F5341" s="46">
        <v>44487</v>
      </c>
    </row>
    <row r="5342" spans="1:6" x14ac:dyDescent="0.3">
      <c r="A5342" s="45">
        <v>760199</v>
      </c>
      <c r="B5342" s="46">
        <v>44489</v>
      </c>
      <c r="C5342" s="47">
        <v>3685.3457349999999</v>
      </c>
      <c r="D5342" s="45">
        <v>0.7</v>
      </c>
      <c r="E5342" s="45" t="s">
        <v>29</v>
      </c>
      <c r="F5342" s="46">
        <v>44487</v>
      </c>
    </row>
    <row r="5343" spans="1:6" x14ac:dyDescent="0.3">
      <c r="A5343" s="45">
        <v>760199</v>
      </c>
      <c r="B5343" s="46">
        <v>44490</v>
      </c>
      <c r="C5343" s="47">
        <v>3686.6313369999998</v>
      </c>
      <c r="D5343" s="45">
        <v>0.7</v>
      </c>
      <c r="E5343" s="45" t="s">
        <v>29</v>
      </c>
      <c r="F5343" s="46">
        <v>44487</v>
      </c>
    </row>
    <row r="5344" spans="1:6" x14ac:dyDescent="0.3">
      <c r="A5344" s="45">
        <v>760199</v>
      </c>
      <c r="B5344" s="46">
        <v>44491</v>
      </c>
      <c r="C5344" s="47">
        <v>3687.917387</v>
      </c>
      <c r="D5344" s="45">
        <v>0.7</v>
      </c>
      <c r="E5344" s="45" t="s">
        <v>29</v>
      </c>
      <c r="F5344" s="46">
        <v>44487</v>
      </c>
    </row>
    <row r="5345" spans="1:6" x14ac:dyDescent="0.3">
      <c r="A5345" s="45">
        <v>760199</v>
      </c>
      <c r="B5345" s="46">
        <v>44494</v>
      </c>
      <c r="C5345" s="47">
        <v>3689.2038849999999</v>
      </c>
      <c r="D5345" s="45">
        <v>0.7</v>
      </c>
      <c r="E5345" s="45" t="s">
        <v>29</v>
      </c>
      <c r="F5345" s="46">
        <v>44487</v>
      </c>
    </row>
    <row r="5346" spans="1:6" x14ac:dyDescent="0.3">
      <c r="A5346" s="45">
        <v>760199</v>
      </c>
      <c r="B5346" s="46">
        <v>44495</v>
      </c>
      <c r="C5346" s="47">
        <v>3690.4908329999998</v>
      </c>
      <c r="D5346" s="45">
        <v>0.7</v>
      </c>
      <c r="E5346" s="45" t="s">
        <v>29</v>
      </c>
      <c r="F5346" s="46">
        <v>44487</v>
      </c>
    </row>
    <row r="5347" spans="1:6" x14ac:dyDescent="0.3">
      <c r="A5347" s="45">
        <v>760199</v>
      </c>
      <c r="B5347" s="46">
        <v>44496</v>
      </c>
      <c r="C5347" s="47">
        <v>3696.612752</v>
      </c>
      <c r="D5347" s="45">
        <v>1.03</v>
      </c>
      <c r="E5347" s="45" t="s">
        <v>29</v>
      </c>
      <c r="F5347" s="46">
        <v>44496</v>
      </c>
    </row>
    <row r="5348" spans="1:6" x14ac:dyDescent="0.3">
      <c r="A5348" s="45">
        <v>760199</v>
      </c>
      <c r="B5348" s="46">
        <v>44497</v>
      </c>
      <c r="C5348" s="47">
        <v>3698.5072559999999</v>
      </c>
      <c r="D5348" s="45">
        <v>1.03</v>
      </c>
      <c r="E5348" s="45" t="s">
        <v>29</v>
      </c>
      <c r="F5348" s="46">
        <v>44496</v>
      </c>
    </row>
    <row r="5349" spans="1:6" x14ac:dyDescent="0.3">
      <c r="A5349" s="45">
        <v>760199</v>
      </c>
      <c r="B5349" s="46">
        <v>44498</v>
      </c>
      <c r="C5349" s="47">
        <v>3700.4027299999998</v>
      </c>
      <c r="D5349" s="45">
        <v>1.03</v>
      </c>
      <c r="E5349" s="45" t="s">
        <v>29</v>
      </c>
      <c r="F5349" s="46">
        <v>44496</v>
      </c>
    </row>
    <row r="5350" spans="1:6" x14ac:dyDescent="0.3">
      <c r="A5350" s="45">
        <v>760199</v>
      </c>
      <c r="B5350" s="46">
        <v>44501</v>
      </c>
      <c r="C5350" s="47">
        <v>3702.299176</v>
      </c>
      <c r="D5350" s="45">
        <v>1.03</v>
      </c>
      <c r="E5350" s="45" t="s">
        <v>29</v>
      </c>
      <c r="F5350" s="46">
        <v>44496</v>
      </c>
    </row>
    <row r="5351" spans="1:6" x14ac:dyDescent="0.3">
      <c r="A5351" s="45">
        <v>760199</v>
      </c>
      <c r="B5351" s="46">
        <v>44503</v>
      </c>
      <c r="C5351" s="47">
        <v>3704.1965930000001</v>
      </c>
      <c r="D5351" s="45">
        <v>1.03</v>
      </c>
      <c r="E5351" s="45" t="s">
        <v>29</v>
      </c>
      <c r="F5351" s="46">
        <v>44496</v>
      </c>
    </row>
    <row r="5352" spans="1:6" x14ac:dyDescent="0.3">
      <c r="A5352" s="45">
        <v>760199</v>
      </c>
      <c r="B5352" s="46">
        <v>44504</v>
      </c>
      <c r="C5352" s="47">
        <v>3706.094983</v>
      </c>
      <c r="D5352" s="45">
        <v>1.03</v>
      </c>
      <c r="E5352" s="45" t="s">
        <v>29</v>
      </c>
      <c r="F5352" s="46">
        <v>44496</v>
      </c>
    </row>
    <row r="5353" spans="1:6" x14ac:dyDescent="0.3">
      <c r="A5353" s="45">
        <v>760199</v>
      </c>
      <c r="B5353" s="46">
        <v>44505</v>
      </c>
      <c r="C5353" s="47">
        <v>3707.994346</v>
      </c>
      <c r="D5353" s="45">
        <v>1.03</v>
      </c>
      <c r="E5353" s="45" t="s">
        <v>29</v>
      </c>
      <c r="F5353" s="46">
        <v>44496</v>
      </c>
    </row>
    <row r="5354" spans="1:6" x14ac:dyDescent="0.3">
      <c r="A5354" s="45">
        <v>760199</v>
      </c>
      <c r="B5354" s="46">
        <v>44508</v>
      </c>
      <c r="C5354" s="47">
        <v>3709.894683</v>
      </c>
      <c r="D5354" s="45">
        <v>1.03</v>
      </c>
      <c r="E5354" s="45" t="s">
        <v>29</v>
      </c>
      <c r="F5354" s="46">
        <v>44496</v>
      </c>
    </row>
    <row r="5355" spans="1:6" x14ac:dyDescent="0.3">
      <c r="A5355" s="45">
        <v>760199</v>
      </c>
      <c r="B5355" s="46">
        <v>44509</v>
      </c>
      <c r="C5355" s="47">
        <v>3711.7959930000002</v>
      </c>
      <c r="D5355" s="45">
        <v>1.03</v>
      </c>
      <c r="E5355" s="45" t="s">
        <v>29</v>
      </c>
      <c r="F5355" s="46">
        <v>44496</v>
      </c>
    </row>
    <row r="5356" spans="1:6" x14ac:dyDescent="0.3">
      <c r="A5356" s="45">
        <v>760199</v>
      </c>
      <c r="B5356" s="46">
        <v>44510</v>
      </c>
      <c r="C5356" s="47">
        <v>3720.5695919999998</v>
      </c>
      <c r="D5356" s="45">
        <v>1.25</v>
      </c>
      <c r="E5356" s="45" t="s">
        <v>28</v>
      </c>
      <c r="F5356" s="46">
        <v>44510</v>
      </c>
    </row>
    <row r="5357" spans="1:6" x14ac:dyDescent="0.3">
      <c r="A5357" s="45">
        <v>760199</v>
      </c>
      <c r="B5357" s="46">
        <v>44511</v>
      </c>
      <c r="C5357" s="47">
        <v>3722.881171</v>
      </c>
      <c r="D5357" s="45">
        <v>1.25</v>
      </c>
      <c r="E5357" s="45" t="s">
        <v>28</v>
      </c>
      <c r="F5357" s="46">
        <v>44510</v>
      </c>
    </row>
    <row r="5358" spans="1:6" x14ac:dyDescent="0.3">
      <c r="A5358" s="45">
        <v>760199</v>
      </c>
      <c r="B5358" s="46">
        <v>44512</v>
      </c>
      <c r="C5358" s="47">
        <v>3725.1941870000001</v>
      </c>
      <c r="D5358" s="45">
        <v>1.25</v>
      </c>
      <c r="E5358" s="45" t="s">
        <v>28</v>
      </c>
      <c r="F5358" s="46">
        <v>44510</v>
      </c>
    </row>
    <row r="5359" spans="1:6" x14ac:dyDescent="0.3">
      <c r="A5359" s="45">
        <v>760199</v>
      </c>
      <c r="B5359" s="46">
        <v>44516</v>
      </c>
      <c r="C5359" s="47">
        <v>3727.5086390000001</v>
      </c>
      <c r="D5359" s="45">
        <v>1.25</v>
      </c>
      <c r="E5359" s="45" t="s">
        <v>28</v>
      </c>
      <c r="F5359" s="46">
        <v>44510</v>
      </c>
    </row>
    <row r="5360" spans="1:6" x14ac:dyDescent="0.3">
      <c r="A5360" s="45">
        <v>760199</v>
      </c>
      <c r="B5360" s="46">
        <v>44517</v>
      </c>
      <c r="C5360" s="47">
        <v>3729.2576610000001</v>
      </c>
      <c r="D5360" s="45">
        <v>0.99</v>
      </c>
      <c r="E5360" s="45" t="s">
        <v>29</v>
      </c>
      <c r="F5360" s="46">
        <v>44517</v>
      </c>
    </row>
    <row r="5361" spans="1:6" x14ac:dyDescent="0.3">
      <c r="A5361" s="45">
        <v>760199</v>
      </c>
      <c r="B5361" s="46">
        <v>44518</v>
      </c>
      <c r="C5361" s="47">
        <v>3731.007505</v>
      </c>
      <c r="D5361" s="45">
        <v>0.99</v>
      </c>
      <c r="E5361" s="45" t="s">
        <v>29</v>
      </c>
      <c r="F5361" s="46">
        <v>44517</v>
      </c>
    </row>
    <row r="5362" spans="1:6" x14ac:dyDescent="0.3">
      <c r="A5362" s="45">
        <v>760199</v>
      </c>
      <c r="B5362" s="46">
        <v>44519</v>
      </c>
      <c r="C5362" s="47">
        <v>3732.7581700000001</v>
      </c>
      <c r="D5362" s="45">
        <v>0.99</v>
      </c>
      <c r="E5362" s="45" t="s">
        <v>29</v>
      </c>
      <c r="F5362" s="46">
        <v>44517</v>
      </c>
    </row>
    <row r="5363" spans="1:6" x14ac:dyDescent="0.3">
      <c r="A5363" s="45">
        <v>760199</v>
      </c>
      <c r="B5363" s="46">
        <v>44522</v>
      </c>
      <c r="C5363" s="47">
        <v>3734.5096560000002</v>
      </c>
      <c r="D5363" s="45">
        <v>0.99</v>
      </c>
      <c r="E5363" s="45" t="s">
        <v>29</v>
      </c>
      <c r="F5363" s="46">
        <v>44517</v>
      </c>
    </row>
    <row r="5364" spans="1:6" x14ac:dyDescent="0.3">
      <c r="A5364" s="45">
        <v>760199</v>
      </c>
      <c r="B5364" s="46">
        <v>44523</v>
      </c>
      <c r="C5364" s="47">
        <v>3736.2619629999999</v>
      </c>
      <c r="D5364" s="45">
        <v>0.99</v>
      </c>
      <c r="E5364" s="45" t="s">
        <v>29</v>
      </c>
      <c r="F5364" s="46">
        <v>44517</v>
      </c>
    </row>
    <row r="5365" spans="1:6" x14ac:dyDescent="0.3">
      <c r="A5365" s="45">
        <v>760199</v>
      </c>
      <c r="B5365" s="46">
        <v>44524</v>
      </c>
      <c r="C5365" s="47">
        <v>3738.0150939999999</v>
      </c>
      <c r="D5365" s="45">
        <v>0.99</v>
      </c>
      <c r="E5365" s="45" t="s">
        <v>29</v>
      </c>
      <c r="F5365" s="46">
        <v>44517</v>
      </c>
    </row>
    <row r="5366" spans="1:6" x14ac:dyDescent="0.3">
      <c r="A5366" s="45">
        <v>760199</v>
      </c>
      <c r="B5366" s="46">
        <v>44525</v>
      </c>
      <c r="C5366" s="47">
        <v>3739.7690459999999</v>
      </c>
      <c r="D5366" s="45">
        <v>0.99</v>
      </c>
      <c r="E5366" s="45" t="s">
        <v>29</v>
      </c>
      <c r="F5366" s="46">
        <v>44517</v>
      </c>
    </row>
    <row r="5367" spans="1:6" x14ac:dyDescent="0.3">
      <c r="A5367" s="45">
        <v>760199</v>
      </c>
      <c r="B5367" s="46">
        <v>44526</v>
      </c>
      <c r="C5367" s="47">
        <v>3742.793705</v>
      </c>
      <c r="D5367" s="45">
        <v>1.08</v>
      </c>
      <c r="E5367" s="45" t="s">
        <v>29</v>
      </c>
      <c r="F5367" s="46">
        <v>44526</v>
      </c>
    </row>
    <row r="5368" spans="1:6" x14ac:dyDescent="0.3">
      <c r="A5368" s="45">
        <v>760199</v>
      </c>
      <c r="B5368" s="46">
        <v>44529</v>
      </c>
      <c r="C5368" s="47">
        <v>3744.70874</v>
      </c>
      <c r="D5368" s="45">
        <v>1.08</v>
      </c>
      <c r="E5368" s="45" t="s">
        <v>29</v>
      </c>
      <c r="F5368" s="46">
        <v>44526</v>
      </c>
    </row>
    <row r="5369" spans="1:6" x14ac:dyDescent="0.3">
      <c r="A5369" s="45">
        <v>760199</v>
      </c>
      <c r="B5369" s="46">
        <v>44530</v>
      </c>
      <c r="C5369" s="47">
        <v>3746.6247549999998</v>
      </c>
      <c r="D5369" s="45">
        <v>1.08</v>
      </c>
      <c r="E5369" s="45" t="s">
        <v>29</v>
      </c>
      <c r="F5369" s="46">
        <v>44526</v>
      </c>
    </row>
    <row r="5370" spans="1:6" x14ac:dyDescent="0.3">
      <c r="A5370" s="45">
        <v>760199</v>
      </c>
      <c r="B5370" s="46">
        <v>44531</v>
      </c>
      <c r="C5370" s="47">
        <v>3748.5417499999999</v>
      </c>
      <c r="D5370" s="45">
        <v>1.08</v>
      </c>
      <c r="E5370" s="45" t="s">
        <v>29</v>
      </c>
      <c r="F5370" s="46">
        <v>44526</v>
      </c>
    </row>
    <row r="5371" spans="1:6" x14ac:dyDescent="0.3">
      <c r="A5371" s="45">
        <v>760199</v>
      </c>
      <c r="B5371" s="46">
        <v>44532</v>
      </c>
      <c r="C5371" s="47">
        <v>3750.459726</v>
      </c>
      <c r="D5371" s="45">
        <v>1.08</v>
      </c>
      <c r="E5371" s="45" t="s">
        <v>29</v>
      </c>
      <c r="F5371" s="46">
        <v>44526</v>
      </c>
    </row>
    <row r="5372" spans="1:6" x14ac:dyDescent="0.3">
      <c r="A5372" s="45">
        <v>760199</v>
      </c>
      <c r="B5372" s="46">
        <v>44533</v>
      </c>
      <c r="C5372" s="47">
        <v>3752.3786829999999</v>
      </c>
      <c r="D5372" s="45">
        <v>1.08</v>
      </c>
      <c r="E5372" s="45" t="s">
        <v>29</v>
      </c>
      <c r="F5372" s="46">
        <v>44526</v>
      </c>
    </row>
    <row r="5373" spans="1:6" x14ac:dyDescent="0.3">
      <c r="A5373" s="45">
        <v>760199</v>
      </c>
      <c r="B5373" s="46">
        <v>44536</v>
      </c>
      <c r="C5373" s="47">
        <v>3754.2986230000001</v>
      </c>
      <c r="D5373" s="45">
        <v>1.08</v>
      </c>
      <c r="E5373" s="45" t="s">
        <v>29</v>
      </c>
      <c r="F5373" s="46">
        <v>44526</v>
      </c>
    </row>
    <row r="5374" spans="1:6" x14ac:dyDescent="0.3">
      <c r="A5374" s="45">
        <v>760199</v>
      </c>
      <c r="B5374" s="46">
        <v>44537</v>
      </c>
      <c r="C5374" s="47">
        <v>3756.219544</v>
      </c>
      <c r="D5374" s="45">
        <v>1.08</v>
      </c>
      <c r="E5374" s="45" t="s">
        <v>29</v>
      </c>
      <c r="F5374" s="46">
        <v>44526</v>
      </c>
    </row>
    <row r="5375" spans="1:6" x14ac:dyDescent="0.3">
      <c r="A5375" s="45">
        <v>760199</v>
      </c>
      <c r="B5375" s="46">
        <v>44538</v>
      </c>
      <c r="C5375" s="47">
        <v>3758.1414490000002</v>
      </c>
      <c r="D5375" s="45">
        <v>1.08</v>
      </c>
      <c r="E5375" s="45" t="s">
        <v>29</v>
      </c>
      <c r="F5375" s="46">
        <v>44526</v>
      </c>
    </row>
    <row r="5376" spans="1:6" x14ac:dyDescent="0.3">
      <c r="A5376" s="45">
        <v>760199</v>
      </c>
      <c r="B5376" s="46">
        <v>44539</v>
      </c>
      <c r="C5376" s="47">
        <v>3760.0643369999998</v>
      </c>
      <c r="D5376" s="45">
        <v>1.08</v>
      </c>
      <c r="E5376" s="45" t="s">
        <v>29</v>
      </c>
      <c r="F5376" s="46">
        <v>44526</v>
      </c>
    </row>
    <row r="5377" spans="1:6" x14ac:dyDescent="0.3">
      <c r="A5377" s="45">
        <v>760199</v>
      </c>
      <c r="B5377" s="46">
        <v>44540</v>
      </c>
      <c r="C5377" s="47">
        <v>3757.842889</v>
      </c>
      <c r="D5377" s="45">
        <v>0.95</v>
      </c>
      <c r="E5377" s="45" t="s">
        <v>28</v>
      </c>
      <c r="F5377" s="46">
        <v>44540</v>
      </c>
    </row>
    <row r="5378" spans="1:6" x14ac:dyDescent="0.3">
      <c r="A5378" s="45">
        <v>760199</v>
      </c>
      <c r="B5378" s="46">
        <v>44543</v>
      </c>
      <c r="C5378" s="47">
        <v>3759.5353449999998</v>
      </c>
      <c r="D5378" s="45">
        <v>0.95</v>
      </c>
      <c r="E5378" s="45" t="s">
        <v>28</v>
      </c>
      <c r="F5378" s="46">
        <v>44540</v>
      </c>
    </row>
    <row r="5379" spans="1:6" x14ac:dyDescent="0.3">
      <c r="A5379" s="45">
        <v>760199</v>
      </c>
      <c r="B5379" s="46">
        <v>44544</v>
      </c>
      <c r="C5379" s="47">
        <v>3761.2285630000001</v>
      </c>
      <c r="D5379" s="45">
        <v>0.95</v>
      </c>
      <c r="E5379" s="45" t="s">
        <v>28</v>
      </c>
      <c r="F5379" s="46">
        <v>44540</v>
      </c>
    </row>
    <row r="5380" spans="1:6" x14ac:dyDescent="0.3">
      <c r="A5380" s="45">
        <v>760199</v>
      </c>
      <c r="B5380" s="46">
        <v>44545</v>
      </c>
      <c r="C5380" s="47">
        <v>3762.9225449999999</v>
      </c>
      <c r="D5380" s="45">
        <v>0.95</v>
      </c>
      <c r="E5380" s="45" t="s">
        <v>28</v>
      </c>
      <c r="F5380" s="46">
        <v>44540</v>
      </c>
    </row>
    <row r="5381" spans="1:6" x14ac:dyDescent="0.3">
      <c r="A5381" s="45">
        <v>760199</v>
      </c>
      <c r="B5381" s="46">
        <v>44546</v>
      </c>
      <c r="C5381" s="47">
        <v>3764.0477129999999</v>
      </c>
      <c r="D5381" s="45">
        <v>0.69</v>
      </c>
      <c r="E5381" s="45" t="s">
        <v>29</v>
      </c>
      <c r="F5381" s="46">
        <v>44546</v>
      </c>
    </row>
    <row r="5382" spans="1:6" x14ac:dyDescent="0.3">
      <c r="A5382" s="45">
        <v>760199</v>
      </c>
      <c r="B5382" s="46">
        <v>44547</v>
      </c>
      <c r="C5382" s="47">
        <v>3765.173217</v>
      </c>
      <c r="D5382" s="45">
        <v>0.69</v>
      </c>
      <c r="E5382" s="45" t="s">
        <v>29</v>
      </c>
      <c r="F5382" s="46">
        <v>44546</v>
      </c>
    </row>
    <row r="5383" spans="1:6" x14ac:dyDescent="0.3">
      <c r="A5383" s="45">
        <v>760199</v>
      </c>
      <c r="B5383" s="46">
        <v>44550</v>
      </c>
      <c r="C5383" s="47">
        <v>3766.2990580000001</v>
      </c>
      <c r="D5383" s="45">
        <v>0.69</v>
      </c>
      <c r="E5383" s="45" t="s">
        <v>29</v>
      </c>
      <c r="F5383" s="46">
        <v>44546</v>
      </c>
    </row>
    <row r="5384" spans="1:6" x14ac:dyDescent="0.3">
      <c r="A5384" s="45">
        <v>760199</v>
      </c>
      <c r="B5384" s="46">
        <v>44551</v>
      </c>
      <c r="C5384" s="47">
        <v>3767.425236</v>
      </c>
      <c r="D5384" s="45">
        <v>0.69</v>
      </c>
      <c r="E5384" s="45" t="s">
        <v>29</v>
      </c>
      <c r="F5384" s="46">
        <v>44546</v>
      </c>
    </row>
    <row r="5385" spans="1:6" x14ac:dyDescent="0.3">
      <c r="A5385" s="45">
        <v>760199</v>
      </c>
      <c r="B5385" s="46">
        <v>44552</v>
      </c>
      <c r="C5385" s="47">
        <v>3768.551751</v>
      </c>
      <c r="D5385" s="45">
        <v>0.69</v>
      </c>
      <c r="E5385" s="45" t="s">
        <v>29</v>
      </c>
      <c r="F5385" s="46">
        <v>44546</v>
      </c>
    </row>
    <row r="5386" spans="1:6" x14ac:dyDescent="0.3">
      <c r="A5386" s="45">
        <v>760199</v>
      </c>
      <c r="B5386" s="46">
        <v>44553</v>
      </c>
      <c r="C5386" s="47">
        <v>3769.678602</v>
      </c>
      <c r="D5386" s="45">
        <v>0.69</v>
      </c>
      <c r="E5386" s="45" t="s">
        <v>29</v>
      </c>
      <c r="F5386" s="46">
        <v>44546</v>
      </c>
    </row>
    <row r="5387" spans="1:6" x14ac:dyDescent="0.3">
      <c r="A5387" s="45">
        <v>760199</v>
      </c>
      <c r="B5387" s="46">
        <v>44554</v>
      </c>
      <c r="C5387" s="47">
        <v>3770.0077569999999</v>
      </c>
      <c r="D5387" s="45">
        <v>0.62</v>
      </c>
      <c r="E5387" s="45" t="s">
        <v>29</v>
      </c>
      <c r="F5387" s="46">
        <v>44554</v>
      </c>
    </row>
    <row r="5388" spans="1:6" x14ac:dyDescent="0.3">
      <c r="A5388" s="45">
        <v>760199</v>
      </c>
      <c r="B5388" s="46">
        <v>44557</v>
      </c>
      <c r="C5388" s="47">
        <v>3771.0210189999998</v>
      </c>
      <c r="D5388" s="45">
        <v>0.62</v>
      </c>
      <c r="E5388" s="45" t="s">
        <v>29</v>
      </c>
      <c r="F5388" s="46">
        <v>44554</v>
      </c>
    </row>
    <row r="5389" spans="1:6" x14ac:dyDescent="0.3">
      <c r="A5389" s="45">
        <v>760199</v>
      </c>
      <c r="B5389" s="46">
        <v>44558</v>
      </c>
      <c r="C5389" s="47">
        <v>3772.0345520000001</v>
      </c>
      <c r="D5389" s="45">
        <v>0.62</v>
      </c>
      <c r="E5389" s="45" t="s">
        <v>29</v>
      </c>
      <c r="F5389" s="46">
        <v>44554</v>
      </c>
    </row>
    <row r="5390" spans="1:6" x14ac:dyDescent="0.3">
      <c r="A5390" s="45">
        <v>760199</v>
      </c>
      <c r="B5390" s="46">
        <v>44559</v>
      </c>
      <c r="C5390" s="47">
        <v>3773.0483589999999</v>
      </c>
      <c r="D5390" s="45">
        <v>0.62</v>
      </c>
      <c r="E5390" s="45" t="s">
        <v>29</v>
      </c>
      <c r="F5390" s="46">
        <v>44554</v>
      </c>
    </row>
    <row r="5391" spans="1:6" x14ac:dyDescent="0.3">
      <c r="A5391" s="45">
        <v>760199</v>
      </c>
      <c r="B5391" s="46">
        <v>44560</v>
      </c>
      <c r="C5391" s="47">
        <v>3774.0624379999999</v>
      </c>
      <c r="D5391" s="45">
        <v>0.62</v>
      </c>
      <c r="E5391" s="45" t="s">
        <v>29</v>
      </c>
      <c r="F5391" s="46">
        <v>44554</v>
      </c>
    </row>
    <row r="5392" spans="1:6" x14ac:dyDescent="0.3">
      <c r="A5392" s="45">
        <v>760199</v>
      </c>
      <c r="B5392" s="46">
        <v>44561</v>
      </c>
      <c r="C5392" s="47">
        <v>3775.0767890000002</v>
      </c>
      <c r="D5392" s="45">
        <v>0.62</v>
      </c>
      <c r="E5392" s="45" t="s">
        <v>29</v>
      </c>
      <c r="F5392" s="46">
        <v>44554</v>
      </c>
    </row>
    <row r="5393" spans="1:6" x14ac:dyDescent="0.3">
      <c r="A5393" s="45">
        <v>760199</v>
      </c>
      <c r="B5393" s="46">
        <v>44564</v>
      </c>
      <c r="C5393" s="47">
        <v>3776.0914130000001</v>
      </c>
      <c r="D5393" s="45">
        <v>0.62</v>
      </c>
      <c r="E5393" s="45" t="s">
        <v>29</v>
      </c>
      <c r="F5393" s="46">
        <v>44554</v>
      </c>
    </row>
    <row r="5394" spans="1:6" x14ac:dyDescent="0.3">
      <c r="A5394" s="45">
        <v>760199</v>
      </c>
      <c r="B5394" s="46">
        <v>44565</v>
      </c>
      <c r="C5394" s="47">
        <v>3777.1063100000001</v>
      </c>
      <c r="D5394" s="45">
        <v>0.62</v>
      </c>
      <c r="E5394" s="45" t="s">
        <v>29</v>
      </c>
      <c r="F5394" s="46">
        <v>44554</v>
      </c>
    </row>
    <row r="5395" spans="1:6" x14ac:dyDescent="0.3">
      <c r="A5395" s="45">
        <v>760199</v>
      </c>
      <c r="B5395" s="46">
        <v>44566</v>
      </c>
      <c r="C5395" s="47">
        <v>3778.1214789999999</v>
      </c>
      <c r="D5395" s="45">
        <v>0.62</v>
      </c>
      <c r="E5395" s="45" t="s">
        <v>29</v>
      </c>
      <c r="F5395" s="46">
        <v>44554</v>
      </c>
    </row>
    <row r="5396" spans="1:6" x14ac:dyDescent="0.3">
      <c r="A5396" s="45">
        <v>760199</v>
      </c>
      <c r="B5396" s="46">
        <v>44567</v>
      </c>
      <c r="C5396" s="47">
        <v>3779.1369220000001</v>
      </c>
      <c r="D5396" s="45">
        <v>0.62</v>
      </c>
      <c r="E5396" s="45" t="s">
        <v>29</v>
      </c>
      <c r="F5396" s="46">
        <v>44554</v>
      </c>
    </row>
    <row r="5397" spans="1:6" x14ac:dyDescent="0.3">
      <c r="A5397" s="45">
        <v>760199</v>
      </c>
      <c r="B5397" s="46">
        <v>44568</v>
      </c>
      <c r="C5397" s="47">
        <v>3780.1526370000001</v>
      </c>
      <c r="D5397" s="45">
        <v>0.62</v>
      </c>
      <c r="E5397" s="45" t="s">
        <v>29</v>
      </c>
      <c r="F5397" s="46">
        <v>44554</v>
      </c>
    </row>
    <row r="5398" spans="1:6" x14ac:dyDescent="0.3">
      <c r="A5398" s="45">
        <v>760199</v>
      </c>
      <c r="B5398" s="46">
        <v>44571</v>
      </c>
      <c r="C5398" s="47">
        <v>3781.1686249999998</v>
      </c>
      <c r="D5398" s="45">
        <v>0.62</v>
      </c>
      <c r="E5398" s="45" t="s">
        <v>29</v>
      </c>
      <c r="F5398" s="46">
        <v>44554</v>
      </c>
    </row>
    <row r="5399" spans="1:6" x14ac:dyDescent="0.3">
      <c r="A5399" s="45">
        <v>760199</v>
      </c>
      <c r="B5399" s="46">
        <v>44572</v>
      </c>
      <c r="C5399" s="47">
        <v>3785.5989439999998</v>
      </c>
      <c r="D5399" s="45">
        <v>0.73</v>
      </c>
      <c r="E5399" s="45" t="s">
        <v>28</v>
      </c>
      <c r="F5399" s="46">
        <v>44572</v>
      </c>
    </row>
    <row r="5400" spans="1:6" x14ac:dyDescent="0.3">
      <c r="A5400" s="45">
        <v>760199</v>
      </c>
      <c r="B5400" s="46">
        <v>44573</v>
      </c>
      <c r="C5400" s="47">
        <v>3786.7962170000001</v>
      </c>
      <c r="D5400" s="45">
        <v>0.73</v>
      </c>
      <c r="E5400" s="45" t="s">
        <v>28</v>
      </c>
      <c r="F5400" s="46">
        <v>44572</v>
      </c>
    </row>
    <row r="5401" spans="1:6" x14ac:dyDescent="0.3">
      <c r="A5401" s="45">
        <v>760199</v>
      </c>
      <c r="B5401" s="46">
        <v>44574</v>
      </c>
      <c r="C5401" s="47">
        <v>3787.993868</v>
      </c>
      <c r="D5401" s="45">
        <v>0.73</v>
      </c>
      <c r="E5401" s="45" t="s">
        <v>28</v>
      </c>
      <c r="F5401" s="46">
        <v>44572</v>
      </c>
    </row>
    <row r="5402" spans="1:6" x14ac:dyDescent="0.3">
      <c r="A5402" s="45">
        <v>760199</v>
      </c>
      <c r="B5402" s="46">
        <v>44575</v>
      </c>
      <c r="C5402" s="47">
        <v>3789.1918989999999</v>
      </c>
      <c r="D5402" s="45">
        <v>0.73</v>
      </c>
      <c r="E5402" s="45" t="s">
        <v>28</v>
      </c>
      <c r="F5402" s="46">
        <v>44572</v>
      </c>
    </row>
    <row r="5403" spans="1:6" x14ac:dyDescent="0.3">
      <c r="A5403" s="45">
        <v>760199</v>
      </c>
      <c r="B5403" s="46">
        <v>44578</v>
      </c>
      <c r="C5403" s="47">
        <v>3790.390308</v>
      </c>
      <c r="D5403" s="45">
        <v>0.73</v>
      </c>
      <c r="E5403" s="45" t="s">
        <v>28</v>
      </c>
      <c r="F5403" s="46">
        <v>44572</v>
      </c>
    </row>
    <row r="5404" spans="1:6" x14ac:dyDescent="0.3">
      <c r="A5404" s="45">
        <v>760199</v>
      </c>
      <c r="B5404" s="46">
        <v>44579</v>
      </c>
      <c r="C5404" s="47">
        <v>3791.2007990000002</v>
      </c>
      <c r="D5404" s="45">
        <v>0.45</v>
      </c>
      <c r="E5404" s="45" t="s">
        <v>29</v>
      </c>
      <c r="F5404" s="46">
        <v>44579</v>
      </c>
    </row>
    <row r="5405" spans="1:6" x14ac:dyDescent="0.3">
      <c r="A5405" s="45">
        <v>760199</v>
      </c>
      <c r="B5405" s="46">
        <v>44580</v>
      </c>
      <c r="C5405" s="47">
        <v>3792.0114629999998</v>
      </c>
      <c r="D5405" s="45">
        <v>0.45</v>
      </c>
      <c r="E5405" s="45" t="s">
        <v>29</v>
      </c>
      <c r="F5405" s="46">
        <v>44579</v>
      </c>
    </row>
    <row r="5406" spans="1:6" x14ac:dyDescent="0.3">
      <c r="A5406" s="45">
        <v>760199</v>
      </c>
      <c r="B5406" s="46">
        <v>44581</v>
      </c>
      <c r="C5406" s="47">
        <v>3792.8223010000002</v>
      </c>
      <c r="D5406" s="45">
        <v>0.45</v>
      </c>
      <c r="E5406" s="45" t="s">
        <v>29</v>
      </c>
      <c r="F5406" s="46">
        <v>44579</v>
      </c>
    </row>
    <row r="5407" spans="1:6" x14ac:dyDescent="0.3">
      <c r="A5407" s="45">
        <v>760199</v>
      </c>
      <c r="B5407" s="46">
        <v>44582</v>
      </c>
      <c r="C5407" s="47">
        <v>3793.6333119999999</v>
      </c>
      <c r="D5407" s="45">
        <v>0.45</v>
      </c>
      <c r="E5407" s="45" t="s">
        <v>29</v>
      </c>
      <c r="F5407" s="46">
        <v>44579</v>
      </c>
    </row>
    <row r="5408" spans="1:6" x14ac:dyDescent="0.3">
      <c r="A5408" s="45">
        <v>760199</v>
      </c>
      <c r="B5408" s="46">
        <v>44585</v>
      </c>
      <c r="C5408" s="47">
        <v>3794.4444960000001</v>
      </c>
      <c r="D5408" s="45">
        <v>0.45</v>
      </c>
      <c r="E5408" s="45" t="s">
        <v>29</v>
      </c>
      <c r="F5408" s="46">
        <v>44579</v>
      </c>
    </row>
    <row r="5409" spans="1:6" x14ac:dyDescent="0.3">
      <c r="A5409" s="45">
        <v>760199</v>
      </c>
      <c r="B5409" s="46">
        <v>44586</v>
      </c>
      <c r="C5409" s="47">
        <v>3795.255854</v>
      </c>
      <c r="D5409" s="45">
        <v>0.45</v>
      </c>
      <c r="E5409" s="45" t="s">
        <v>29</v>
      </c>
      <c r="F5409" s="46">
        <v>44579</v>
      </c>
    </row>
    <row r="5410" spans="1:6" x14ac:dyDescent="0.3">
      <c r="A5410" s="45">
        <v>760199</v>
      </c>
      <c r="B5410" s="46">
        <v>44587</v>
      </c>
      <c r="C5410" s="47">
        <v>3796.0673860000002</v>
      </c>
      <c r="D5410" s="45">
        <v>0.45</v>
      </c>
      <c r="E5410" s="45" t="s">
        <v>29</v>
      </c>
      <c r="F5410" s="46">
        <v>44579</v>
      </c>
    </row>
    <row r="5411" spans="1:6" x14ac:dyDescent="0.3">
      <c r="A5411" s="45">
        <v>760199</v>
      </c>
      <c r="B5411" s="46">
        <v>44588</v>
      </c>
      <c r="C5411" s="47">
        <v>3798.3185979999998</v>
      </c>
      <c r="D5411" s="45">
        <v>0.55000000000000004</v>
      </c>
      <c r="E5411" s="45" t="s">
        <v>29</v>
      </c>
      <c r="F5411" s="46">
        <v>44588</v>
      </c>
    </row>
    <row r="5412" spans="1:6" x14ac:dyDescent="0.3">
      <c r="A5412" s="45">
        <v>760199</v>
      </c>
      <c r="B5412" s="46">
        <v>44589</v>
      </c>
      <c r="C5412" s="47">
        <v>3799.3107989999999</v>
      </c>
      <c r="D5412" s="45">
        <v>0.55000000000000004</v>
      </c>
      <c r="E5412" s="45" t="s">
        <v>29</v>
      </c>
      <c r="F5412" s="46">
        <v>44588</v>
      </c>
    </row>
    <row r="5413" spans="1:6" x14ac:dyDescent="0.3">
      <c r="A5413" s="45">
        <v>760199</v>
      </c>
      <c r="B5413" s="46">
        <v>44592</v>
      </c>
      <c r="C5413" s="47">
        <v>3800.3032600000001</v>
      </c>
      <c r="D5413" s="45">
        <v>0.55000000000000004</v>
      </c>
      <c r="E5413" s="45" t="s">
        <v>29</v>
      </c>
      <c r="F5413" s="46">
        <v>44588</v>
      </c>
    </row>
    <row r="5414" spans="1:6" x14ac:dyDescent="0.3">
      <c r="A5414" s="45">
        <v>760199</v>
      </c>
      <c r="B5414" s="46">
        <v>44593</v>
      </c>
      <c r="C5414" s="47">
        <v>3801.2959799999999</v>
      </c>
      <c r="D5414" s="45">
        <v>0.55000000000000004</v>
      </c>
      <c r="E5414" s="45" t="s">
        <v>29</v>
      </c>
      <c r="F5414" s="46">
        <v>44588</v>
      </c>
    </row>
    <row r="5415" spans="1:6" x14ac:dyDescent="0.3">
      <c r="A5415" s="45">
        <v>760199</v>
      </c>
      <c r="B5415" s="46">
        <v>44594</v>
      </c>
      <c r="C5415" s="47">
        <v>3802.288959</v>
      </c>
      <c r="D5415" s="45">
        <v>0.55000000000000004</v>
      </c>
      <c r="E5415" s="45" t="s">
        <v>29</v>
      </c>
      <c r="F5415" s="46">
        <v>44588</v>
      </c>
    </row>
    <row r="5416" spans="1:6" x14ac:dyDescent="0.3">
      <c r="A5416" s="45">
        <v>760199</v>
      </c>
      <c r="B5416" s="46">
        <v>44595</v>
      </c>
      <c r="C5416" s="47">
        <v>3803.2821979999999</v>
      </c>
      <c r="D5416" s="45">
        <v>0.55000000000000004</v>
      </c>
      <c r="E5416" s="45" t="s">
        <v>29</v>
      </c>
      <c r="F5416" s="46">
        <v>44588</v>
      </c>
    </row>
    <row r="5417" spans="1:6" x14ac:dyDescent="0.3">
      <c r="A5417" s="45">
        <v>760199</v>
      </c>
      <c r="B5417" s="46">
        <v>44596</v>
      </c>
      <c r="C5417" s="47">
        <v>3804.2756960000002</v>
      </c>
      <c r="D5417" s="45">
        <v>0.55000000000000004</v>
      </c>
      <c r="E5417" s="45" t="s">
        <v>29</v>
      </c>
      <c r="F5417" s="46">
        <v>44588</v>
      </c>
    </row>
    <row r="5418" spans="1:6" x14ac:dyDescent="0.3">
      <c r="A5418" s="45">
        <v>760199</v>
      </c>
      <c r="B5418" s="46">
        <v>44599</v>
      </c>
      <c r="C5418" s="47">
        <v>3805.2694540000002</v>
      </c>
      <c r="D5418" s="45">
        <v>0.55000000000000004</v>
      </c>
      <c r="E5418" s="45" t="s">
        <v>29</v>
      </c>
      <c r="F5418" s="46">
        <v>44588</v>
      </c>
    </row>
    <row r="5419" spans="1:6" x14ac:dyDescent="0.3">
      <c r="A5419" s="45">
        <v>760199</v>
      </c>
      <c r="B5419" s="46">
        <v>44600</v>
      </c>
      <c r="C5419" s="47">
        <v>3806.2634710000002</v>
      </c>
      <c r="D5419" s="45">
        <v>0.55000000000000004</v>
      </c>
      <c r="E5419" s="45" t="s">
        <v>29</v>
      </c>
      <c r="F5419" s="46">
        <v>44588</v>
      </c>
    </row>
    <row r="5420" spans="1:6" x14ac:dyDescent="0.3">
      <c r="A5420" s="45">
        <v>760199</v>
      </c>
      <c r="B5420" s="46">
        <v>44601</v>
      </c>
      <c r="C5420" s="47">
        <v>3806.9521180000002</v>
      </c>
      <c r="D5420" s="45">
        <v>0.54</v>
      </c>
      <c r="E5420" s="45" t="s">
        <v>28</v>
      </c>
      <c r="F5420" s="46">
        <v>44601</v>
      </c>
    </row>
    <row r="5421" spans="1:6" x14ac:dyDescent="0.3">
      <c r="A5421" s="45">
        <v>760199</v>
      </c>
      <c r="B5421" s="46">
        <v>44602</v>
      </c>
      <c r="C5421" s="47">
        <v>3807.9285930000001</v>
      </c>
      <c r="D5421" s="45">
        <v>0.54</v>
      </c>
      <c r="E5421" s="45" t="s">
        <v>28</v>
      </c>
      <c r="F5421" s="46">
        <v>44601</v>
      </c>
    </row>
    <row r="5422" spans="1:6" x14ac:dyDescent="0.3">
      <c r="A5422" s="45">
        <v>760199</v>
      </c>
      <c r="B5422" s="46">
        <v>44603</v>
      </c>
      <c r="C5422" s="47">
        <v>3808.9053180000001</v>
      </c>
      <c r="D5422" s="45">
        <v>0.54</v>
      </c>
      <c r="E5422" s="45" t="s">
        <v>28</v>
      </c>
      <c r="F5422" s="46">
        <v>44601</v>
      </c>
    </row>
    <row r="5423" spans="1:6" x14ac:dyDescent="0.3">
      <c r="A5423" s="45">
        <v>760199</v>
      </c>
      <c r="B5423" s="46">
        <v>44606</v>
      </c>
      <c r="C5423" s="47">
        <v>3809.882294</v>
      </c>
      <c r="D5423" s="45">
        <v>0.54</v>
      </c>
      <c r="E5423" s="45" t="s">
        <v>28</v>
      </c>
      <c r="F5423" s="46">
        <v>44601</v>
      </c>
    </row>
    <row r="5424" spans="1:6" x14ac:dyDescent="0.3">
      <c r="A5424" s="45">
        <v>760199</v>
      </c>
      <c r="B5424" s="46">
        <v>44607</v>
      </c>
      <c r="C5424" s="47">
        <v>3810.8595209999999</v>
      </c>
      <c r="D5424" s="45">
        <v>0.54</v>
      </c>
      <c r="E5424" s="45" t="s">
        <v>28</v>
      </c>
      <c r="F5424" s="46">
        <v>44601</v>
      </c>
    </row>
    <row r="5425" spans="1:6" x14ac:dyDescent="0.3">
      <c r="A5425" s="45">
        <v>760199</v>
      </c>
      <c r="B5425" s="46">
        <v>44608</v>
      </c>
      <c r="C5425" s="47">
        <v>3812.735905</v>
      </c>
      <c r="D5425" s="45">
        <v>0.89</v>
      </c>
      <c r="E5425" s="45" t="s">
        <v>29</v>
      </c>
      <c r="F5425" s="46">
        <v>44608</v>
      </c>
    </row>
    <row r="5426" spans="1:6" x14ac:dyDescent="0.3">
      <c r="A5426" s="45">
        <v>760199</v>
      </c>
      <c r="B5426" s="46">
        <v>44609</v>
      </c>
      <c r="C5426" s="47">
        <v>3814.613214</v>
      </c>
      <c r="D5426" s="45">
        <v>0.89</v>
      </c>
      <c r="E5426" s="45" t="s">
        <v>29</v>
      </c>
      <c r="F5426" s="46">
        <v>44608</v>
      </c>
    </row>
    <row r="5427" spans="1:6" x14ac:dyDescent="0.3">
      <c r="A5427" s="45">
        <v>760199</v>
      </c>
      <c r="B5427" s="46">
        <v>44610</v>
      </c>
      <c r="C5427" s="47">
        <v>3816.491446</v>
      </c>
      <c r="D5427" s="45">
        <v>0.89</v>
      </c>
      <c r="E5427" s="45" t="s">
        <v>29</v>
      </c>
      <c r="F5427" s="46">
        <v>44608</v>
      </c>
    </row>
    <row r="5428" spans="1:6" x14ac:dyDescent="0.3">
      <c r="A5428" s="45">
        <v>760199</v>
      </c>
      <c r="B5428" s="46">
        <v>44613</v>
      </c>
      <c r="C5428" s="47">
        <v>3818.3706040000002</v>
      </c>
      <c r="D5428" s="45">
        <v>0.89</v>
      </c>
      <c r="E5428" s="45" t="s">
        <v>29</v>
      </c>
      <c r="F5428" s="46">
        <v>44608</v>
      </c>
    </row>
    <row r="5429" spans="1:6" x14ac:dyDescent="0.3">
      <c r="A5429" s="45">
        <v>760199</v>
      </c>
      <c r="B5429" s="46">
        <v>44614</v>
      </c>
      <c r="C5429" s="47">
        <v>3820.2506870000002</v>
      </c>
      <c r="D5429" s="45">
        <v>0.89</v>
      </c>
      <c r="E5429" s="45" t="s">
        <v>29</v>
      </c>
      <c r="F5429" s="46">
        <v>44608</v>
      </c>
    </row>
    <row r="5430" spans="1:6" x14ac:dyDescent="0.3">
      <c r="A5430" s="45">
        <v>760199</v>
      </c>
      <c r="B5430" s="46">
        <v>44615</v>
      </c>
      <c r="C5430" s="47">
        <v>3822.131695</v>
      </c>
      <c r="D5430" s="45">
        <v>0.89</v>
      </c>
      <c r="E5430" s="45" t="s">
        <v>29</v>
      </c>
      <c r="F5430" s="46">
        <v>44608</v>
      </c>
    </row>
    <row r="5431" spans="1:6" x14ac:dyDescent="0.3">
      <c r="A5431" s="45">
        <v>760199</v>
      </c>
      <c r="B5431" s="46">
        <v>44616</v>
      </c>
      <c r="C5431" s="47">
        <v>3824.7505179999998</v>
      </c>
      <c r="D5431" s="45">
        <v>0.94</v>
      </c>
      <c r="E5431" s="45" t="s">
        <v>29</v>
      </c>
      <c r="F5431" s="46">
        <v>44616</v>
      </c>
    </row>
    <row r="5432" spans="1:6" x14ac:dyDescent="0.3">
      <c r="A5432" s="45">
        <v>760199</v>
      </c>
      <c r="B5432" s="46">
        <v>44617</v>
      </c>
      <c r="C5432" s="47">
        <v>3826.739075</v>
      </c>
      <c r="D5432" s="45">
        <v>0.94</v>
      </c>
      <c r="E5432" s="45" t="s">
        <v>29</v>
      </c>
      <c r="F5432" s="46">
        <v>44616</v>
      </c>
    </row>
    <row r="5433" spans="1:6" x14ac:dyDescent="0.3">
      <c r="A5433" s="45">
        <v>760199</v>
      </c>
      <c r="B5433" s="46">
        <v>44622</v>
      </c>
      <c r="C5433" s="47">
        <v>3828.728666</v>
      </c>
      <c r="D5433" s="45">
        <v>0.94</v>
      </c>
      <c r="E5433" s="45" t="s">
        <v>29</v>
      </c>
      <c r="F5433" s="46">
        <v>44616</v>
      </c>
    </row>
    <row r="5434" spans="1:6" x14ac:dyDescent="0.3">
      <c r="A5434" s="45">
        <v>760199</v>
      </c>
      <c r="B5434" s="46">
        <v>44623</v>
      </c>
      <c r="C5434" s="47">
        <v>3830.7192920000002</v>
      </c>
      <c r="D5434" s="45">
        <v>0.94</v>
      </c>
      <c r="E5434" s="45" t="s">
        <v>29</v>
      </c>
      <c r="F5434" s="46">
        <v>44616</v>
      </c>
    </row>
    <row r="5435" spans="1:6" x14ac:dyDescent="0.3">
      <c r="A5435" s="45">
        <v>760199</v>
      </c>
      <c r="B5435" s="46">
        <v>44624</v>
      </c>
      <c r="C5435" s="47">
        <v>3832.7109519999999</v>
      </c>
      <c r="D5435" s="45">
        <v>0.94</v>
      </c>
      <c r="E5435" s="45" t="s">
        <v>29</v>
      </c>
      <c r="F5435" s="46">
        <v>44616</v>
      </c>
    </row>
    <row r="5436" spans="1:6" x14ac:dyDescent="0.3">
      <c r="A5436" s="45">
        <v>760199</v>
      </c>
      <c r="B5436" s="46">
        <v>44627</v>
      </c>
      <c r="C5436" s="47">
        <v>3834.7036480000002</v>
      </c>
      <c r="D5436" s="45">
        <v>0.94</v>
      </c>
      <c r="E5436" s="45" t="s">
        <v>29</v>
      </c>
      <c r="F5436" s="46">
        <v>44616</v>
      </c>
    </row>
    <row r="5437" spans="1:6" x14ac:dyDescent="0.3">
      <c r="A5437" s="45">
        <v>760199</v>
      </c>
      <c r="B5437" s="46">
        <v>44628</v>
      </c>
      <c r="C5437" s="47">
        <v>3836.6973800000001</v>
      </c>
      <c r="D5437" s="45">
        <v>0.94</v>
      </c>
      <c r="E5437" s="45" t="s">
        <v>29</v>
      </c>
      <c r="F5437" s="46">
        <v>44616</v>
      </c>
    </row>
    <row r="5438" spans="1:6" x14ac:dyDescent="0.3">
      <c r="A5438" s="45">
        <v>760199</v>
      </c>
      <c r="B5438" s="46">
        <v>44629</v>
      </c>
      <c r="C5438" s="47">
        <v>3838.692149</v>
      </c>
      <c r="D5438" s="45">
        <v>0.94</v>
      </c>
      <c r="E5438" s="45" t="s">
        <v>29</v>
      </c>
      <c r="F5438" s="46">
        <v>44616</v>
      </c>
    </row>
    <row r="5439" spans="1:6" x14ac:dyDescent="0.3">
      <c r="A5439" s="45">
        <v>760199</v>
      </c>
      <c r="B5439" s="46">
        <v>44630</v>
      </c>
      <c r="C5439" s="47">
        <v>3840.6879549999999</v>
      </c>
      <c r="D5439" s="45">
        <v>0.94</v>
      </c>
      <c r="E5439" s="45" t="s">
        <v>29</v>
      </c>
      <c r="F5439" s="46">
        <v>44616</v>
      </c>
    </row>
    <row r="5440" spans="1:6" x14ac:dyDescent="0.3">
      <c r="A5440" s="45">
        <v>760199</v>
      </c>
      <c r="B5440" s="46">
        <v>44631</v>
      </c>
      <c r="C5440" s="47">
        <v>3845.0555290000002</v>
      </c>
      <c r="D5440" s="45">
        <v>1.01</v>
      </c>
      <c r="E5440" s="45" t="s">
        <v>28</v>
      </c>
      <c r="F5440" s="46">
        <v>44631</v>
      </c>
    </row>
    <row r="5441" spans="1:6" x14ac:dyDescent="0.3">
      <c r="A5441" s="45">
        <v>760199</v>
      </c>
      <c r="B5441" s="46">
        <v>44634</v>
      </c>
      <c r="C5441" s="47">
        <v>3847.2029400000001</v>
      </c>
      <c r="D5441" s="45">
        <v>1.01</v>
      </c>
      <c r="E5441" s="45" t="s">
        <v>28</v>
      </c>
      <c r="F5441" s="46">
        <v>44631</v>
      </c>
    </row>
    <row r="5442" spans="1:6" x14ac:dyDescent="0.3">
      <c r="A5442" s="45">
        <v>760199</v>
      </c>
      <c r="B5442" s="46">
        <v>44635</v>
      </c>
      <c r="C5442" s="47">
        <v>3849.3515499999999</v>
      </c>
      <c r="D5442" s="45">
        <v>1.01</v>
      </c>
      <c r="E5442" s="45" t="s">
        <v>28</v>
      </c>
      <c r="F5442" s="46">
        <v>44631</v>
      </c>
    </row>
    <row r="5443" spans="1:6" x14ac:dyDescent="0.3">
      <c r="A5443" s="45">
        <v>760199</v>
      </c>
      <c r="B5443" s="46">
        <v>44636</v>
      </c>
      <c r="C5443" s="47">
        <v>3850.9177330000002</v>
      </c>
      <c r="D5443" s="45">
        <v>0.94</v>
      </c>
      <c r="E5443" s="45" t="s">
        <v>29</v>
      </c>
      <c r="F5443" s="46">
        <v>44636</v>
      </c>
    </row>
    <row r="5444" spans="1:6" x14ac:dyDescent="0.3">
      <c r="A5444" s="45">
        <v>760199</v>
      </c>
      <c r="B5444" s="46">
        <v>44637</v>
      </c>
      <c r="C5444" s="47">
        <v>3852.4845540000001</v>
      </c>
      <c r="D5444" s="45">
        <v>0.94</v>
      </c>
      <c r="E5444" s="45" t="s">
        <v>29</v>
      </c>
      <c r="F5444" s="46">
        <v>44636</v>
      </c>
    </row>
    <row r="5445" spans="1:6" x14ac:dyDescent="0.3">
      <c r="A5445" s="45">
        <v>760199</v>
      </c>
      <c r="B5445" s="46">
        <v>44638</v>
      </c>
      <c r="C5445" s="47">
        <v>3854.052013</v>
      </c>
      <c r="D5445" s="45">
        <v>0.94</v>
      </c>
      <c r="E5445" s="45" t="s">
        <v>29</v>
      </c>
      <c r="F5445" s="46">
        <v>44636</v>
      </c>
    </row>
    <row r="5446" spans="1:6" x14ac:dyDescent="0.3">
      <c r="A5446" s="45">
        <v>760199</v>
      </c>
      <c r="B5446" s="46">
        <v>44641</v>
      </c>
      <c r="C5446" s="47">
        <v>3855.620109</v>
      </c>
      <c r="D5446" s="45">
        <v>0.94</v>
      </c>
      <c r="E5446" s="45" t="s">
        <v>29</v>
      </c>
      <c r="F5446" s="46">
        <v>44636</v>
      </c>
    </row>
    <row r="5447" spans="1:6" x14ac:dyDescent="0.3">
      <c r="A5447" s="45">
        <v>760199</v>
      </c>
      <c r="B5447" s="46">
        <v>44642</v>
      </c>
      <c r="C5447" s="47">
        <v>3857.1888429999999</v>
      </c>
      <c r="D5447" s="45">
        <v>0.94</v>
      </c>
      <c r="E5447" s="45" t="s">
        <v>29</v>
      </c>
      <c r="F5447" s="46">
        <v>44636</v>
      </c>
    </row>
    <row r="5448" spans="1:6" x14ac:dyDescent="0.3">
      <c r="A5448" s="45">
        <v>760199</v>
      </c>
      <c r="B5448" s="46">
        <v>44643</v>
      </c>
      <c r="C5448" s="47">
        <v>3858.7582149999998</v>
      </c>
      <c r="D5448" s="45">
        <v>0.94</v>
      </c>
      <c r="E5448" s="45" t="s">
        <v>29</v>
      </c>
      <c r="F5448" s="46">
        <v>44636</v>
      </c>
    </row>
    <row r="5449" spans="1:6" x14ac:dyDescent="0.3">
      <c r="A5449" s="45">
        <v>760199</v>
      </c>
      <c r="B5449" s="46">
        <v>44644</v>
      </c>
      <c r="C5449" s="47">
        <v>3860.3282260000001</v>
      </c>
      <c r="D5449" s="45">
        <v>0.94</v>
      </c>
      <c r="E5449" s="45" t="s">
        <v>29</v>
      </c>
      <c r="F5449" s="46">
        <v>44636</v>
      </c>
    </row>
    <row r="5450" spans="1:6" x14ac:dyDescent="0.3">
      <c r="A5450" s="45">
        <v>760199</v>
      </c>
      <c r="B5450" s="46">
        <v>44645</v>
      </c>
      <c r="C5450" s="47">
        <v>3861.8988760000002</v>
      </c>
      <c r="D5450" s="45">
        <v>0.94</v>
      </c>
      <c r="E5450" s="45" t="s">
        <v>29</v>
      </c>
      <c r="F5450" s="46">
        <v>44636</v>
      </c>
    </row>
    <row r="5451" spans="1:6" x14ac:dyDescent="0.3">
      <c r="A5451" s="45">
        <v>760199</v>
      </c>
      <c r="B5451" s="46">
        <v>44648</v>
      </c>
      <c r="C5451" s="47">
        <v>3868.557182</v>
      </c>
      <c r="D5451" s="45">
        <v>1.28</v>
      </c>
      <c r="E5451" s="45" t="s">
        <v>29</v>
      </c>
      <c r="F5451" s="46">
        <v>44648</v>
      </c>
    </row>
    <row r="5452" spans="1:6" x14ac:dyDescent="0.3">
      <c r="A5452" s="45">
        <v>760199</v>
      </c>
      <c r="B5452" s="46">
        <v>44649</v>
      </c>
      <c r="C5452" s="47">
        <v>3870.697048</v>
      </c>
      <c r="D5452" s="45">
        <v>1.28</v>
      </c>
      <c r="E5452" s="45" t="s">
        <v>29</v>
      </c>
      <c r="F5452" s="46">
        <v>44648</v>
      </c>
    </row>
    <row r="5453" spans="1:6" x14ac:dyDescent="0.3">
      <c r="A5453" s="45">
        <v>760199</v>
      </c>
      <c r="B5453" s="46">
        <v>44650</v>
      </c>
      <c r="C5453" s="47">
        <v>3872.8380969999998</v>
      </c>
      <c r="D5453" s="45">
        <v>1.28</v>
      </c>
      <c r="E5453" s="45" t="s">
        <v>29</v>
      </c>
      <c r="F5453" s="46">
        <v>44648</v>
      </c>
    </row>
    <row r="5454" spans="1:6" x14ac:dyDescent="0.3">
      <c r="A5454" s="45">
        <v>760199</v>
      </c>
      <c r="B5454" s="46">
        <v>44651</v>
      </c>
      <c r="C5454" s="47">
        <v>3874.9803299999999</v>
      </c>
      <c r="D5454" s="45">
        <v>1.28</v>
      </c>
      <c r="E5454" s="45" t="s">
        <v>29</v>
      </c>
      <c r="F5454" s="46">
        <v>44648</v>
      </c>
    </row>
    <row r="5455" spans="1:6" x14ac:dyDescent="0.3">
      <c r="A5455" s="45">
        <v>760199</v>
      </c>
      <c r="B5455" s="46">
        <v>44652</v>
      </c>
      <c r="C5455" s="47">
        <v>3877.123748</v>
      </c>
      <c r="D5455" s="45">
        <v>1.28</v>
      </c>
      <c r="E5455" s="45" t="s">
        <v>29</v>
      </c>
      <c r="F5455" s="46">
        <v>44648</v>
      </c>
    </row>
    <row r="5456" spans="1:6" x14ac:dyDescent="0.3">
      <c r="A5456" s="45">
        <v>760199</v>
      </c>
      <c r="B5456" s="46">
        <v>44655</v>
      </c>
      <c r="C5456" s="47">
        <v>3879.268352</v>
      </c>
      <c r="D5456" s="45">
        <v>1.28</v>
      </c>
      <c r="E5456" s="45" t="s">
        <v>29</v>
      </c>
      <c r="F5456" s="46">
        <v>44648</v>
      </c>
    </row>
    <row r="5457" spans="1:6" x14ac:dyDescent="0.3">
      <c r="A5457" s="45">
        <v>760199</v>
      </c>
      <c r="B5457" s="46">
        <v>44656</v>
      </c>
      <c r="C5457" s="47">
        <v>3881.414143</v>
      </c>
      <c r="D5457" s="45">
        <v>1.28</v>
      </c>
      <c r="E5457" s="45" t="s">
        <v>29</v>
      </c>
      <c r="F5457" s="46">
        <v>44648</v>
      </c>
    </row>
    <row r="5458" spans="1:6" x14ac:dyDescent="0.3">
      <c r="A5458" s="45">
        <v>760199</v>
      </c>
      <c r="B5458" s="46">
        <v>44657</v>
      </c>
      <c r="C5458" s="47">
        <v>3883.5611199999998</v>
      </c>
      <c r="D5458" s="45">
        <v>1.28</v>
      </c>
      <c r="E5458" s="45" t="s">
        <v>29</v>
      </c>
      <c r="F5458" s="46">
        <v>44648</v>
      </c>
    </row>
    <row r="5459" spans="1:6" x14ac:dyDescent="0.3">
      <c r="A5459" s="45">
        <v>760199</v>
      </c>
      <c r="B5459" s="46">
        <v>44658</v>
      </c>
      <c r="C5459" s="47">
        <v>3885.7092849999999</v>
      </c>
      <c r="D5459" s="45">
        <v>1.28</v>
      </c>
      <c r="E5459" s="45" t="s">
        <v>29</v>
      </c>
      <c r="F5459" s="46">
        <v>44648</v>
      </c>
    </row>
    <row r="5460" spans="1:6" x14ac:dyDescent="0.3">
      <c r="A5460" s="45">
        <v>760199</v>
      </c>
      <c r="B5460" s="46">
        <v>44659</v>
      </c>
      <c r="C5460" s="47">
        <v>3898.0707600000001</v>
      </c>
      <c r="D5460" s="45">
        <v>1.62</v>
      </c>
      <c r="E5460" s="45" t="s">
        <v>28</v>
      </c>
      <c r="F5460" s="46">
        <v>44659</v>
      </c>
    </row>
    <row r="5461" spans="1:6" x14ac:dyDescent="0.3">
      <c r="A5461" s="45">
        <v>760199</v>
      </c>
      <c r="B5461" s="46">
        <v>44662</v>
      </c>
      <c r="C5461" s="47">
        <v>3900.7953910000001</v>
      </c>
      <c r="D5461" s="45">
        <v>1.62</v>
      </c>
      <c r="E5461" s="45" t="s">
        <v>28</v>
      </c>
      <c r="F5461" s="46">
        <v>44659</v>
      </c>
    </row>
    <row r="5462" spans="1:6" x14ac:dyDescent="0.3">
      <c r="A5462" s="45">
        <v>760199</v>
      </c>
      <c r="B5462" s="46">
        <v>44663</v>
      </c>
      <c r="C5462" s="47">
        <v>3903.5219259999999</v>
      </c>
      <c r="D5462" s="45">
        <v>1.62</v>
      </c>
      <c r="E5462" s="45" t="s">
        <v>28</v>
      </c>
      <c r="F5462" s="46">
        <v>44659</v>
      </c>
    </row>
    <row r="5463" spans="1:6" x14ac:dyDescent="0.3">
      <c r="A5463" s="45">
        <v>760199</v>
      </c>
      <c r="B5463" s="46">
        <v>44664</v>
      </c>
      <c r="C5463" s="47">
        <v>3906.2503670000001</v>
      </c>
      <c r="D5463" s="45">
        <v>1.62</v>
      </c>
      <c r="E5463" s="45" t="s">
        <v>28</v>
      </c>
      <c r="F5463" s="46">
        <v>44659</v>
      </c>
    </row>
    <row r="5464" spans="1:6" x14ac:dyDescent="0.3">
      <c r="A5464" s="45">
        <v>760199</v>
      </c>
      <c r="B5464" s="46">
        <v>44665</v>
      </c>
      <c r="C5464" s="47">
        <v>3908.9807150000001</v>
      </c>
      <c r="D5464" s="45">
        <v>1.62</v>
      </c>
      <c r="E5464" s="45" t="s">
        <v>28</v>
      </c>
      <c r="F5464" s="46">
        <v>44659</v>
      </c>
    </row>
    <row r="5465" spans="1:6" x14ac:dyDescent="0.3">
      <c r="A5465" s="45">
        <v>760199</v>
      </c>
      <c r="B5465" s="46">
        <v>44669</v>
      </c>
      <c r="C5465" s="47">
        <v>3911.7129719999998</v>
      </c>
      <c r="D5465" s="45">
        <v>1.62</v>
      </c>
      <c r="E5465" s="45" t="s">
        <v>28</v>
      </c>
      <c r="F5465" s="46">
        <v>44659</v>
      </c>
    </row>
    <row r="5466" spans="1:6" x14ac:dyDescent="0.3">
      <c r="A5466" s="45">
        <v>760199</v>
      </c>
      <c r="B5466" s="46">
        <v>44670</v>
      </c>
      <c r="C5466" s="47">
        <v>3913.2720509999999</v>
      </c>
      <c r="D5466" s="45">
        <v>0.76</v>
      </c>
      <c r="E5466" s="45" t="s">
        <v>29</v>
      </c>
      <c r="F5466" s="46">
        <v>44670</v>
      </c>
    </row>
    <row r="5467" spans="1:6" x14ac:dyDescent="0.3">
      <c r="A5467" s="45">
        <v>760199</v>
      </c>
      <c r="B5467" s="46">
        <v>44671</v>
      </c>
      <c r="C5467" s="47">
        <v>3914.8317529999999</v>
      </c>
      <c r="D5467" s="45">
        <v>0.76</v>
      </c>
      <c r="E5467" s="45" t="s">
        <v>29</v>
      </c>
      <c r="F5467" s="46">
        <v>44670</v>
      </c>
    </row>
    <row r="5468" spans="1:6" x14ac:dyDescent="0.3">
      <c r="A5468" s="45">
        <v>760199</v>
      </c>
      <c r="B5468" s="46">
        <v>44673</v>
      </c>
      <c r="C5468" s="47">
        <v>3916.3920760000001</v>
      </c>
      <c r="D5468" s="45">
        <v>0.76</v>
      </c>
      <c r="E5468" s="45" t="s">
        <v>29</v>
      </c>
      <c r="F5468" s="46">
        <v>44670</v>
      </c>
    </row>
    <row r="5469" spans="1:6" x14ac:dyDescent="0.3">
      <c r="A5469" s="45">
        <v>760199</v>
      </c>
      <c r="B5469" s="46">
        <v>44676</v>
      </c>
      <c r="C5469" s="47">
        <v>3917.9530209999998</v>
      </c>
      <c r="D5469" s="45">
        <v>0.76</v>
      </c>
      <c r="E5469" s="45" t="s">
        <v>29</v>
      </c>
      <c r="F5469" s="46">
        <v>44670</v>
      </c>
    </row>
    <row r="5470" spans="1:6" x14ac:dyDescent="0.3">
      <c r="A5470" s="45">
        <v>760199</v>
      </c>
      <c r="B5470" s="46">
        <v>44677</v>
      </c>
      <c r="C5470" s="47">
        <v>3919.514588</v>
      </c>
      <c r="D5470" s="45">
        <v>0.76</v>
      </c>
      <c r="E5470" s="45" t="s">
        <v>29</v>
      </c>
      <c r="F5470" s="46">
        <v>44670</v>
      </c>
    </row>
    <row r="5471" spans="1:6" x14ac:dyDescent="0.3">
      <c r="A5471" s="45">
        <v>760199</v>
      </c>
      <c r="B5471" s="46">
        <v>44678</v>
      </c>
      <c r="C5471" s="47">
        <v>3921.0767770000002</v>
      </c>
      <c r="D5471" s="45">
        <v>0.76</v>
      </c>
      <c r="E5471" s="45" t="s">
        <v>29</v>
      </c>
      <c r="F5471" s="46">
        <v>44670</v>
      </c>
    </row>
    <row r="5472" spans="1:6" x14ac:dyDescent="0.3">
      <c r="A5472" s="45">
        <v>760199</v>
      </c>
      <c r="B5472" s="46">
        <v>44679</v>
      </c>
      <c r="C5472" s="47">
        <v>3925.2198429999999</v>
      </c>
      <c r="D5472" s="45">
        <v>0.94</v>
      </c>
      <c r="E5472" s="45" t="s">
        <v>29</v>
      </c>
      <c r="F5472" s="46">
        <v>44679</v>
      </c>
    </row>
    <row r="5473" spans="1:6" x14ac:dyDescent="0.3">
      <c r="A5473" s="45">
        <v>760199</v>
      </c>
      <c r="B5473" s="46">
        <v>44680</v>
      </c>
      <c r="C5473" s="47">
        <v>3927.1531989999999</v>
      </c>
      <c r="D5473" s="45">
        <v>0.94</v>
      </c>
      <c r="E5473" s="45" t="s">
        <v>29</v>
      </c>
      <c r="F5473" s="46">
        <v>44679</v>
      </c>
    </row>
    <row r="5474" spans="1:6" x14ac:dyDescent="0.3">
      <c r="A5474" s="45">
        <v>760199</v>
      </c>
      <c r="B5474" s="46">
        <v>44683</v>
      </c>
      <c r="C5474" s="47">
        <v>3929.0875080000001</v>
      </c>
      <c r="D5474" s="45">
        <v>0.94</v>
      </c>
      <c r="E5474" s="45" t="s">
        <v>29</v>
      </c>
      <c r="F5474" s="46">
        <v>44679</v>
      </c>
    </row>
    <row r="5475" spans="1:6" x14ac:dyDescent="0.3">
      <c r="A5475" s="45">
        <v>760199</v>
      </c>
      <c r="B5475" s="46">
        <v>44684</v>
      </c>
      <c r="C5475" s="47">
        <v>3931.0227690000002</v>
      </c>
      <c r="D5475" s="45">
        <v>0.94</v>
      </c>
      <c r="E5475" s="45" t="s">
        <v>29</v>
      </c>
      <c r="F5475" s="46">
        <v>44679</v>
      </c>
    </row>
    <row r="5476" spans="1:6" x14ac:dyDescent="0.3">
      <c r="A5476" s="45">
        <v>760199</v>
      </c>
      <c r="B5476" s="46">
        <v>44685</v>
      </c>
      <c r="C5476" s="47">
        <v>3932.9589839999999</v>
      </c>
      <c r="D5476" s="45">
        <v>0.94</v>
      </c>
      <c r="E5476" s="45" t="s">
        <v>29</v>
      </c>
      <c r="F5476" s="46">
        <v>44679</v>
      </c>
    </row>
    <row r="5477" spans="1:6" x14ac:dyDescent="0.3">
      <c r="A5477" s="45">
        <v>760199</v>
      </c>
      <c r="B5477" s="46">
        <v>44686</v>
      </c>
      <c r="C5477" s="47">
        <v>3934.8961519999998</v>
      </c>
      <c r="D5477" s="45">
        <v>0.94</v>
      </c>
      <c r="E5477" s="45" t="s">
        <v>29</v>
      </c>
      <c r="F5477" s="46">
        <v>44679</v>
      </c>
    </row>
    <row r="5478" spans="1:6" x14ac:dyDescent="0.3">
      <c r="A5478" s="45">
        <v>760199</v>
      </c>
      <c r="B5478" s="46">
        <v>44687</v>
      </c>
      <c r="C5478" s="47">
        <v>3936.8342750000002</v>
      </c>
      <c r="D5478" s="45">
        <v>0.94</v>
      </c>
      <c r="E5478" s="45" t="s">
        <v>29</v>
      </c>
      <c r="F5478" s="46">
        <v>44679</v>
      </c>
    </row>
    <row r="5479" spans="1:6" x14ac:dyDescent="0.3">
      <c r="A5479" s="45">
        <v>760199</v>
      </c>
      <c r="B5479" s="46">
        <v>44690</v>
      </c>
      <c r="C5479" s="47">
        <v>3938.7733520000002</v>
      </c>
      <c r="D5479" s="45">
        <v>0.94</v>
      </c>
      <c r="E5479" s="45" t="s">
        <v>29</v>
      </c>
      <c r="F5479" s="46">
        <v>44679</v>
      </c>
    </row>
    <row r="5480" spans="1:6" x14ac:dyDescent="0.3">
      <c r="A5480" s="45">
        <v>760199</v>
      </c>
      <c r="B5480" s="46">
        <v>44691</v>
      </c>
      <c r="C5480" s="47">
        <v>3940.7133840000001</v>
      </c>
      <c r="D5480" s="45">
        <v>0.94</v>
      </c>
      <c r="E5480" s="45" t="s">
        <v>29</v>
      </c>
      <c r="F5480" s="46">
        <v>44679</v>
      </c>
    </row>
    <row r="5481" spans="1:6" x14ac:dyDescent="0.3">
      <c r="A5481" s="45">
        <v>760199</v>
      </c>
      <c r="B5481" s="46">
        <v>44692</v>
      </c>
      <c r="C5481" s="47">
        <v>3946.6016500000001</v>
      </c>
      <c r="D5481" s="45">
        <v>1.06</v>
      </c>
      <c r="E5481" s="45" t="s">
        <v>28</v>
      </c>
      <c r="F5481" s="46">
        <v>44692</v>
      </c>
    </row>
    <row r="5482" spans="1:6" x14ac:dyDescent="0.3">
      <c r="A5482" s="45">
        <v>760199</v>
      </c>
      <c r="B5482" s="46">
        <v>44693</v>
      </c>
      <c r="C5482" s="47">
        <v>3948.792496</v>
      </c>
      <c r="D5482" s="45">
        <v>1.06</v>
      </c>
      <c r="E5482" s="45" t="s">
        <v>28</v>
      </c>
      <c r="F5482" s="46">
        <v>44692</v>
      </c>
    </row>
    <row r="5483" spans="1:6" x14ac:dyDescent="0.3">
      <c r="A5483" s="45">
        <v>760199</v>
      </c>
      <c r="B5483" s="46">
        <v>44694</v>
      </c>
      <c r="C5483" s="47">
        <v>3950.9845580000001</v>
      </c>
      <c r="D5483" s="45">
        <v>1.06</v>
      </c>
      <c r="E5483" s="45" t="s">
        <v>28</v>
      </c>
      <c r="F5483" s="46">
        <v>44692</v>
      </c>
    </row>
    <row r="5484" spans="1:6" x14ac:dyDescent="0.3">
      <c r="A5484" s="45">
        <v>760199</v>
      </c>
      <c r="B5484" s="46">
        <v>44697</v>
      </c>
      <c r="C5484" s="47">
        <v>3953.1778370000002</v>
      </c>
      <c r="D5484" s="45">
        <v>1.06</v>
      </c>
      <c r="E5484" s="45" t="s">
        <v>28</v>
      </c>
      <c r="F5484" s="46">
        <v>44692</v>
      </c>
    </row>
    <row r="5485" spans="1:6" x14ac:dyDescent="0.3">
      <c r="A5485" s="45">
        <v>760199</v>
      </c>
      <c r="B5485" s="46">
        <v>44698</v>
      </c>
      <c r="C5485" s="47">
        <v>3954.0026010000001</v>
      </c>
      <c r="D5485" s="45">
        <v>0.46</v>
      </c>
      <c r="E5485" s="45" t="s">
        <v>29</v>
      </c>
      <c r="F5485" s="46">
        <v>44698</v>
      </c>
    </row>
    <row r="5486" spans="1:6" x14ac:dyDescent="0.3">
      <c r="A5486" s="45">
        <v>760199</v>
      </c>
      <c r="B5486" s="46">
        <v>44699</v>
      </c>
      <c r="C5486" s="47">
        <v>3954.8275370000001</v>
      </c>
      <c r="D5486" s="45">
        <v>0.46</v>
      </c>
      <c r="E5486" s="45" t="s">
        <v>29</v>
      </c>
      <c r="F5486" s="46">
        <v>44698</v>
      </c>
    </row>
    <row r="5487" spans="1:6" x14ac:dyDescent="0.3">
      <c r="A5487" s="45">
        <v>760199</v>
      </c>
      <c r="B5487" s="46">
        <v>44700</v>
      </c>
      <c r="C5487" s="47">
        <v>3955.652646</v>
      </c>
      <c r="D5487" s="45">
        <v>0.46</v>
      </c>
      <c r="E5487" s="45" t="s">
        <v>29</v>
      </c>
      <c r="F5487" s="46">
        <v>44698</v>
      </c>
    </row>
    <row r="5488" spans="1:6" x14ac:dyDescent="0.3">
      <c r="A5488" s="45">
        <v>760199</v>
      </c>
      <c r="B5488" s="46">
        <v>44701</v>
      </c>
      <c r="C5488" s="47">
        <v>3956.477926</v>
      </c>
      <c r="D5488" s="45">
        <v>0.46</v>
      </c>
      <c r="E5488" s="45" t="s">
        <v>29</v>
      </c>
      <c r="F5488" s="46">
        <v>44698</v>
      </c>
    </row>
    <row r="5489" spans="1:6" x14ac:dyDescent="0.3">
      <c r="A5489" s="45">
        <v>760199</v>
      </c>
      <c r="B5489" s="46">
        <v>44704</v>
      </c>
      <c r="C5489" s="47">
        <v>3957.3033789999999</v>
      </c>
      <c r="D5489" s="45">
        <v>0.46</v>
      </c>
      <c r="E5489" s="45" t="s">
        <v>29</v>
      </c>
      <c r="F5489" s="46">
        <v>44698</v>
      </c>
    </row>
    <row r="5490" spans="1:6" x14ac:dyDescent="0.3">
      <c r="A5490" s="45">
        <v>760199</v>
      </c>
      <c r="B5490" s="46">
        <v>44705</v>
      </c>
      <c r="C5490" s="47">
        <v>3958.1290039999999</v>
      </c>
      <c r="D5490" s="45">
        <v>0.46</v>
      </c>
      <c r="E5490" s="45" t="s">
        <v>29</v>
      </c>
      <c r="F5490" s="46">
        <v>44698</v>
      </c>
    </row>
    <row r="5491" spans="1:6" x14ac:dyDescent="0.3">
      <c r="A5491" s="45">
        <v>760199</v>
      </c>
      <c r="B5491" s="46">
        <v>44706</v>
      </c>
      <c r="C5491" s="47">
        <v>3960.5841519999999</v>
      </c>
      <c r="D5491" s="45">
        <v>0.59</v>
      </c>
      <c r="E5491" s="45" t="s">
        <v>29</v>
      </c>
      <c r="F5491" s="46">
        <v>44706</v>
      </c>
    </row>
    <row r="5492" spans="1:6" x14ac:dyDescent="0.3">
      <c r="A5492" s="45">
        <v>760199</v>
      </c>
      <c r="B5492" s="46">
        <v>44707</v>
      </c>
      <c r="C5492" s="47">
        <v>3961.643329</v>
      </c>
      <c r="D5492" s="45">
        <v>0.59</v>
      </c>
      <c r="E5492" s="45" t="s">
        <v>29</v>
      </c>
      <c r="F5492" s="46">
        <v>44706</v>
      </c>
    </row>
    <row r="5493" spans="1:6" x14ac:dyDescent="0.3">
      <c r="A5493" s="45">
        <v>760199</v>
      </c>
      <c r="B5493" s="46">
        <v>44708</v>
      </c>
      <c r="C5493" s="47">
        <v>3962.7027889999999</v>
      </c>
      <c r="D5493" s="45">
        <v>0.59</v>
      </c>
      <c r="E5493" s="45" t="s">
        <v>29</v>
      </c>
      <c r="F5493" s="46">
        <v>44706</v>
      </c>
    </row>
    <row r="5494" spans="1:6" x14ac:dyDescent="0.3">
      <c r="A5494" s="45">
        <v>760199</v>
      </c>
      <c r="B5494" s="46">
        <v>44711</v>
      </c>
      <c r="C5494" s="47">
        <v>3963.7625330000001</v>
      </c>
      <c r="D5494" s="45">
        <v>0.59</v>
      </c>
      <c r="E5494" s="45" t="s">
        <v>29</v>
      </c>
      <c r="F5494" s="46">
        <v>44706</v>
      </c>
    </row>
    <row r="5495" spans="1:6" x14ac:dyDescent="0.3">
      <c r="A5495" s="45">
        <v>760199</v>
      </c>
      <c r="B5495" s="46">
        <v>44712</v>
      </c>
      <c r="C5495" s="47">
        <v>3964.8225600000001</v>
      </c>
      <c r="D5495" s="45">
        <v>0.59</v>
      </c>
      <c r="E5495" s="45" t="s">
        <v>29</v>
      </c>
      <c r="F5495" s="46">
        <v>44706</v>
      </c>
    </row>
    <row r="5496" spans="1:6" x14ac:dyDescent="0.3">
      <c r="A5496" s="45">
        <v>760199</v>
      </c>
      <c r="B5496" s="46">
        <v>44713</v>
      </c>
      <c r="C5496" s="47">
        <v>3965.8828709999998</v>
      </c>
      <c r="D5496" s="45">
        <v>0.59</v>
      </c>
      <c r="E5496" s="45" t="s">
        <v>29</v>
      </c>
      <c r="F5496" s="46">
        <v>44706</v>
      </c>
    </row>
    <row r="5497" spans="1:6" x14ac:dyDescent="0.3">
      <c r="A5497" s="45">
        <v>760199</v>
      </c>
      <c r="B5497" s="46">
        <v>44714</v>
      </c>
      <c r="C5497" s="47">
        <v>3966.9434649999998</v>
      </c>
      <c r="D5497" s="45">
        <v>0.59</v>
      </c>
      <c r="E5497" s="45" t="s">
        <v>29</v>
      </c>
      <c r="F5497" s="46">
        <v>44706</v>
      </c>
    </row>
    <row r="5498" spans="1:6" x14ac:dyDescent="0.3">
      <c r="A5498" s="45">
        <v>760199</v>
      </c>
      <c r="B5498" s="46">
        <v>44715</v>
      </c>
      <c r="C5498" s="47">
        <v>3968.0043430000001</v>
      </c>
      <c r="D5498" s="45">
        <v>0.59</v>
      </c>
      <c r="E5498" s="45" t="s">
        <v>29</v>
      </c>
      <c r="F5498" s="46">
        <v>44706</v>
      </c>
    </row>
    <row r="5499" spans="1:6" x14ac:dyDescent="0.3">
      <c r="A5499" s="45">
        <v>760199</v>
      </c>
      <c r="B5499" s="46">
        <v>44718</v>
      </c>
      <c r="C5499" s="47">
        <v>3969.065505</v>
      </c>
      <c r="D5499" s="45">
        <v>0.59</v>
      </c>
      <c r="E5499" s="45" t="s">
        <v>29</v>
      </c>
      <c r="F5499" s="46">
        <v>44706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H6329"/>
  <sheetViews>
    <sheetView topLeftCell="A6304" workbookViewId="0">
      <selection activeCell="A6326" sqref="A6326:E6327"/>
    </sheetView>
  </sheetViews>
  <sheetFormatPr defaultRowHeight="14.4" x14ac:dyDescent="0.3"/>
  <cols>
    <col min="1" max="1" width="12.33203125" style="30" customWidth="1"/>
    <col min="2" max="2" width="21.88671875" customWidth="1"/>
    <col min="3" max="3" width="23.109375" customWidth="1"/>
    <col min="4" max="4" width="13.109375" bestFit="1" customWidth="1"/>
    <col min="5" max="5" width="14.44140625" customWidth="1"/>
    <col min="7" max="7" width="13.88671875" bestFit="1" customWidth="1"/>
  </cols>
  <sheetData>
    <row r="1" spans="1:6" ht="21" x14ac:dyDescent="0.4">
      <c r="A1" s="25" t="s">
        <v>16</v>
      </c>
      <c r="B1" s="25"/>
      <c r="C1" s="25" t="s">
        <v>17</v>
      </c>
      <c r="D1" s="89">
        <f>+'IF CDI'!B11</f>
        <v>1.0404</v>
      </c>
      <c r="E1" s="89">
        <f>+'IF CDI'!E11</f>
        <v>5.0000000000000001E-3</v>
      </c>
      <c r="F1" s="26"/>
    </row>
    <row r="2" spans="1:6" x14ac:dyDescent="0.3">
      <c r="A2" s="81">
        <v>36707</v>
      </c>
      <c r="B2" s="84">
        <v>17.21</v>
      </c>
      <c r="C2" s="27"/>
      <c r="D2" s="28"/>
      <c r="E2" s="28"/>
    </row>
    <row r="3" spans="1:6" x14ac:dyDescent="0.3">
      <c r="A3" s="81">
        <v>36710</v>
      </c>
      <c r="B3" s="84">
        <v>17.170000000000002</v>
      </c>
      <c r="C3" s="27">
        <v>1</v>
      </c>
      <c r="D3" s="28">
        <v>1</v>
      </c>
      <c r="E3" s="28">
        <v>1</v>
      </c>
    </row>
    <row r="4" spans="1:6" x14ac:dyDescent="0.3">
      <c r="A4" s="81">
        <v>36711</v>
      </c>
      <c r="B4" s="84">
        <v>17.18</v>
      </c>
      <c r="C4" s="29">
        <f>IF(A4=$B$2,1,IF(A3&lt;DATE(1998,1,2),ROUND(B3/3000+1,8)*C3,ROUND(((1+B3/100)^(1/252)),8)*C3))</f>
        <v>1.0006289900000001</v>
      </c>
      <c r="D4" s="80">
        <f>(((ROUND(C4/C3,8)-1)*$D$1)+1)*D3</f>
        <v>1.0006544011960001</v>
      </c>
      <c r="E4" s="80">
        <f>(((ROUND(C4/C3,8))*(($E$1+1)^(1/252)))*E3)</f>
        <v>1.0006487944762399</v>
      </c>
    </row>
    <row r="5" spans="1:6" x14ac:dyDescent="0.3">
      <c r="A5" s="81">
        <v>36712</v>
      </c>
      <c r="B5" s="84">
        <v>17.2</v>
      </c>
      <c r="C5" s="29">
        <f t="shared" ref="C5:C68" si="0">IF(A5=$B$2,1,IF(A4&lt;DATE(1998,1,2),ROUND(B4/3000+1,8)*C4,ROUND(((1+B4/100)^(1/252)),8)*C4))</f>
        <v>1.0012587158422768</v>
      </c>
      <c r="D5" s="80">
        <f t="shared" ref="D5:D68" si="1">(((ROUND(C5/C4,8)-1)*$D$1)+1)*D4</f>
        <v>1.0013095846004108</v>
      </c>
      <c r="E5" s="80">
        <f t="shared" ref="E5:E68" si="2">(((ROUND(C5/C4,8))*(($E$1+1)^(1/252)))*E4)</f>
        <v>1.001298350114076</v>
      </c>
    </row>
    <row r="6" spans="1:6" x14ac:dyDescent="0.3">
      <c r="A6" s="81">
        <v>36713</v>
      </c>
      <c r="B6" s="84">
        <v>17.22</v>
      </c>
      <c r="C6" s="29">
        <f t="shared" si="0"/>
        <v>1.0018895188458445</v>
      </c>
      <c r="D6" s="80">
        <f t="shared" si="1"/>
        <v>1.0019659053878813</v>
      </c>
      <c r="E6" s="80">
        <f t="shared" si="2"/>
        <v>1.0019490082972293</v>
      </c>
    </row>
    <row r="7" spans="1:6" x14ac:dyDescent="0.3">
      <c r="A7" s="81">
        <v>36714</v>
      </c>
      <c r="B7" s="84">
        <v>17.190000000000001</v>
      </c>
      <c r="C7" s="29">
        <f t="shared" si="0"/>
        <v>1.0025213905275903</v>
      </c>
      <c r="D7" s="80">
        <f t="shared" si="1"/>
        <v>1.0026233548073227</v>
      </c>
      <c r="E7" s="80">
        <f t="shared" si="2"/>
        <v>1.0026007606066243</v>
      </c>
    </row>
    <row r="8" spans="1:6" x14ac:dyDescent="0.3">
      <c r="A8" s="81">
        <v>36717</v>
      </c>
      <c r="B8" s="84">
        <v>16.940000000000001</v>
      </c>
      <c r="C8" s="29">
        <f t="shared" si="0"/>
        <v>1.0031526481715636</v>
      </c>
      <c r="D8" s="80">
        <f t="shared" si="1"/>
        <v>1.0032801820577961</v>
      </c>
      <c r="E8" s="80">
        <f t="shared" si="2"/>
        <v>1.0032519242239903</v>
      </c>
    </row>
    <row r="9" spans="1:6" x14ac:dyDescent="0.3">
      <c r="A9" s="81">
        <v>36718</v>
      </c>
      <c r="B9" s="84">
        <v>16.899999999999999</v>
      </c>
      <c r="C9" s="29">
        <f t="shared" si="0"/>
        <v>1.0037757965650813</v>
      </c>
      <c r="D9" s="80">
        <f t="shared" si="1"/>
        <v>1.0039285880697868</v>
      </c>
      <c r="E9" s="80">
        <f t="shared" si="2"/>
        <v>1.0038950030108149</v>
      </c>
    </row>
    <row r="10" spans="1:6" x14ac:dyDescent="0.3">
      <c r="A10" s="81">
        <v>36719</v>
      </c>
      <c r="B10" s="84">
        <v>16.89</v>
      </c>
      <c r="C10" s="29">
        <f t="shared" si="0"/>
        <v>1.0043979669170662</v>
      </c>
      <c r="D10" s="80">
        <f t="shared" si="1"/>
        <v>1.0045759926348226</v>
      </c>
      <c r="E10" s="80">
        <f t="shared" si="2"/>
        <v>1.0045371286832643</v>
      </c>
    </row>
    <row r="11" spans="1:6" x14ac:dyDescent="0.3">
      <c r="A11" s="81">
        <v>36720</v>
      </c>
      <c r="B11" s="84">
        <v>16.88</v>
      </c>
      <c r="C11" s="29">
        <f t="shared" si="0"/>
        <v>1.0050201814135917</v>
      </c>
      <c r="D11" s="80">
        <f t="shared" si="1"/>
        <v>1.0052234593376799</v>
      </c>
      <c r="E11" s="80">
        <f t="shared" si="2"/>
        <v>1.005179323531932</v>
      </c>
    </row>
    <row r="12" spans="1:6" x14ac:dyDescent="0.3">
      <c r="A12" s="81">
        <v>36721</v>
      </c>
      <c r="B12" s="84">
        <v>16.89</v>
      </c>
      <c r="C12" s="29">
        <f t="shared" si="0"/>
        <v>1.0056424396589139</v>
      </c>
      <c r="D12" s="80">
        <f t="shared" si="1"/>
        <v>1.0058709877603647</v>
      </c>
      <c r="E12" s="80">
        <f t="shared" si="2"/>
        <v>1.0058215871643641</v>
      </c>
    </row>
    <row r="13" spans="1:6" x14ac:dyDescent="0.3">
      <c r="A13" s="81">
        <v>36724</v>
      </c>
      <c r="B13" s="84">
        <v>16.89</v>
      </c>
      <c r="C13" s="29">
        <f t="shared" si="0"/>
        <v>1.0062654250938583</v>
      </c>
      <c r="D13" s="80">
        <f t="shared" si="1"/>
        <v>1.006519289110108</v>
      </c>
      <c r="E13" s="80">
        <f t="shared" si="2"/>
        <v>1.0064646031600022</v>
      </c>
    </row>
    <row r="14" spans="1:6" x14ac:dyDescent="0.3">
      <c r="A14" s="81">
        <v>36725</v>
      </c>
      <c r="B14" s="84">
        <v>16.88</v>
      </c>
      <c r="C14" s="29">
        <f t="shared" si="0"/>
        <v>1.0068887964620497</v>
      </c>
      <c r="D14" s="80">
        <f t="shared" si="1"/>
        <v>1.0071680083013492</v>
      </c>
      <c r="E14" s="80">
        <f t="shared" si="2"/>
        <v>1.0071080302320936</v>
      </c>
    </row>
    <row r="15" spans="1:6" x14ac:dyDescent="0.3">
      <c r="A15" s="81">
        <v>36726</v>
      </c>
      <c r="B15" s="84">
        <v>16.829999999999998</v>
      </c>
      <c r="C15" s="29">
        <f t="shared" si="0"/>
        <v>1.007512211660379</v>
      </c>
      <c r="D15" s="80">
        <f t="shared" si="1"/>
        <v>1.0078167893318113</v>
      </c>
      <c r="E15" s="80">
        <f t="shared" si="2"/>
        <v>1.0077515262199295</v>
      </c>
    </row>
    <row r="16" spans="1:6" x14ac:dyDescent="0.3">
      <c r="A16" s="81">
        <v>36727</v>
      </c>
      <c r="B16" s="84">
        <v>16.489999999999998</v>
      </c>
      <c r="C16" s="29">
        <f t="shared" si="0"/>
        <v>1.0081343000754688</v>
      </c>
      <c r="D16" s="80">
        <f t="shared" si="1"/>
        <v>1.0084642057780377</v>
      </c>
      <c r="E16" s="80">
        <f t="shared" si="2"/>
        <v>1.0083937201607802</v>
      </c>
    </row>
    <row r="17" spans="1:5" x14ac:dyDescent="0.3">
      <c r="A17" s="81">
        <v>36728</v>
      </c>
      <c r="B17" s="84">
        <v>16.47</v>
      </c>
      <c r="C17" s="29">
        <f t="shared" si="0"/>
        <v>1.0087451084851984</v>
      </c>
      <c r="D17" s="80">
        <f t="shared" si="1"/>
        <v>1.0090998988060715</v>
      </c>
      <c r="E17" s="80">
        <f t="shared" si="2"/>
        <v>1.0090246559961895</v>
      </c>
    </row>
    <row r="18" spans="1:5" x14ac:dyDescent="0.3">
      <c r="A18" s="81">
        <v>36731</v>
      </c>
      <c r="B18" s="84">
        <v>16.45</v>
      </c>
      <c r="C18" s="29">
        <f t="shared" si="0"/>
        <v>1.0093556010248537</v>
      </c>
      <c r="D18" s="80">
        <f t="shared" si="1"/>
        <v>1.0097352786380829</v>
      </c>
      <c r="E18" s="80">
        <f t="shared" si="2"/>
        <v>1.009655300447722</v>
      </c>
    </row>
    <row r="19" spans="1:5" x14ac:dyDescent="0.3">
      <c r="A19" s="81">
        <v>36732</v>
      </c>
      <c r="B19" s="84">
        <v>16.43</v>
      </c>
      <c r="C19" s="29">
        <f t="shared" si="0"/>
        <v>1.0099657766727852</v>
      </c>
      <c r="D19" s="80">
        <f t="shared" si="1"/>
        <v>1.0103703441776191</v>
      </c>
      <c r="E19" s="80">
        <f t="shared" si="2"/>
        <v>1.0102856524753698</v>
      </c>
    </row>
    <row r="20" spans="1:5" x14ac:dyDescent="0.3">
      <c r="A20" s="81">
        <v>36733</v>
      </c>
      <c r="B20" s="84">
        <v>16.420000000000002</v>
      </c>
      <c r="C20" s="29">
        <f t="shared" si="0"/>
        <v>1.0105756243077135</v>
      </c>
      <c r="D20" s="80">
        <f t="shared" si="1"/>
        <v>1.0110050838163107</v>
      </c>
      <c r="E20" s="80">
        <f t="shared" si="2"/>
        <v>1.0109157009360146</v>
      </c>
    </row>
    <row r="21" spans="1:5" x14ac:dyDescent="0.3">
      <c r="A21" s="81">
        <v>36734</v>
      </c>
      <c r="B21" s="84">
        <v>16.41</v>
      </c>
      <c r="C21" s="29">
        <f t="shared" si="0"/>
        <v>1.011185496591227</v>
      </c>
      <c r="D21" s="80">
        <f t="shared" si="1"/>
        <v>1.0116398645852476</v>
      </c>
      <c r="E21" s="80">
        <f t="shared" si="2"/>
        <v>1.0115457985981462</v>
      </c>
    </row>
    <row r="22" spans="1:5" x14ac:dyDescent="0.3">
      <c r="A22" s="81">
        <v>36735</v>
      </c>
      <c r="B22" s="84">
        <v>16.399999999999999</v>
      </c>
      <c r="C22" s="29">
        <f t="shared" si="0"/>
        <v>1.0117953931234962</v>
      </c>
      <c r="D22" s="80">
        <f t="shared" si="1"/>
        <v>1.0122746860611789</v>
      </c>
      <c r="E22" s="80">
        <f t="shared" si="2"/>
        <v>1.0121759450639738</v>
      </c>
    </row>
    <row r="23" spans="1:5" x14ac:dyDescent="0.3">
      <c r="A23" s="81">
        <v>36738</v>
      </c>
      <c r="B23" s="84">
        <v>16.38</v>
      </c>
      <c r="C23" s="29">
        <f t="shared" si="0"/>
        <v>1.0124053135044249</v>
      </c>
      <c r="D23" s="80">
        <f t="shared" si="1"/>
        <v>1.012909547820545</v>
      </c>
      <c r="E23" s="80">
        <f t="shared" si="2"/>
        <v>1.012806139935408</v>
      </c>
    </row>
    <row r="24" spans="1:5" x14ac:dyDescent="0.3">
      <c r="A24" s="81">
        <v>36739</v>
      </c>
      <c r="B24" s="84">
        <v>16.37</v>
      </c>
      <c r="C24" s="29">
        <f t="shared" si="0"/>
        <v>1.0130149131158455</v>
      </c>
      <c r="D24" s="80">
        <f t="shared" si="1"/>
        <v>1.013544091136906</v>
      </c>
      <c r="E24" s="80">
        <f t="shared" si="2"/>
        <v>1.0134360384531595</v>
      </c>
    </row>
    <row r="25" spans="1:5" x14ac:dyDescent="0.3">
      <c r="A25" s="81">
        <v>36740</v>
      </c>
      <c r="B25" s="84">
        <v>16.37</v>
      </c>
      <c r="C25" s="29">
        <f t="shared" si="0"/>
        <v>1.0136245353604094</v>
      </c>
      <c r="D25" s="80">
        <f t="shared" si="1"/>
        <v>1.0141786734397349</v>
      </c>
      <c r="E25" s="80">
        <f t="shared" si="2"/>
        <v>1.0140659841511079</v>
      </c>
    </row>
    <row r="26" spans="1:5" x14ac:dyDescent="0.3">
      <c r="A26" s="81">
        <v>36741</v>
      </c>
      <c r="B26" s="84">
        <v>16.37</v>
      </c>
      <c r="C26" s="29">
        <f t="shared" si="0"/>
        <v>1.0142345244695439</v>
      </c>
      <c r="D26" s="80">
        <f t="shared" si="1"/>
        <v>1.0148136530560132</v>
      </c>
      <c r="E26" s="80">
        <f t="shared" si="2"/>
        <v>1.0146963214194835</v>
      </c>
    </row>
    <row r="27" spans="1:5" x14ac:dyDescent="0.3">
      <c r="A27" s="81">
        <v>36742</v>
      </c>
      <c r="B27" s="84">
        <v>16.37</v>
      </c>
      <c r="C27" s="29">
        <f t="shared" si="0"/>
        <v>1.0148448806640242</v>
      </c>
      <c r="D27" s="80">
        <f t="shared" si="1"/>
        <v>1.0154490302344998</v>
      </c>
      <c r="E27" s="80">
        <f t="shared" si="2"/>
        <v>1.0153270505016838</v>
      </c>
    </row>
    <row r="28" spans="1:5" x14ac:dyDescent="0.3">
      <c r="A28" s="81">
        <v>36745</v>
      </c>
      <c r="B28" s="84">
        <v>16.38</v>
      </c>
      <c r="C28" s="29">
        <f t="shared" si="0"/>
        <v>1.0154556041647589</v>
      </c>
      <c r="D28" s="80">
        <f t="shared" si="1"/>
        <v>1.0160848052241096</v>
      </c>
      <c r="E28" s="80">
        <f t="shared" si="2"/>
        <v>1.015958171641258</v>
      </c>
    </row>
    <row r="29" spans="1:5" x14ac:dyDescent="0.3">
      <c r="A29" s="81">
        <v>36746</v>
      </c>
      <c r="B29" s="84">
        <v>16.39</v>
      </c>
      <c r="C29" s="29">
        <f t="shared" si="0"/>
        <v>1.0160670404476948</v>
      </c>
      <c r="D29" s="80">
        <f t="shared" si="1"/>
        <v>1.0167213376996878</v>
      </c>
      <c r="E29" s="80">
        <f t="shared" si="2"/>
        <v>1.0165900305145219</v>
      </c>
    </row>
    <row r="30" spans="1:5" x14ac:dyDescent="0.3">
      <c r="A30" s="81">
        <v>36747</v>
      </c>
      <c r="B30" s="84">
        <v>16.38</v>
      </c>
      <c r="C30" s="29">
        <f t="shared" si="0"/>
        <v>1.0166791903575534</v>
      </c>
      <c r="D30" s="80">
        <f t="shared" si="1"/>
        <v>1.0173586285858265</v>
      </c>
      <c r="E30" s="80">
        <f t="shared" si="2"/>
        <v>1.0172226280097185</v>
      </c>
    </row>
    <row r="31" spans="1:5" x14ac:dyDescent="0.3">
      <c r="A31" s="81">
        <v>36748</v>
      </c>
      <c r="B31" s="84">
        <v>16.399999999999999</v>
      </c>
      <c r="C31" s="29">
        <f t="shared" si="0"/>
        <v>1.0172913633984435</v>
      </c>
      <c r="D31" s="80">
        <f t="shared" si="1"/>
        <v>1.0179959590557586</v>
      </c>
      <c r="E31" s="80">
        <f t="shared" si="2"/>
        <v>1.0178552732913195</v>
      </c>
    </row>
    <row r="32" spans="1:5" x14ac:dyDescent="0.3">
      <c r="A32" s="81">
        <v>36749</v>
      </c>
      <c r="B32" s="84">
        <v>16.43</v>
      </c>
      <c r="C32" s="29">
        <f t="shared" si="0"/>
        <v>1.0179045968052136</v>
      </c>
      <c r="D32" s="80">
        <f t="shared" si="1"/>
        <v>1.0186344089888577</v>
      </c>
      <c r="E32" s="80">
        <f t="shared" si="2"/>
        <v>1.0184890041917807</v>
      </c>
    </row>
    <row r="33" spans="1:5" x14ac:dyDescent="0.3">
      <c r="A33" s="81">
        <v>36752</v>
      </c>
      <c r="B33" s="84">
        <v>16.45</v>
      </c>
      <c r="C33" s="29">
        <f t="shared" si="0"/>
        <v>1.0185192381379025</v>
      </c>
      <c r="D33" s="80">
        <f t="shared" si="1"/>
        <v>1.0192743403174507</v>
      </c>
      <c r="E33" s="80">
        <f t="shared" si="2"/>
        <v>1.0191241685412915</v>
      </c>
    </row>
    <row r="34" spans="1:5" x14ac:dyDescent="0.3">
      <c r="A34" s="81">
        <v>36753</v>
      </c>
      <c r="B34" s="84">
        <v>16.41</v>
      </c>
      <c r="C34" s="29">
        <f t="shared" si="0"/>
        <v>1.0191349533877416</v>
      </c>
      <c r="D34" s="80">
        <f t="shared" si="1"/>
        <v>1.0199154053793174</v>
      </c>
      <c r="E34" s="80">
        <f t="shared" si="2"/>
        <v>1.0197604322104665</v>
      </c>
    </row>
    <row r="35" spans="1:5" x14ac:dyDescent="0.3">
      <c r="A35" s="81">
        <v>36754</v>
      </c>
      <c r="B35" s="84">
        <v>16.39</v>
      </c>
      <c r="C35" s="29">
        <f t="shared" si="0"/>
        <v>1.0197496446348775</v>
      </c>
      <c r="D35" s="80">
        <f t="shared" si="1"/>
        <v>1.0205554198999329</v>
      </c>
      <c r="E35" s="80">
        <f t="shared" si="2"/>
        <v>1.0203956960148723</v>
      </c>
    </row>
    <row r="36" spans="1:5" x14ac:dyDescent="0.3">
      <c r="A36" s="81">
        <v>36755</v>
      </c>
      <c r="B36" s="84">
        <v>16.41</v>
      </c>
      <c r="C36" s="29">
        <f t="shared" si="0"/>
        <v>1.0203640132032807</v>
      </c>
      <c r="D36" s="80">
        <f t="shared" si="1"/>
        <v>1.0211951140263227</v>
      </c>
      <c r="E36" s="80">
        <f t="shared" si="2"/>
        <v>1.0210306616765774</v>
      </c>
    </row>
    <row r="37" spans="1:5" x14ac:dyDescent="0.3">
      <c r="A37" s="81">
        <v>36756</v>
      </c>
      <c r="B37" s="84">
        <v>16.420000000000002</v>
      </c>
      <c r="C37" s="29">
        <f t="shared" si="0"/>
        <v>1.0209794457578445</v>
      </c>
      <c r="D37" s="80">
        <f t="shared" si="1"/>
        <v>1.021835931586202</v>
      </c>
      <c r="E37" s="80">
        <f t="shared" si="2"/>
        <v>1.0216667167754654</v>
      </c>
    </row>
    <row r="38" spans="1:5" x14ac:dyDescent="0.3">
      <c r="A38" s="81">
        <v>36759</v>
      </c>
      <c r="B38" s="84">
        <v>16.48</v>
      </c>
      <c r="C38" s="29">
        <f t="shared" si="0"/>
        <v>1.021595596643565</v>
      </c>
      <c r="D38" s="80">
        <f t="shared" si="1"/>
        <v>1.0224775127303158</v>
      </c>
      <c r="E38" s="80">
        <f t="shared" si="2"/>
        <v>1.0223035154809579</v>
      </c>
    </row>
    <row r="39" spans="1:5" x14ac:dyDescent="0.3">
      <c r="A39" s="81">
        <v>36760</v>
      </c>
      <c r="B39" s="84">
        <v>16.41</v>
      </c>
      <c r="C39" s="29">
        <f t="shared" si="0"/>
        <v>1.0222142136411565</v>
      </c>
      <c r="D39" s="80">
        <f t="shared" si="1"/>
        <v>1.0231216774651102</v>
      </c>
      <c r="E39" s="80">
        <f t="shared" si="2"/>
        <v>1.02294280686293</v>
      </c>
    </row>
    <row r="40" spans="1:5" x14ac:dyDescent="0.3">
      <c r="A40" s="81">
        <v>36761</v>
      </c>
      <c r="B40" s="84">
        <v>16.149999999999999</v>
      </c>
      <c r="C40" s="29">
        <f t="shared" si="0"/>
        <v>1.0228307621441142</v>
      </c>
      <c r="D40" s="80">
        <f t="shared" si="1"/>
        <v>1.0237637039767997</v>
      </c>
      <c r="E40" s="80">
        <f t="shared" si="2"/>
        <v>1.0235800531402433</v>
      </c>
    </row>
    <row r="41" spans="1:5" x14ac:dyDescent="0.3">
      <c r="A41" s="81">
        <v>36762</v>
      </c>
      <c r="B41" s="84">
        <v>16.38</v>
      </c>
      <c r="C41" s="29">
        <f t="shared" si="0"/>
        <v>1.0234385997811335</v>
      </c>
      <c r="D41" s="80">
        <f t="shared" si="1"/>
        <v>1.0243966750722391</v>
      </c>
      <c r="E41" s="80">
        <f t="shared" si="2"/>
        <v>1.0242086068218819</v>
      </c>
    </row>
    <row r="42" spans="1:5" x14ac:dyDescent="0.3">
      <c r="A42" s="81">
        <v>36763</v>
      </c>
      <c r="B42" s="84">
        <v>16.41</v>
      </c>
      <c r="C42" s="29">
        <f t="shared" si="0"/>
        <v>1.0240548428652199</v>
      </c>
      <c r="D42" s="80">
        <f t="shared" si="1"/>
        <v>1.025038414568987</v>
      </c>
      <c r="E42" s="80">
        <f t="shared" si="2"/>
        <v>1.0248455969208425</v>
      </c>
    </row>
    <row r="43" spans="1:5" x14ac:dyDescent="0.3">
      <c r="A43" s="81">
        <v>36766</v>
      </c>
      <c r="B43" s="84">
        <v>16.420000000000002</v>
      </c>
      <c r="C43" s="29">
        <f t="shared" si="0"/>
        <v>1.0246725015436942</v>
      </c>
      <c r="D43" s="80">
        <f t="shared" si="1"/>
        <v>1.0256816438662921</v>
      </c>
      <c r="E43" s="80">
        <f t="shared" si="2"/>
        <v>1.0254840285487665</v>
      </c>
    </row>
    <row r="44" spans="1:5" x14ac:dyDescent="0.3">
      <c r="A44" s="81">
        <v>36767</v>
      </c>
      <c r="B44" s="84">
        <v>16.43</v>
      </c>
      <c r="C44" s="29">
        <f t="shared" si="0"/>
        <v>1.0252908811516508</v>
      </c>
      <c r="D44" s="80">
        <f t="shared" si="1"/>
        <v>1.0263256396216056</v>
      </c>
      <c r="E44" s="80">
        <f t="shared" si="2"/>
        <v>1.0261232065616748</v>
      </c>
    </row>
    <row r="45" spans="1:5" x14ac:dyDescent="0.3">
      <c r="A45" s="81">
        <v>36768</v>
      </c>
      <c r="B45" s="84">
        <v>16.41</v>
      </c>
      <c r="C45" s="29">
        <f t="shared" si="0"/>
        <v>1.0259099825444165</v>
      </c>
      <c r="D45" s="80">
        <f t="shared" si="1"/>
        <v>1.0269704027715016</v>
      </c>
      <c r="E45" s="80">
        <f t="shared" si="2"/>
        <v>1.0267631318591803</v>
      </c>
    </row>
    <row r="46" spans="1:5" x14ac:dyDescent="0.3">
      <c r="A46" s="81">
        <v>36769</v>
      </c>
      <c r="B46" s="84">
        <v>16.37</v>
      </c>
      <c r="C46" s="29">
        <f t="shared" si="0"/>
        <v>1.0265287601503883</v>
      </c>
      <c r="D46" s="80">
        <f t="shared" si="1"/>
        <v>1.0276148444247499</v>
      </c>
      <c r="E46" s="80">
        <f t="shared" si="2"/>
        <v>1.0274027580230969</v>
      </c>
    </row>
    <row r="47" spans="1:5" x14ac:dyDescent="0.3">
      <c r="A47" s="81">
        <v>36770</v>
      </c>
      <c r="B47" s="84">
        <v>16.36</v>
      </c>
      <c r="C47" s="29">
        <f t="shared" si="0"/>
        <v>1.0271465148929591</v>
      </c>
      <c r="D47" s="80">
        <f t="shared" si="1"/>
        <v>1.0282582364588002</v>
      </c>
      <c r="E47" s="80">
        <f t="shared" si="2"/>
        <v>1.0280413853492623</v>
      </c>
    </row>
    <row r="48" spans="1:5" x14ac:dyDescent="0.3">
      <c r="A48" s="81">
        <v>36773</v>
      </c>
      <c r="B48" s="84">
        <v>16.39</v>
      </c>
      <c r="C48" s="29">
        <f t="shared" si="0"/>
        <v>1.0277642921643415</v>
      </c>
      <c r="D48" s="80">
        <f t="shared" si="1"/>
        <v>1.0289016675901377</v>
      </c>
      <c r="E48" s="80">
        <f t="shared" si="2"/>
        <v>1.0286800601013133</v>
      </c>
    </row>
    <row r="49" spans="1:5" x14ac:dyDescent="0.3">
      <c r="A49" s="81">
        <v>36774</v>
      </c>
      <c r="B49" s="84">
        <v>16.399999999999999</v>
      </c>
      <c r="C49" s="29">
        <f t="shared" si="0"/>
        <v>1.0283834893174417</v>
      </c>
      <c r="D49" s="80">
        <f t="shared" si="1"/>
        <v>1.0295465932262726</v>
      </c>
      <c r="E49" s="80">
        <f t="shared" si="2"/>
        <v>1.029320180906993</v>
      </c>
    </row>
    <row r="50" spans="1:5" x14ac:dyDescent="0.3">
      <c r="A50" s="81">
        <v>36775</v>
      </c>
      <c r="B50" s="84">
        <v>16.440000000000001</v>
      </c>
      <c r="C50" s="29">
        <f t="shared" si="0"/>
        <v>1.0290034091686371</v>
      </c>
      <c r="D50" s="80">
        <f t="shared" si="1"/>
        <v>1.0301922872958027</v>
      </c>
      <c r="E50" s="80">
        <f t="shared" si="2"/>
        <v>1.0299610500189638</v>
      </c>
    </row>
    <row r="51" spans="1:5" x14ac:dyDescent="0.3">
      <c r="A51" s="81">
        <v>36777</v>
      </c>
      <c r="B51" s="84">
        <v>16.45</v>
      </c>
      <c r="C51" s="29">
        <f t="shared" si="0"/>
        <v>1.0296251021583545</v>
      </c>
      <c r="D51" s="80">
        <f t="shared" si="1"/>
        <v>1.0308398439854962</v>
      </c>
      <c r="E51" s="80">
        <f t="shared" si="2"/>
        <v>1.0306037189197406</v>
      </c>
    </row>
    <row r="52" spans="1:5" x14ac:dyDescent="0.3">
      <c r="A52" s="81">
        <v>36780</v>
      </c>
      <c r="B52" s="84">
        <v>16.489999999999998</v>
      </c>
      <c r="C52" s="29">
        <f t="shared" si="0"/>
        <v>1.0302475311251111</v>
      </c>
      <c r="D52" s="80">
        <f t="shared" si="1"/>
        <v>1.0314881830854028</v>
      </c>
      <c r="E52" s="80">
        <f t="shared" si="2"/>
        <v>1.0312471495476334</v>
      </c>
    </row>
    <row r="53" spans="1:5" x14ac:dyDescent="0.3">
      <c r="A53" s="81">
        <v>36781</v>
      </c>
      <c r="B53" s="84">
        <v>16.489999999999998</v>
      </c>
      <c r="C53" s="29">
        <f t="shared" si="0"/>
        <v>1.0308717374992691</v>
      </c>
      <c r="D53" s="80">
        <f t="shared" si="1"/>
        <v>1.0321383894514093</v>
      </c>
      <c r="E53" s="80">
        <f t="shared" si="2"/>
        <v>1.0318923844085859</v>
      </c>
    </row>
    <row r="54" spans="1:5" x14ac:dyDescent="0.3">
      <c r="A54" s="81">
        <v>36782</v>
      </c>
      <c r="B54" s="84">
        <v>16.5</v>
      </c>
      <c r="C54" s="29">
        <f t="shared" si="0"/>
        <v>1.031496322067585</v>
      </c>
      <c r="D54" s="80">
        <f t="shared" si="1"/>
        <v>1.0327890056799092</v>
      </c>
      <c r="E54" s="80">
        <f t="shared" si="2"/>
        <v>1.0325380229826793</v>
      </c>
    </row>
    <row r="55" spans="1:5" x14ac:dyDescent="0.3">
      <c r="A55" s="81">
        <v>36783</v>
      </c>
      <c r="B55" s="84">
        <v>16.510000000000002</v>
      </c>
      <c r="C55" s="29">
        <f t="shared" si="0"/>
        <v>1.032121635767949</v>
      </c>
      <c r="D55" s="80">
        <f t="shared" si="1"/>
        <v>1.0334403973639139</v>
      </c>
      <c r="E55" s="80">
        <f t="shared" si="2"/>
        <v>1.0331844165923867</v>
      </c>
    </row>
    <row r="56" spans="1:5" x14ac:dyDescent="0.3">
      <c r="A56" s="81">
        <v>36784</v>
      </c>
      <c r="B56" s="84">
        <v>16.5</v>
      </c>
      <c r="C56" s="29">
        <f t="shared" si="0"/>
        <v>1.0327476794673405</v>
      </c>
      <c r="D56" s="80">
        <f t="shared" si="1"/>
        <v>1.034092565453079</v>
      </c>
      <c r="E56" s="80">
        <f t="shared" si="2"/>
        <v>1.033831566149678</v>
      </c>
    </row>
    <row r="57" spans="1:5" x14ac:dyDescent="0.3">
      <c r="A57" s="81">
        <v>36787</v>
      </c>
      <c r="B57" s="84">
        <v>16.5</v>
      </c>
      <c r="C57" s="29">
        <f t="shared" si="0"/>
        <v>1.0333737517655872</v>
      </c>
      <c r="D57" s="80">
        <f t="shared" si="1"/>
        <v>1.0347447793069473</v>
      </c>
      <c r="E57" s="80">
        <f t="shared" si="2"/>
        <v>1.0344787695484861</v>
      </c>
    </row>
    <row r="58" spans="1:5" x14ac:dyDescent="0.3">
      <c r="A58" s="81">
        <v>36788</v>
      </c>
      <c r="B58" s="84">
        <v>16.489999999999998</v>
      </c>
      <c r="C58" s="29">
        <f t="shared" si="0"/>
        <v>1.0340002036013827</v>
      </c>
      <c r="D58" s="80">
        <f t="shared" si="1"/>
        <v>1.0353974045194554</v>
      </c>
      <c r="E58" s="80">
        <f t="shared" si="2"/>
        <v>1.0351263781121713</v>
      </c>
    </row>
    <row r="59" spans="1:5" x14ac:dyDescent="0.3">
      <c r="A59" s="81">
        <v>36789</v>
      </c>
      <c r="B59" s="84">
        <v>16.489999999999998</v>
      </c>
      <c r="C59" s="29">
        <f t="shared" si="0"/>
        <v>1.0346266836447406</v>
      </c>
      <c r="D59" s="80">
        <f t="shared" si="1"/>
        <v>1.0360500750927153</v>
      </c>
      <c r="E59" s="80">
        <f t="shared" si="2"/>
        <v>1.0357740401444422</v>
      </c>
    </row>
    <row r="60" spans="1:5" x14ac:dyDescent="0.3">
      <c r="A60" s="81">
        <v>36790</v>
      </c>
      <c r="B60" s="84">
        <v>16.5</v>
      </c>
      <c r="C60" s="29">
        <f t="shared" si="0"/>
        <v>1.0352535432598273</v>
      </c>
      <c r="D60" s="80">
        <f t="shared" si="1"/>
        <v>1.0367031570818002</v>
      </c>
      <c r="E60" s="80">
        <f t="shared" si="2"/>
        <v>1.0364221074084963</v>
      </c>
    </row>
    <row r="61" spans="1:5" x14ac:dyDescent="0.3">
      <c r="A61" s="81">
        <v>36791</v>
      </c>
      <c r="B61" s="84">
        <v>16.489999999999998</v>
      </c>
      <c r="C61" s="29">
        <f t="shared" si="0"/>
        <v>1.0358811346628225</v>
      </c>
      <c r="D61" s="80">
        <f t="shared" si="1"/>
        <v>1.0373570174652771</v>
      </c>
      <c r="E61" s="80">
        <f t="shared" si="2"/>
        <v>1.0370709325483716</v>
      </c>
    </row>
    <row r="62" spans="1:5" x14ac:dyDescent="0.3">
      <c r="A62" s="81">
        <v>36794</v>
      </c>
      <c r="B62" s="84">
        <v>16.48</v>
      </c>
      <c r="C62" s="29">
        <f t="shared" si="0"/>
        <v>1.036508754324692</v>
      </c>
      <c r="D62" s="80">
        <f t="shared" si="1"/>
        <v>1.0380109232953565</v>
      </c>
      <c r="E62" s="80">
        <f t="shared" si="2"/>
        <v>1.037719811257277</v>
      </c>
    </row>
    <row r="63" spans="1:5" x14ac:dyDescent="0.3">
      <c r="A63" s="81">
        <v>36795</v>
      </c>
      <c r="B63" s="84">
        <v>16.46</v>
      </c>
      <c r="C63" s="29">
        <f t="shared" si="0"/>
        <v>1.0371364018357858</v>
      </c>
      <c r="D63" s="80">
        <f t="shared" si="1"/>
        <v>1.0386648741380824</v>
      </c>
      <c r="E63" s="80">
        <f t="shared" si="2"/>
        <v>1.0383687431275017</v>
      </c>
    </row>
    <row r="64" spans="1:5" x14ac:dyDescent="0.3">
      <c r="A64" s="81">
        <v>36796</v>
      </c>
      <c r="B64" s="84">
        <v>16.43</v>
      </c>
      <c r="C64" s="29">
        <f t="shared" si="0"/>
        <v>1.0377637241598001</v>
      </c>
      <c r="D64" s="80">
        <f t="shared" si="1"/>
        <v>1.0393185021460187</v>
      </c>
      <c r="E64" s="80">
        <f t="shared" si="2"/>
        <v>1.0390173746986655</v>
      </c>
    </row>
    <row r="65" spans="1:5" x14ac:dyDescent="0.3">
      <c r="A65" s="81">
        <v>36797</v>
      </c>
      <c r="B65" s="84">
        <v>16.440000000000001</v>
      </c>
      <c r="C65" s="29">
        <f t="shared" si="0"/>
        <v>1.0383903570293596</v>
      </c>
      <c r="D65" s="80">
        <f t="shared" si="1"/>
        <v>1.0399714277334919</v>
      </c>
      <c r="E65" s="80">
        <f t="shared" si="2"/>
        <v>1.039665341237543</v>
      </c>
    </row>
    <row r="66" spans="1:5" x14ac:dyDescent="0.3">
      <c r="A66" s="81">
        <v>36798</v>
      </c>
      <c r="B66" s="84">
        <v>16.489999999999998</v>
      </c>
      <c r="C66" s="29">
        <f t="shared" si="0"/>
        <v>1.0390177213313658</v>
      </c>
      <c r="D66" s="80">
        <f t="shared" si="1"/>
        <v>1.0406251313803003</v>
      </c>
      <c r="E66" s="80">
        <f t="shared" si="2"/>
        <v>1.040314065363583</v>
      </c>
    </row>
    <row r="67" spans="1:5" x14ac:dyDescent="0.3">
      <c r="A67" s="81">
        <v>36801</v>
      </c>
      <c r="B67" s="84">
        <v>16.5</v>
      </c>
      <c r="C67" s="29">
        <f t="shared" si="0"/>
        <v>1.039647241388366</v>
      </c>
      <c r="D67" s="80">
        <f t="shared" si="1"/>
        <v>1.0412810972906668</v>
      </c>
      <c r="E67" s="80">
        <f t="shared" si="2"/>
        <v>1.0409649732488617</v>
      </c>
    </row>
    <row r="68" spans="1:5" x14ac:dyDescent="0.3">
      <c r="A68" s="81">
        <v>36802</v>
      </c>
      <c r="B68" s="84">
        <v>16.489999999999998</v>
      </c>
      <c r="C68" s="29">
        <f t="shared" si="0"/>
        <v>1.0402774963390404</v>
      </c>
      <c r="D68" s="80">
        <f t="shared" si="1"/>
        <v>1.0419378450327093</v>
      </c>
      <c r="E68" s="80">
        <f t="shared" si="2"/>
        <v>1.0416166423318982</v>
      </c>
    </row>
    <row r="69" spans="1:5" x14ac:dyDescent="0.3">
      <c r="A69" s="81">
        <v>36803</v>
      </c>
      <c r="B69" s="84">
        <v>16.510000000000002</v>
      </c>
      <c r="C69" s="29">
        <f t="shared" ref="C69:C132" si="3">IF(A69=$B$2,1,IF(A68&lt;DATE(1998,1,2),ROUND(B68/3000+1,8)*C68,ROUND(((1+B68/100)^(1/252)),8)*C68))</f>
        <v>1.0409077796685222</v>
      </c>
      <c r="D69" s="80">
        <f t="shared" ref="D69:D132" si="4">(((ROUND(C69/C68,8)-1)*$D$1)+1)*D68</f>
        <v>1.0425946384220401</v>
      </c>
      <c r="E69" s="80">
        <f t="shared" ref="E69:E132" si="5">(((ROUND(C69/C68,8))*(($E$1+1)^(1/252)))*E68)</f>
        <v>1.0422683652187694</v>
      </c>
    </row>
    <row r="70" spans="1:5" x14ac:dyDescent="0.3">
      <c r="A70" s="81">
        <v>36804</v>
      </c>
      <c r="B70" s="84">
        <v>16.510000000000002</v>
      </c>
      <c r="C70" s="29">
        <f t="shared" si="3"/>
        <v>1.041539152691358</v>
      </c>
      <c r="D70" s="80">
        <f t="shared" si="4"/>
        <v>1.0432525834325583</v>
      </c>
      <c r="E70" s="80">
        <f t="shared" si="5"/>
        <v>1.0429212046347516</v>
      </c>
    </row>
    <row r="71" spans="1:5" x14ac:dyDescent="0.3">
      <c r="A71" s="81">
        <v>36805</v>
      </c>
      <c r="B71" s="84">
        <v>16.48</v>
      </c>
      <c r="C71" s="29">
        <f t="shared" si="3"/>
        <v>1.0421709086798145</v>
      </c>
      <c r="D71" s="80">
        <f t="shared" si="4"/>
        <v>1.0439109436491603</v>
      </c>
      <c r="E71" s="80">
        <f t="shared" si="5"/>
        <v>1.0435744529658628</v>
      </c>
    </row>
    <row r="72" spans="1:5" x14ac:dyDescent="0.3">
      <c r="A72" s="81">
        <v>36808</v>
      </c>
      <c r="B72" s="84">
        <v>16.48</v>
      </c>
      <c r="C72" s="29">
        <f t="shared" si="3"/>
        <v>1.0428019848518566</v>
      </c>
      <c r="D72" s="80">
        <f t="shared" si="4"/>
        <v>1.0445686115272235</v>
      </c>
      <c r="E72" s="80">
        <f t="shared" si="5"/>
        <v>1.0442270460012233</v>
      </c>
    </row>
    <row r="73" spans="1:5" x14ac:dyDescent="0.3">
      <c r="A73" s="81">
        <v>36809</v>
      </c>
      <c r="B73" s="84">
        <v>16.47</v>
      </c>
      <c r="C73" s="29">
        <f t="shared" si="3"/>
        <v>1.0434334431657639</v>
      </c>
      <c r="D73" s="80">
        <f t="shared" si="4"/>
        <v>1.0452266937385595</v>
      </c>
      <c r="E73" s="80">
        <f t="shared" si="5"/>
        <v>1.0448800471317308</v>
      </c>
    </row>
    <row r="74" spans="1:5" x14ac:dyDescent="0.3">
      <c r="A74" s="81">
        <v>36810</v>
      </c>
      <c r="B74" s="84">
        <v>16.45</v>
      </c>
      <c r="C74" s="29">
        <f t="shared" si="3"/>
        <v>1.0440649290855679</v>
      </c>
      <c r="D74" s="80">
        <f t="shared" si="4"/>
        <v>1.0458848208098901</v>
      </c>
      <c r="E74" s="80">
        <f t="shared" si="5"/>
        <v>1.0455331013463378</v>
      </c>
    </row>
    <row r="75" spans="1:5" x14ac:dyDescent="0.3">
      <c r="A75" s="81">
        <v>36812</v>
      </c>
      <c r="B75" s="84">
        <v>16.47</v>
      </c>
      <c r="C75" s="29">
        <f t="shared" si="3"/>
        <v>1.0446960872164988</v>
      </c>
      <c r="D75" s="80">
        <f t="shared" si="4"/>
        <v>1.0465426223367578</v>
      </c>
      <c r="E75" s="80">
        <f t="shared" si="5"/>
        <v>1.0461858527458643</v>
      </c>
    </row>
    <row r="76" spans="1:5" x14ac:dyDescent="0.3">
      <c r="A76" s="81">
        <v>36815</v>
      </c>
      <c r="B76" s="84">
        <v>16.48</v>
      </c>
      <c r="C76" s="29">
        <f t="shared" si="3"/>
        <v>1.0453283372884823</v>
      </c>
      <c r="D76" s="80">
        <f t="shared" si="4"/>
        <v>1.0472015779826356</v>
      </c>
      <c r="E76" s="80">
        <f t="shared" si="5"/>
        <v>1.0468397230942104</v>
      </c>
    </row>
    <row r="77" spans="1:5" x14ac:dyDescent="0.3">
      <c r="A77" s="81">
        <v>36816</v>
      </c>
      <c r="B77" s="84">
        <v>16.48</v>
      </c>
      <c r="C77" s="29">
        <f t="shared" si="3"/>
        <v>1.0459613254098439</v>
      </c>
      <c r="D77" s="80">
        <f t="shared" si="4"/>
        <v>1.047861318972886</v>
      </c>
      <c r="E77" s="80">
        <f t="shared" si="5"/>
        <v>1.0474943580466933</v>
      </c>
    </row>
    <row r="78" spans="1:5" x14ac:dyDescent="0.3">
      <c r="A78" s="81">
        <v>36817</v>
      </c>
      <c r="B78" s="84">
        <v>16.48</v>
      </c>
      <c r="C78" s="29">
        <f t="shared" si="3"/>
        <v>1.0465946968308326</v>
      </c>
      <c r="D78" s="80">
        <f t="shared" si="4"/>
        <v>1.0485214756024779</v>
      </c>
      <c r="E78" s="80">
        <f t="shared" si="5"/>
        <v>1.0481494023712241</v>
      </c>
    </row>
    <row r="79" spans="1:5" x14ac:dyDescent="0.3">
      <c r="A79" s="81">
        <v>36818</v>
      </c>
      <c r="B79" s="84">
        <v>16.48</v>
      </c>
      <c r="C79" s="29">
        <f t="shared" si="3"/>
        <v>1.0472284517835515</v>
      </c>
      <c r="D79" s="80">
        <f t="shared" si="4"/>
        <v>1.0491820481332654</v>
      </c>
      <c r="E79" s="80">
        <f t="shared" si="5"/>
        <v>1.0488048563238008</v>
      </c>
    </row>
    <row r="80" spans="1:5" x14ac:dyDescent="0.3">
      <c r="A80" s="81">
        <v>36819</v>
      </c>
      <c r="B80" s="84">
        <v>16.489999999999998</v>
      </c>
      <c r="C80" s="29">
        <f t="shared" si="3"/>
        <v>1.0478625905002446</v>
      </c>
      <c r="D80" s="80">
        <f t="shared" si="4"/>
        <v>1.0498430368272682</v>
      </c>
      <c r="E80" s="80">
        <f t="shared" si="5"/>
        <v>1.0494607201605821</v>
      </c>
    </row>
    <row r="81" spans="1:5" x14ac:dyDescent="0.3">
      <c r="A81" s="81">
        <v>36822</v>
      </c>
      <c r="B81" s="84">
        <v>16.48</v>
      </c>
      <c r="C81" s="29">
        <f t="shared" si="3"/>
        <v>1.0484974694865767</v>
      </c>
      <c r="D81" s="80">
        <f t="shared" si="4"/>
        <v>1.0505048133139467</v>
      </c>
      <c r="E81" s="80">
        <f t="shared" si="5"/>
        <v>1.0501173509615933</v>
      </c>
    </row>
    <row r="82" spans="1:5" x14ac:dyDescent="0.3">
      <c r="A82" s="81">
        <v>36823</v>
      </c>
      <c r="B82" s="84">
        <v>16.47</v>
      </c>
      <c r="C82" s="29">
        <f t="shared" si="3"/>
        <v>1.0491323766442497</v>
      </c>
      <c r="D82" s="80">
        <f t="shared" si="4"/>
        <v>1.0511666353550611</v>
      </c>
      <c r="E82" s="80">
        <f t="shared" si="5"/>
        <v>1.0507740355590371</v>
      </c>
    </row>
    <row r="83" spans="1:5" x14ac:dyDescent="0.3">
      <c r="A83" s="81">
        <v>36824</v>
      </c>
      <c r="B83" s="84">
        <v>16.47</v>
      </c>
      <c r="C83" s="29">
        <f t="shared" si="3"/>
        <v>1.049767311558595</v>
      </c>
      <c r="D83" s="80">
        <f t="shared" si="4"/>
        <v>1.0518285025111058</v>
      </c>
      <c r="E83" s="80">
        <f t="shared" si="5"/>
        <v>1.051430773540019</v>
      </c>
    </row>
    <row r="84" spans="1:5" x14ac:dyDescent="0.3">
      <c r="A84" s="81">
        <v>36825</v>
      </c>
      <c r="B84" s="84">
        <v>16.48</v>
      </c>
      <c r="C84" s="29">
        <f t="shared" si="3"/>
        <v>1.0504026307355503</v>
      </c>
      <c r="D84" s="80">
        <f t="shared" si="4"/>
        <v>1.0524907864118582</v>
      </c>
      <c r="E84" s="80">
        <f t="shared" si="5"/>
        <v>1.0520879219848693</v>
      </c>
    </row>
    <row r="85" spans="1:5" x14ac:dyDescent="0.3">
      <c r="A85" s="81">
        <v>36826</v>
      </c>
      <c r="B85" s="84">
        <v>16.48</v>
      </c>
      <c r="C85" s="29">
        <f t="shared" si="3"/>
        <v>1.051038691544566</v>
      </c>
      <c r="D85" s="80">
        <f t="shared" si="4"/>
        <v>1.0531538596236025</v>
      </c>
      <c r="E85" s="80">
        <f t="shared" si="5"/>
        <v>1.0527458388671032</v>
      </c>
    </row>
    <row r="86" spans="1:5" x14ac:dyDescent="0.3">
      <c r="A86" s="81">
        <v>36829</v>
      </c>
      <c r="B86" s="84">
        <v>16.48</v>
      </c>
      <c r="C86" s="29">
        <f t="shared" si="3"/>
        <v>1.0516751375138438</v>
      </c>
      <c r="D86" s="80">
        <f t="shared" si="4"/>
        <v>1.0538173505740007</v>
      </c>
      <c r="E86" s="80">
        <f t="shared" si="5"/>
        <v>1.0534041671737198</v>
      </c>
    </row>
    <row r="87" spans="1:5" x14ac:dyDescent="0.3">
      <c r="A87" s="81">
        <v>36830</v>
      </c>
      <c r="B87" s="84">
        <v>16.489999999999998</v>
      </c>
      <c r="C87" s="29">
        <f t="shared" si="3"/>
        <v>1.0523119688766138</v>
      </c>
      <c r="D87" s="80">
        <f t="shared" si="4"/>
        <v>1.0544812595262294</v>
      </c>
      <c r="E87" s="80">
        <f t="shared" si="5"/>
        <v>1.0540629071620009</v>
      </c>
    </row>
    <row r="88" spans="1:5" x14ac:dyDescent="0.3">
      <c r="A88" s="81">
        <v>36831</v>
      </c>
      <c r="B88" s="84">
        <v>16.47</v>
      </c>
      <c r="C88" s="29">
        <f t="shared" si="3"/>
        <v>1.0529495436523166</v>
      </c>
      <c r="D88" s="80">
        <f t="shared" si="4"/>
        <v>1.0551459597516142</v>
      </c>
      <c r="E88" s="80">
        <f t="shared" si="5"/>
        <v>1.0547224174778707</v>
      </c>
    </row>
    <row r="89" spans="1:5" x14ac:dyDescent="0.3">
      <c r="A89" s="81">
        <v>36833</v>
      </c>
      <c r="B89" s="84">
        <v>16.440000000000001</v>
      </c>
      <c r="C89" s="29">
        <f t="shared" si="3"/>
        <v>1.0535867887161352</v>
      </c>
      <c r="D89" s="80">
        <f t="shared" si="4"/>
        <v>1.0558103324895836</v>
      </c>
      <c r="E89" s="80">
        <f t="shared" si="5"/>
        <v>1.0553816232133666</v>
      </c>
    </row>
    <row r="90" spans="1:5" x14ac:dyDescent="0.3">
      <c r="A90" s="81">
        <v>36836</v>
      </c>
      <c r="B90" s="84">
        <v>16.399999999999999</v>
      </c>
      <c r="C90" s="29">
        <f t="shared" si="3"/>
        <v>1.0542233342462737</v>
      </c>
      <c r="D90" s="80">
        <f t="shared" si="4"/>
        <v>1.0564739921308781</v>
      </c>
      <c r="E90" s="80">
        <f t="shared" si="5"/>
        <v>1.0560401538905004</v>
      </c>
    </row>
    <row r="91" spans="1:5" x14ac:dyDescent="0.3">
      <c r="A91" s="81">
        <v>36837</v>
      </c>
      <c r="B91" s="84">
        <v>16.420000000000002</v>
      </c>
      <c r="C91" s="29">
        <f t="shared" si="3"/>
        <v>1.0548588306143907</v>
      </c>
      <c r="D91" s="80">
        <f t="shared" si="4"/>
        <v>1.0571365740827974</v>
      </c>
      <c r="E91" s="80">
        <f t="shared" si="5"/>
        <v>1.0566976592306103</v>
      </c>
    </row>
    <row r="92" spans="1:5" x14ac:dyDescent="0.3">
      <c r="A92" s="81">
        <v>36838</v>
      </c>
      <c r="B92" s="84">
        <v>16.46</v>
      </c>
      <c r="C92" s="29">
        <f t="shared" si="3"/>
        <v>1.0554954273700783</v>
      </c>
      <c r="D92" s="80">
        <f t="shared" si="4"/>
        <v>1.0578003194764749</v>
      </c>
      <c r="E92" s="80">
        <f t="shared" si="5"/>
        <v>1.0573562925113524</v>
      </c>
    </row>
    <row r="93" spans="1:5" x14ac:dyDescent="0.3">
      <c r="A93" s="81">
        <v>36839</v>
      </c>
      <c r="B93" s="84">
        <v>16.47</v>
      </c>
      <c r="C93" s="29">
        <f t="shared" si="3"/>
        <v>1.0561338543342773</v>
      </c>
      <c r="D93" s="80">
        <f t="shared" si="4"/>
        <v>1.0584659893502035</v>
      </c>
      <c r="E93" s="80">
        <f t="shared" si="5"/>
        <v>1.0580167849210391</v>
      </c>
    </row>
    <row r="94" spans="1:5" x14ac:dyDescent="0.3">
      <c r="A94" s="81">
        <v>36840</v>
      </c>
      <c r="B94" s="84">
        <v>16.48</v>
      </c>
      <c r="C94" s="29">
        <f t="shared" si="3"/>
        <v>1.0567730265429205</v>
      </c>
      <c r="D94" s="80">
        <f t="shared" si="4"/>
        <v>1.0591324525450752</v>
      </c>
      <c r="E94" s="80">
        <f t="shared" si="5"/>
        <v>1.0586780496493822</v>
      </c>
    </row>
    <row r="95" spans="1:5" x14ac:dyDescent="0.3">
      <c r="A95" s="81">
        <v>36843</v>
      </c>
      <c r="B95" s="84">
        <v>16.48</v>
      </c>
      <c r="C95" s="29">
        <f t="shared" si="3"/>
        <v>1.0574129448814134</v>
      </c>
      <c r="D95" s="80">
        <f t="shared" si="4"/>
        <v>1.0597997100318282</v>
      </c>
      <c r="E95" s="80">
        <f t="shared" si="5"/>
        <v>1.05934008762849</v>
      </c>
    </row>
    <row r="96" spans="1:5" x14ac:dyDescent="0.3">
      <c r="A96" s="81">
        <v>36844</v>
      </c>
      <c r="B96" s="84">
        <v>16.489999999999998</v>
      </c>
      <c r="C96" s="29">
        <f t="shared" si="3"/>
        <v>1.0580532507160569</v>
      </c>
      <c r="D96" s="80">
        <f t="shared" si="4"/>
        <v>1.0604673878933439</v>
      </c>
      <c r="E96" s="80">
        <f t="shared" si="5"/>
        <v>1.0600025396090837</v>
      </c>
    </row>
    <row r="97" spans="1:5" x14ac:dyDescent="0.3">
      <c r="A97" s="81">
        <v>36846</v>
      </c>
      <c r="B97" s="84">
        <v>16.489999999999998</v>
      </c>
      <c r="C97" s="29">
        <f t="shared" si="3"/>
        <v>1.0586943040196006</v>
      </c>
      <c r="D97" s="80">
        <f t="shared" si="4"/>
        <v>1.0611358615199522</v>
      </c>
      <c r="E97" s="80">
        <f t="shared" si="5"/>
        <v>1.0606657662580534</v>
      </c>
    </row>
    <row r="98" spans="1:5" x14ac:dyDescent="0.3">
      <c r="A98" s="81">
        <v>36847</v>
      </c>
      <c r="B98" s="84">
        <v>16.5</v>
      </c>
      <c r="C98" s="29">
        <f t="shared" si="3"/>
        <v>1.0593357457245201</v>
      </c>
      <c r="D98" s="80">
        <f t="shared" si="4"/>
        <v>1.0618047565239592</v>
      </c>
      <c r="E98" s="80">
        <f t="shared" si="5"/>
        <v>1.0613294078773383</v>
      </c>
    </row>
    <row r="99" spans="1:5" x14ac:dyDescent="0.3">
      <c r="A99" s="81">
        <v>36850</v>
      </c>
      <c r="B99" s="84">
        <v>16.489999999999998</v>
      </c>
      <c r="C99" s="29">
        <f t="shared" si="3"/>
        <v>1.0599779362402932</v>
      </c>
      <c r="D99" s="80">
        <f t="shared" si="4"/>
        <v>1.0624744487695512</v>
      </c>
      <c r="E99" s="80">
        <f t="shared" si="5"/>
        <v>1.0619938255857193</v>
      </c>
    </row>
    <row r="100" spans="1:5" x14ac:dyDescent="0.3">
      <c r="A100" s="81">
        <v>36851</v>
      </c>
      <c r="B100" s="84">
        <v>16.489999999999998</v>
      </c>
      <c r="C100" s="29">
        <f t="shared" si="3"/>
        <v>1.0606201556723025</v>
      </c>
      <c r="D100" s="80">
        <f t="shared" si="4"/>
        <v>1.0631441875621401</v>
      </c>
      <c r="E100" s="80">
        <f t="shared" si="5"/>
        <v>1.0626582981505015</v>
      </c>
    </row>
    <row r="101" spans="1:5" x14ac:dyDescent="0.3">
      <c r="A101" s="81">
        <v>36852</v>
      </c>
      <c r="B101" s="84">
        <v>16.420000000000002</v>
      </c>
      <c r="C101" s="29">
        <f t="shared" si="3"/>
        <v>1.0612627642122212</v>
      </c>
      <c r="D101" s="80">
        <f t="shared" si="4"/>
        <v>1.0638143485296347</v>
      </c>
      <c r="E101" s="80">
        <f t="shared" si="5"/>
        <v>1.0633231864651485</v>
      </c>
    </row>
    <row r="102" spans="1:5" x14ac:dyDescent="0.3">
      <c r="A102" s="81">
        <v>36853</v>
      </c>
      <c r="B102" s="84">
        <v>16.420000000000002</v>
      </c>
      <c r="C102" s="29">
        <f t="shared" si="3"/>
        <v>1.0619032256777956</v>
      </c>
      <c r="D102" s="80">
        <f t="shared" si="4"/>
        <v>1.0644822867042052</v>
      </c>
      <c r="E102" s="80">
        <f t="shared" si="5"/>
        <v>1.0639859493970742</v>
      </c>
    </row>
    <row r="103" spans="1:5" x14ac:dyDescent="0.3">
      <c r="A103" s="81">
        <v>36854</v>
      </c>
      <c r="B103" s="84">
        <v>16.41</v>
      </c>
      <c r="C103" s="29">
        <f t="shared" si="3"/>
        <v>1.0625440736554599</v>
      </c>
      <c r="D103" s="80">
        <f t="shared" si="4"/>
        <v>1.0651506442577827</v>
      </c>
      <c r="E103" s="80">
        <f t="shared" si="5"/>
        <v>1.06464912542514</v>
      </c>
    </row>
    <row r="104" spans="1:5" x14ac:dyDescent="0.3">
      <c r="A104" s="81">
        <v>36857</v>
      </c>
      <c r="B104" s="84">
        <v>16.399999999999999</v>
      </c>
      <c r="C104" s="29">
        <f t="shared" si="3"/>
        <v>1.0631849471134853</v>
      </c>
      <c r="D104" s="80">
        <f t="shared" si="4"/>
        <v>1.0658190446715547</v>
      </c>
      <c r="E104" s="80">
        <f t="shared" si="5"/>
        <v>1.0653123528189592</v>
      </c>
    </row>
    <row r="105" spans="1:5" x14ac:dyDescent="0.3">
      <c r="A105" s="81">
        <v>36858</v>
      </c>
      <c r="B105" s="84">
        <v>16.41</v>
      </c>
      <c r="C105" s="29">
        <f t="shared" si="3"/>
        <v>1.0638258456314547</v>
      </c>
      <c r="D105" s="80">
        <f t="shared" si="4"/>
        <v>1.0664874874995574</v>
      </c>
      <c r="E105" s="80">
        <f t="shared" si="5"/>
        <v>1.0659756311595441</v>
      </c>
    </row>
    <row r="106" spans="1:5" x14ac:dyDescent="0.3">
      <c r="A106" s="81">
        <v>36859</v>
      </c>
      <c r="B106" s="84">
        <v>16.38</v>
      </c>
      <c r="C106" s="29">
        <f t="shared" si="3"/>
        <v>1.0644674921902473</v>
      </c>
      <c r="D106" s="80">
        <f t="shared" si="4"/>
        <v>1.0671567268055375</v>
      </c>
      <c r="E106" s="80">
        <f t="shared" si="5"/>
        <v>1.0666396849053699</v>
      </c>
    </row>
    <row r="107" spans="1:5" x14ac:dyDescent="0.3">
      <c r="A107" s="81">
        <v>36860</v>
      </c>
      <c r="B107" s="84">
        <v>16.36</v>
      </c>
      <c r="C107" s="29">
        <f t="shared" si="3"/>
        <v>1.06510844000132</v>
      </c>
      <c r="D107" s="80">
        <f t="shared" si="4"/>
        <v>1.0678252535954775</v>
      </c>
      <c r="E107" s="80">
        <f t="shared" si="5"/>
        <v>1.0673030643320978</v>
      </c>
    </row>
    <row r="108" spans="1:5" x14ac:dyDescent="0.3">
      <c r="A108" s="81">
        <v>36861</v>
      </c>
      <c r="B108" s="84">
        <v>16.37</v>
      </c>
      <c r="C108" s="29">
        <f t="shared" si="3"/>
        <v>1.0657490494725588</v>
      </c>
      <c r="D108" s="80">
        <f t="shared" si="4"/>
        <v>1.0684934437316032</v>
      </c>
      <c r="E108" s="80">
        <f t="shared" si="5"/>
        <v>1.0679661305565611</v>
      </c>
    </row>
    <row r="109" spans="1:5" x14ac:dyDescent="0.3">
      <c r="A109" s="81">
        <v>36864</v>
      </c>
      <c r="B109" s="84">
        <v>16.36</v>
      </c>
      <c r="C109" s="29">
        <f t="shared" si="3"/>
        <v>1.0663904065930407</v>
      </c>
      <c r="D109" s="80">
        <f t="shared" si="4"/>
        <v>1.0691624299513542</v>
      </c>
      <c r="E109" s="80">
        <f t="shared" si="5"/>
        <v>1.0686299718291941</v>
      </c>
    </row>
    <row r="110" spans="1:5" x14ac:dyDescent="0.3">
      <c r="A110" s="81">
        <v>36865</v>
      </c>
      <c r="B110" s="84">
        <v>16.36</v>
      </c>
      <c r="C110" s="29">
        <f t="shared" si="3"/>
        <v>1.0670317871030861</v>
      </c>
      <c r="D110" s="80">
        <f t="shared" si="4"/>
        <v>1.0698314568236857</v>
      </c>
      <c r="E110" s="80">
        <f t="shared" si="5"/>
        <v>1.0692938624001562</v>
      </c>
    </row>
    <row r="111" spans="1:5" x14ac:dyDescent="0.3">
      <c r="A111" s="81">
        <v>36866</v>
      </c>
      <c r="B111" s="84">
        <v>16.350000000000001</v>
      </c>
      <c r="C111" s="29">
        <f t="shared" si="3"/>
        <v>1.0676735533714392</v>
      </c>
      <c r="D111" s="80">
        <f t="shared" si="4"/>
        <v>1.0705009023386325</v>
      </c>
      <c r="E111" s="80">
        <f t="shared" si="5"/>
        <v>1.0699581654157455</v>
      </c>
    </row>
    <row r="112" spans="1:5" x14ac:dyDescent="0.3">
      <c r="A112" s="81">
        <v>36867</v>
      </c>
      <c r="B112" s="84">
        <v>16.34</v>
      </c>
      <c r="C112" s="29">
        <f t="shared" si="3"/>
        <v>1.0683153319443708</v>
      </c>
      <c r="D112" s="80">
        <f t="shared" si="4"/>
        <v>1.0711703769459608</v>
      </c>
      <c r="E112" s="80">
        <f t="shared" si="5"/>
        <v>1.070622506639425</v>
      </c>
    </row>
    <row r="113" spans="1:5" x14ac:dyDescent="0.3">
      <c r="A113" s="81">
        <v>36868</v>
      </c>
      <c r="B113" s="84">
        <v>16.34</v>
      </c>
      <c r="C113" s="29">
        <f t="shared" si="3"/>
        <v>1.0689571330631897</v>
      </c>
      <c r="D113" s="80">
        <f t="shared" si="4"/>
        <v>1.0718398913207672</v>
      </c>
      <c r="E113" s="80">
        <f t="shared" si="5"/>
        <v>1.0712868963363207</v>
      </c>
    </row>
    <row r="114" spans="1:5" x14ac:dyDescent="0.3">
      <c r="A114" s="81">
        <v>36871</v>
      </c>
      <c r="B114" s="84">
        <v>16.329999999999998</v>
      </c>
      <c r="C114" s="29">
        <f t="shared" si="3"/>
        <v>1.0695993197504488</v>
      </c>
      <c r="D114" s="80">
        <f t="shared" si="4"/>
        <v>1.0725098241626145</v>
      </c>
      <c r="E114" s="80">
        <f t="shared" si="5"/>
        <v>1.0719516983294892</v>
      </c>
    </row>
    <row r="115" spans="1:5" x14ac:dyDescent="0.3">
      <c r="A115" s="81">
        <v>36872</v>
      </c>
      <c r="B115" s="84">
        <v>16.32</v>
      </c>
      <c r="C115" s="29">
        <f t="shared" si="3"/>
        <v>1.0702415285740134</v>
      </c>
      <c r="D115" s="80">
        <f t="shared" si="4"/>
        <v>1.0731797963477228</v>
      </c>
      <c r="E115" s="80">
        <f t="shared" si="5"/>
        <v>1.0726165484039962</v>
      </c>
    </row>
    <row r="116" spans="1:5" x14ac:dyDescent="0.3">
      <c r="A116" s="81">
        <v>36873</v>
      </c>
      <c r="B116" s="84">
        <v>16.309999999999999</v>
      </c>
      <c r="C116" s="29">
        <f t="shared" si="3"/>
        <v>1.0708837591104801</v>
      </c>
      <c r="D116" s="80">
        <f t="shared" si="4"/>
        <v>1.0738498074266953</v>
      </c>
      <c r="E116" s="80">
        <f t="shared" si="5"/>
        <v>1.0732814461375719</v>
      </c>
    </row>
    <row r="117" spans="1:5" x14ac:dyDescent="0.3">
      <c r="A117" s="81">
        <v>36874</v>
      </c>
      <c r="B117" s="84">
        <v>16.3</v>
      </c>
      <c r="C117" s="29">
        <f t="shared" si="3"/>
        <v>1.0715260109361688</v>
      </c>
      <c r="D117" s="80">
        <f t="shared" si="4"/>
        <v>1.0745198569498151</v>
      </c>
      <c r="E117" s="80">
        <f t="shared" si="5"/>
        <v>1.0739463911076366</v>
      </c>
    </row>
    <row r="118" spans="1:5" x14ac:dyDescent="0.3">
      <c r="A118" s="81">
        <v>36875</v>
      </c>
      <c r="B118" s="84">
        <v>16.3</v>
      </c>
      <c r="C118" s="29">
        <f t="shared" si="3"/>
        <v>1.072168283627124</v>
      </c>
      <c r="D118" s="80">
        <f t="shared" si="4"/>
        <v>1.0751899444670419</v>
      </c>
      <c r="E118" s="80">
        <f t="shared" si="5"/>
        <v>1.0746113828912998</v>
      </c>
    </row>
    <row r="119" spans="1:5" x14ac:dyDescent="0.3">
      <c r="A119" s="81">
        <v>36878</v>
      </c>
      <c r="B119" s="84">
        <v>16.28</v>
      </c>
      <c r="C119" s="29">
        <f t="shared" si="3"/>
        <v>1.0728109412963303</v>
      </c>
      <c r="D119" s="80">
        <f t="shared" si="4"/>
        <v>1.0758604498614048</v>
      </c>
      <c r="E119" s="80">
        <f t="shared" si="5"/>
        <v>1.0752767864404624</v>
      </c>
    </row>
    <row r="120" spans="1:5" x14ac:dyDescent="0.3">
      <c r="A120" s="81">
        <v>36879</v>
      </c>
      <c r="B120" s="84">
        <v>16.260000000000002</v>
      </c>
      <c r="C120" s="29">
        <f t="shared" si="3"/>
        <v>1.0734532439349938</v>
      </c>
      <c r="D120" s="80">
        <f t="shared" si="4"/>
        <v>1.0765306010591027</v>
      </c>
      <c r="E120" s="80">
        <f t="shared" si="5"/>
        <v>1.0759418600544244</v>
      </c>
    </row>
    <row r="121" spans="1:5" x14ac:dyDescent="0.3">
      <c r="A121" s="81">
        <v>36880</v>
      </c>
      <c r="B121" s="84">
        <v>16.02</v>
      </c>
      <c r="C121" s="29">
        <f t="shared" si="3"/>
        <v>1.0740952011784641</v>
      </c>
      <c r="D121" s="80">
        <f t="shared" si="4"/>
        <v>1.0772004080773061</v>
      </c>
      <c r="E121" s="80">
        <f t="shared" si="5"/>
        <v>1.0766066133707002</v>
      </c>
    </row>
    <row r="122" spans="1:5" x14ac:dyDescent="0.3">
      <c r="A122" s="81">
        <v>36881</v>
      </c>
      <c r="B122" s="84">
        <v>15.74</v>
      </c>
      <c r="C122" s="29">
        <f t="shared" si="3"/>
        <v>1.0747287347509753</v>
      </c>
      <c r="D122" s="80">
        <f t="shared" si="4"/>
        <v>1.077861441944717</v>
      </c>
      <c r="E122" s="80">
        <f t="shared" si="5"/>
        <v>1.0772629490451286</v>
      </c>
    </row>
    <row r="123" spans="1:5" x14ac:dyDescent="0.3">
      <c r="A123" s="81">
        <v>36882</v>
      </c>
      <c r="B123" s="84">
        <v>15.73</v>
      </c>
      <c r="C123" s="29">
        <f t="shared" si="3"/>
        <v>1.0753523246047398</v>
      </c>
      <c r="D123" s="80">
        <f t="shared" si="4"/>
        <v>1.0785121159539726</v>
      </c>
      <c r="E123" s="80">
        <f t="shared" si="5"/>
        <v>1.0779093429149089</v>
      </c>
    </row>
    <row r="124" spans="1:5" x14ac:dyDescent="0.3">
      <c r="A124" s="81">
        <v>36886</v>
      </c>
      <c r="B124" s="84">
        <v>15.72</v>
      </c>
      <c r="C124" s="29">
        <f t="shared" si="3"/>
        <v>1.075975910664255</v>
      </c>
      <c r="D124" s="80">
        <f t="shared" si="4"/>
        <v>1.0791628012478864</v>
      </c>
      <c r="E124" s="80">
        <f t="shared" si="5"/>
        <v>1.0785557581462426</v>
      </c>
    </row>
    <row r="125" spans="1:5" x14ac:dyDescent="0.3">
      <c r="A125" s="81">
        <v>36887</v>
      </c>
      <c r="B125" s="84">
        <v>15.7</v>
      </c>
      <c r="C125" s="29">
        <f t="shared" si="3"/>
        <v>1.0765994925032807</v>
      </c>
      <c r="D125" s="80">
        <f t="shared" si="4"/>
        <v>1.0798134973729288</v>
      </c>
      <c r="E125" s="80">
        <f t="shared" si="5"/>
        <v>1.079202194312376</v>
      </c>
    </row>
    <row r="126" spans="1:5" x14ac:dyDescent="0.3">
      <c r="A126" s="81">
        <v>36888</v>
      </c>
      <c r="B126" s="84">
        <v>15.72</v>
      </c>
      <c r="C126" s="29">
        <f t="shared" si="3"/>
        <v>1.0772226928855113</v>
      </c>
      <c r="D126" s="80">
        <f t="shared" si="4"/>
        <v>1.0804638106719981</v>
      </c>
      <c r="E126" s="80">
        <f t="shared" si="5"/>
        <v>1.0798482732580341</v>
      </c>
    </row>
    <row r="127" spans="1:5" x14ac:dyDescent="0.3">
      <c r="A127" s="81">
        <v>36889</v>
      </c>
      <c r="B127" s="84">
        <v>15.72</v>
      </c>
      <c r="C127" s="29">
        <f t="shared" si="3"/>
        <v>1.0778469972971731</v>
      </c>
      <c r="D127" s="80">
        <f t="shared" si="4"/>
        <v>1.0811152912586528</v>
      </c>
      <c r="E127" s="80">
        <f t="shared" si="5"/>
        <v>1.0804954840976206</v>
      </c>
    </row>
    <row r="128" spans="1:5" x14ac:dyDescent="0.3">
      <c r="A128" s="81">
        <v>36893</v>
      </c>
      <c r="B128" s="84">
        <v>15.73</v>
      </c>
      <c r="C128" s="29">
        <f t="shared" si="3"/>
        <v>1.0784716635244569</v>
      </c>
      <c r="D128" s="80">
        <f t="shared" si="4"/>
        <v>1.0817671646645306</v>
      </c>
      <c r="E128" s="80">
        <f t="shared" si="5"/>
        <v>1.0811430828452877</v>
      </c>
    </row>
    <row r="129" spans="1:5" x14ac:dyDescent="0.3">
      <c r="A129" s="81">
        <v>36894</v>
      </c>
      <c r="B129" s="84">
        <v>15.7</v>
      </c>
      <c r="C129" s="29">
        <f t="shared" si="3"/>
        <v>1.0790970584574182</v>
      </c>
      <c r="D129" s="80">
        <f t="shared" si="4"/>
        <v>1.0824198137864771</v>
      </c>
      <c r="E129" s="80">
        <f t="shared" si="5"/>
        <v>1.0817914373294526</v>
      </c>
    </row>
    <row r="130" spans="1:5" x14ac:dyDescent="0.3">
      <c r="A130" s="81">
        <v>36895</v>
      </c>
      <c r="B130" s="84">
        <v>15.69</v>
      </c>
      <c r="C130" s="29">
        <f t="shared" si="3"/>
        <v>1.0797217045806768</v>
      </c>
      <c r="D130" s="80">
        <f t="shared" si="4"/>
        <v>1.0830716967290352</v>
      </c>
      <c r="E130" s="80">
        <f t="shared" si="5"/>
        <v>1.0824390663603565</v>
      </c>
    </row>
    <row r="131" spans="1:5" x14ac:dyDescent="0.3">
      <c r="A131" s="81">
        <v>36896</v>
      </c>
      <c r="B131" s="84">
        <v>15.7</v>
      </c>
      <c r="C131" s="29">
        <f t="shared" si="3"/>
        <v>1.0803463451812108</v>
      </c>
      <c r="D131" s="80">
        <f t="shared" si="4"/>
        <v>1.0837235891440018</v>
      </c>
      <c r="E131" s="80">
        <f t="shared" si="5"/>
        <v>1.0830867150665457</v>
      </c>
    </row>
    <row r="132" spans="1:5" x14ac:dyDescent="0.3">
      <c r="A132" s="81">
        <v>36899</v>
      </c>
      <c r="B132" s="84">
        <v>15.69</v>
      </c>
      <c r="C132" s="29">
        <f t="shared" si="3"/>
        <v>1.0809717144665825</v>
      </c>
      <c r="D132" s="80">
        <f t="shared" si="4"/>
        <v>1.0843762572799809</v>
      </c>
      <c r="E132" s="80">
        <f t="shared" si="5"/>
        <v>1.0837351195329326</v>
      </c>
    </row>
    <row r="133" spans="1:5" x14ac:dyDescent="0.3">
      <c r="A133" s="81">
        <v>36900</v>
      </c>
      <c r="B133" s="84">
        <v>15.69</v>
      </c>
      <c r="C133" s="29">
        <f t="shared" ref="C133:C196" si="6">IF(A133=$B$2,1,IF(A132&lt;DATE(1998,1,2),ROUND(B132/3000+1,8)*C132,ROUND(((1+B132/100)^(1/252)),8)*C132))</f>
        <v>1.0815970782228357</v>
      </c>
      <c r="D133" s="80">
        <f t="shared" ref="D133:D196" si="7">(((ROUND(C133/C132,8)-1)*$D$1)+1)*D132</f>
        <v>1.0850289348997779</v>
      </c>
      <c r="E133" s="80">
        <f t="shared" ref="E133:E196" si="8">(((ROUND(C133/C132,8))*(($E$1+1)^(1/252)))*E132)</f>
        <v>1.0843835436981628</v>
      </c>
    </row>
    <row r="134" spans="1:5" x14ac:dyDescent="0.3">
      <c r="A134" s="81">
        <v>36901</v>
      </c>
      <c r="B134" s="84">
        <v>15.63</v>
      </c>
      <c r="C134" s="29">
        <f t="shared" si="6"/>
        <v>1.0822228037645292</v>
      </c>
      <c r="D134" s="80">
        <f t="shared" si="7"/>
        <v>1.0856820053611487</v>
      </c>
      <c r="E134" s="80">
        <f t="shared" si="8"/>
        <v>1.0850323558307944</v>
      </c>
    </row>
    <row r="135" spans="1:5" x14ac:dyDescent="0.3">
      <c r="A135" s="81">
        <v>36902</v>
      </c>
      <c r="B135" s="84">
        <v>15.61</v>
      </c>
      <c r="C135" s="29">
        <f t="shared" si="6"/>
        <v>1.0828466619219872</v>
      </c>
      <c r="D135" s="80">
        <f t="shared" si="7"/>
        <v>1.0863331420408111</v>
      </c>
      <c r="E135" s="80">
        <f t="shared" si="8"/>
        <v>1.0856793209520659</v>
      </c>
    </row>
    <row r="136" spans="1:5" x14ac:dyDescent="0.3">
      <c r="A136" s="81">
        <v>36903</v>
      </c>
      <c r="B136" s="84">
        <v>15.59</v>
      </c>
      <c r="C136" s="29">
        <f t="shared" si="6"/>
        <v>1.083470132544522</v>
      </c>
      <c r="D136" s="80">
        <f t="shared" si="7"/>
        <v>1.0869838893865449</v>
      </c>
      <c r="E136" s="80">
        <f t="shared" si="8"/>
        <v>1.0863259227014259</v>
      </c>
    </row>
    <row r="137" spans="1:5" x14ac:dyDescent="0.3">
      <c r="A137" s="81">
        <v>36906</v>
      </c>
      <c r="B137" s="84">
        <v>15.58</v>
      </c>
      <c r="C137" s="29">
        <f t="shared" si="6"/>
        <v>1.0840932145483455</v>
      </c>
      <c r="D137" s="80">
        <f t="shared" si="7"/>
        <v>1.0876342462305357</v>
      </c>
      <c r="E137" s="80">
        <f t="shared" si="8"/>
        <v>1.0869721599698812</v>
      </c>
    </row>
    <row r="138" spans="1:5" x14ac:dyDescent="0.3">
      <c r="A138" s="81">
        <v>36907</v>
      </c>
      <c r="B138" s="84">
        <v>15.59</v>
      </c>
      <c r="C138" s="29">
        <f t="shared" si="6"/>
        <v>1.0847162862824751</v>
      </c>
      <c r="D138" s="80">
        <f t="shared" si="7"/>
        <v>1.088284607456244</v>
      </c>
      <c r="E138" s="80">
        <f t="shared" si="8"/>
        <v>1.0876184120963168</v>
      </c>
    </row>
    <row r="139" spans="1:5" x14ac:dyDescent="0.3">
      <c r="A139" s="81">
        <v>36908</v>
      </c>
      <c r="B139" s="84">
        <v>15.28</v>
      </c>
      <c r="C139" s="29">
        <f t="shared" si="6"/>
        <v>1.0853400849243904</v>
      </c>
      <c r="D139" s="80">
        <f t="shared" si="7"/>
        <v>1.0889357425370669</v>
      </c>
      <c r="E139" s="80">
        <f t="shared" si="8"/>
        <v>1.0882654182452696</v>
      </c>
    </row>
    <row r="140" spans="1:5" x14ac:dyDescent="0.3">
      <c r="A140" s="81">
        <v>36909</v>
      </c>
      <c r="B140" s="84">
        <v>15.2</v>
      </c>
      <c r="C140" s="29">
        <f t="shared" si="6"/>
        <v>1.0859526725751234</v>
      </c>
      <c r="D140" s="80">
        <f t="shared" si="7"/>
        <v>1.0895751901801864</v>
      </c>
      <c r="E140" s="80">
        <f t="shared" si="8"/>
        <v>1.0889012081484821</v>
      </c>
    </row>
    <row r="141" spans="1:5" x14ac:dyDescent="0.3">
      <c r="A141" s="81">
        <v>36910</v>
      </c>
      <c r="B141" s="84">
        <v>15.2</v>
      </c>
      <c r="C141" s="29">
        <f t="shared" si="6"/>
        <v>1.0865626087532019</v>
      </c>
      <c r="D141" s="80">
        <f t="shared" si="7"/>
        <v>1.0902118846018762</v>
      </c>
      <c r="E141" s="80">
        <f t="shared" si="8"/>
        <v>1.0895343640680886</v>
      </c>
    </row>
    <row r="142" spans="1:5" x14ac:dyDescent="0.3">
      <c r="A142" s="81">
        <v>36913</v>
      </c>
      <c r="B142" s="84">
        <v>15.18</v>
      </c>
      <c r="C142" s="29">
        <f t="shared" si="6"/>
        <v>1.0871728875080342</v>
      </c>
      <c r="D142" s="80">
        <f t="shared" si="7"/>
        <v>1.0908489510766288</v>
      </c>
      <c r="E142" s="80">
        <f t="shared" si="8"/>
        <v>1.0901678881445263</v>
      </c>
    </row>
    <row r="143" spans="1:5" x14ac:dyDescent="0.3">
      <c r="A143" s="81">
        <v>36914</v>
      </c>
      <c r="B143" s="84">
        <v>15.15</v>
      </c>
      <c r="C143" s="29">
        <f t="shared" si="6"/>
        <v>1.0877827588827396</v>
      </c>
      <c r="D143" s="80">
        <f t="shared" si="7"/>
        <v>1.0914856067275722</v>
      </c>
      <c r="E143" s="80">
        <f t="shared" si="8"/>
        <v>1.0908010283611345</v>
      </c>
    </row>
    <row r="144" spans="1:5" x14ac:dyDescent="0.3">
      <c r="A144" s="81">
        <v>36915</v>
      </c>
      <c r="B144" s="84">
        <v>15.17</v>
      </c>
      <c r="C144" s="29">
        <f t="shared" si="6"/>
        <v>1.0883918519607485</v>
      </c>
      <c r="D144" s="80">
        <f t="shared" si="7"/>
        <v>1.0921214643028088</v>
      </c>
      <c r="E144" s="80">
        <f t="shared" si="8"/>
        <v>1.0914334127412719</v>
      </c>
    </row>
    <row r="145" spans="1:5" x14ac:dyDescent="0.3">
      <c r="A145" s="81">
        <v>36916</v>
      </c>
      <c r="B145" s="84">
        <v>15.18</v>
      </c>
      <c r="C145" s="29">
        <f t="shared" si="6"/>
        <v>1.0890020370847133</v>
      </c>
      <c r="D145" s="80">
        <f t="shared" si="7"/>
        <v>1.0927584763120248</v>
      </c>
      <c r="E145" s="80">
        <f t="shared" si="8"/>
        <v>1.0920669168458566</v>
      </c>
    </row>
    <row r="146" spans="1:5" x14ac:dyDescent="0.3">
      <c r="A146" s="81">
        <v>36917</v>
      </c>
      <c r="B146" s="84">
        <v>15.12</v>
      </c>
      <c r="C146" s="29">
        <f t="shared" si="6"/>
        <v>1.0896129345574568</v>
      </c>
      <c r="D146" s="80">
        <f t="shared" si="7"/>
        <v>1.0933962464252689</v>
      </c>
      <c r="E146" s="80">
        <f t="shared" si="8"/>
        <v>1.0927011599673075</v>
      </c>
    </row>
    <row r="147" spans="1:5" x14ac:dyDescent="0.3">
      <c r="A147" s="81">
        <v>36920</v>
      </c>
      <c r="B147" s="84">
        <v>15.09</v>
      </c>
      <c r="C147" s="29">
        <f t="shared" si="6"/>
        <v>1.0902219301227103</v>
      </c>
      <c r="D147" s="80">
        <f t="shared" si="7"/>
        <v>1.0940320453692405</v>
      </c>
      <c r="E147" s="80">
        <f t="shared" si="8"/>
        <v>1.0933335204311807</v>
      </c>
    </row>
    <row r="148" spans="1:5" x14ac:dyDescent="0.3">
      <c r="A148" s="81">
        <v>36921</v>
      </c>
      <c r="B148" s="84">
        <v>15.08</v>
      </c>
      <c r="C148" s="29">
        <f t="shared" si="6"/>
        <v>1.0908301322308678</v>
      </c>
      <c r="D148" s="80">
        <f t="shared" si="7"/>
        <v>1.0946670302637393</v>
      </c>
      <c r="E148" s="80">
        <f t="shared" si="8"/>
        <v>1.0939651097609653</v>
      </c>
    </row>
    <row r="149" spans="1:5" x14ac:dyDescent="0.3">
      <c r="A149" s="81">
        <v>36922</v>
      </c>
      <c r="B149" s="84">
        <v>15.04</v>
      </c>
      <c r="C149" s="29">
        <f t="shared" si="6"/>
        <v>1.0914383027544905</v>
      </c>
      <c r="D149" s="80">
        <f t="shared" si="7"/>
        <v>1.0953019964853814</v>
      </c>
      <c r="E149" s="80">
        <f t="shared" si="8"/>
        <v>1.0945966919873971</v>
      </c>
    </row>
    <row r="150" spans="1:5" x14ac:dyDescent="0.3">
      <c r="A150" s="81">
        <v>36923</v>
      </c>
      <c r="B150" s="84">
        <v>15.03</v>
      </c>
      <c r="C150" s="29">
        <f t="shared" si="6"/>
        <v>1.0920453061665674</v>
      </c>
      <c r="D150" s="80">
        <f t="shared" si="7"/>
        <v>1.0959357584398228</v>
      </c>
      <c r="E150" s="80">
        <f t="shared" si="8"/>
        <v>1.0952271282737978</v>
      </c>
    </row>
    <row r="151" spans="1:5" x14ac:dyDescent="0.3">
      <c r="A151" s="81">
        <v>36924</v>
      </c>
      <c r="B151" s="84">
        <v>15.02</v>
      </c>
      <c r="C151" s="29">
        <f t="shared" si="6"/>
        <v>1.0926522649477348</v>
      </c>
      <c r="D151" s="80">
        <f t="shared" si="7"/>
        <v>1.0965694880265833</v>
      </c>
      <c r="E151" s="80">
        <f t="shared" si="8"/>
        <v>1.0958575443248093</v>
      </c>
    </row>
    <row r="152" spans="1:5" x14ac:dyDescent="0.3">
      <c r="A152" s="81">
        <v>36927</v>
      </c>
      <c r="B152" s="84">
        <v>15.04</v>
      </c>
      <c r="C152" s="29">
        <f t="shared" si="6"/>
        <v>1.0932591895748227</v>
      </c>
      <c r="D152" s="80">
        <f t="shared" si="7"/>
        <v>1.0972031961741102</v>
      </c>
      <c r="E152" s="80">
        <f t="shared" si="8"/>
        <v>1.0964879506462688</v>
      </c>
    </row>
    <row r="153" spans="1:5" x14ac:dyDescent="0.3">
      <c r="A153" s="81">
        <v>36928</v>
      </c>
      <c r="B153" s="84">
        <v>15.05</v>
      </c>
      <c r="C153" s="29">
        <f t="shared" si="6"/>
        <v>1.0938672056731047</v>
      </c>
      <c r="D153" s="80">
        <f t="shared" si="7"/>
        <v>1.0978380581977876</v>
      </c>
      <c r="E153" s="80">
        <f t="shared" si="8"/>
        <v>1.0971194762088334</v>
      </c>
    </row>
    <row r="154" spans="1:5" x14ac:dyDescent="0.3">
      <c r="A154" s="81">
        <v>36929</v>
      </c>
      <c r="B154" s="84">
        <v>15.08</v>
      </c>
      <c r="C154" s="29">
        <f t="shared" si="6"/>
        <v>1.0944759318343895</v>
      </c>
      <c r="D154" s="80">
        <f t="shared" si="7"/>
        <v>1.0984736759091946</v>
      </c>
      <c r="E154" s="80">
        <f t="shared" si="8"/>
        <v>1.0977517385284667</v>
      </c>
    </row>
    <row r="155" spans="1:5" x14ac:dyDescent="0.3">
      <c r="A155" s="81">
        <v>36930</v>
      </c>
      <c r="B155" s="84">
        <v>15.1</v>
      </c>
      <c r="C155" s="29">
        <f t="shared" si="6"/>
        <v>1.0950861350006651</v>
      </c>
      <c r="D155" s="80">
        <f t="shared" si="7"/>
        <v>1.0991108501916769</v>
      </c>
      <c r="E155" s="80">
        <f t="shared" si="8"/>
        <v>1.0983855069008792</v>
      </c>
    </row>
    <row r="156" spans="1:5" x14ac:dyDescent="0.3">
      <c r="A156" s="81">
        <v>36931</v>
      </c>
      <c r="B156" s="84">
        <v>15.12</v>
      </c>
      <c r="C156" s="29">
        <f t="shared" si="6"/>
        <v>1.0956974339829453</v>
      </c>
      <c r="D156" s="80">
        <f t="shared" si="7"/>
        <v>1.0997491830950861</v>
      </c>
      <c r="E156" s="80">
        <f t="shared" si="8"/>
        <v>1.0990203990697265</v>
      </c>
    </row>
    <row r="157" spans="1:5" x14ac:dyDescent="0.3">
      <c r="A157" s="81">
        <v>36934</v>
      </c>
      <c r="B157" s="84">
        <v>15.1</v>
      </c>
      <c r="C157" s="29">
        <f t="shared" si="6"/>
        <v>1.0963098302357728</v>
      </c>
      <c r="D157" s="80">
        <f t="shared" si="7"/>
        <v>1.1003886762079731</v>
      </c>
      <c r="E157" s="80">
        <f t="shared" si="8"/>
        <v>1.0996564165599823</v>
      </c>
    </row>
    <row r="158" spans="1:5" x14ac:dyDescent="0.3">
      <c r="A158" s="81">
        <v>36935</v>
      </c>
      <c r="B158" s="84">
        <v>15.08</v>
      </c>
      <c r="C158" s="29">
        <f t="shared" si="6"/>
        <v>1.096921812309207</v>
      </c>
      <c r="D158" s="80">
        <f t="shared" si="7"/>
        <v>1.1010277512370659</v>
      </c>
      <c r="E158" s="80">
        <f t="shared" si="8"/>
        <v>1.1002920433439394</v>
      </c>
    </row>
    <row r="159" spans="1:5" x14ac:dyDescent="0.3">
      <c r="A159" s="81">
        <v>36936</v>
      </c>
      <c r="B159" s="84">
        <v>14.99</v>
      </c>
      <c r="C159" s="29">
        <f t="shared" si="6"/>
        <v>1.0975333791272239</v>
      </c>
      <c r="D159" s="80">
        <f t="shared" si="7"/>
        <v>1.1016664070216999</v>
      </c>
      <c r="E159" s="80">
        <f t="shared" si="8"/>
        <v>1.1009272783183093</v>
      </c>
    </row>
    <row r="160" spans="1:5" x14ac:dyDescent="0.3">
      <c r="A160" s="81">
        <v>36937</v>
      </c>
      <c r="B160" s="84">
        <v>15.17</v>
      </c>
      <c r="C160" s="29">
        <f t="shared" si="6"/>
        <v>1.0981418735832797</v>
      </c>
      <c r="D160" s="80">
        <f t="shared" si="7"/>
        <v>1.1023018686610118</v>
      </c>
      <c r="E160" s="80">
        <f t="shared" si="8"/>
        <v>1.1015594560832307</v>
      </c>
    </row>
    <row r="161" spans="1:5" x14ac:dyDescent="0.3">
      <c r="A161" s="81">
        <v>36938</v>
      </c>
      <c r="B161" s="84">
        <v>15.17</v>
      </c>
      <c r="C161" s="29">
        <f t="shared" si="6"/>
        <v>1.0987575248618668</v>
      </c>
      <c r="D161" s="80">
        <f t="shared" si="7"/>
        <v>1.102944818690903</v>
      </c>
      <c r="E161" s="80">
        <f t="shared" si="8"/>
        <v>1.1021988376787784</v>
      </c>
    </row>
    <row r="162" spans="1:5" x14ac:dyDescent="0.3">
      <c r="A162" s="81">
        <v>36941</v>
      </c>
      <c r="B162" s="84">
        <v>15.14</v>
      </c>
      <c r="C162" s="29">
        <f t="shared" si="6"/>
        <v>1.0993735212930302</v>
      </c>
      <c r="D162" s="80">
        <f t="shared" si="7"/>
        <v>1.1035881437403352</v>
      </c>
      <c r="E162" s="80">
        <f t="shared" si="8"/>
        <v>1.1028385903925826</v>
      </c>
    </row>
    <row r="163" spans="1:5" x14ac:dyDescent="0.3">
      <c r="A163" s="81">
        <v>36942</v>
      </c>
      <c r="B163" s="84">
        <v>15.15</v>
      </c>
      <c r="C163" s="29">
        <f t="shared" si="6"/>
        <v>1.099988730715546</v>
      </c>
      <c r="D163" s="80">
        <f t="shared" si="7"/>
        <v>1.1042306614097521</v>
      </c>
      <c r="E163" s="80">
        <f t="shared" si="8"/>
        <v>1.1034775784938222</v>
      </c>
    </row>
    <row r="164" spans="1:5" x14ac:dyDescent="0.3">
      <c r="A164" s="81">
        <v>36943</v>
      </c>
      <c r="B164" s="84">
        <v>15.15</v>
      </c>
      <c r="C164" s="29">
        <f t="shared" si="6"/>
        <v>1.100604658405423</v>
      </c>
      <c r="D164" s="80">
        <f t="shared" si="7"/>
        <v>1.1048739437641306</v>
      </c>
      <c r="E164" s="80">
        <f t="shared" si="8"/>
        <v>1.1041173120165526</v>
      </c>
    </row>
    <row r="165" spans="1:5" x14ac:dyDescent="0.3">
      <c r="A165" s="81">
        <v>36944</v>
      </c>
      <c r="B165" s="84">
        <v>15.15</v>
      </c>
      <c r="C165" s="29">
        <f t="shared" si="6"/>
        <v>1.1012209309778505</v>
      </c>
      <c r="D165" s="80">
        <f t="shared" si="7"/>
        <v>1.1055176008700911</v>
      </c>
      <c r="E165" s="80">
        <f t="shared" si="8"/>
        <v>1.1047574164203848</v>
      </c>
    </row>
    <row r="166" spans="1:5" x14ac:dyDescent="0.3">
      <c r="A166" s="81">
        <v>36945</v>
      </c>
      <c r="B166" s="84">
        <v>15.14</v>
      </c>
      <c r="C166" s="29">
        <f t="shared" si="6"/>
        <v>1.1018375486259422</v>
      </c>
      <c r="D166" s="80">
        <f t="shared" si="7"/>
        <v>1.1061616329459498</v>
      </c>
      <c r="E166" s="80">
        <f t="shared" si="8"/>
        <v>1.1053978919203344</v>
      </c>
    </row>
    <row r="167" spans="1:5" x14ac:dyDescent="0.3">
      <c r="A167" s="81">
        <v>36950</v>
      </c>
      <c r="B167" s="84">
        <v>15.12</v>
      </c>
      <c r="C167" s="29">
        <f t="shared" si="6"/>
        <v>1.1024541369181533</v>
      </c>
      <c r="D167" s="80">
        <f t="shared" si="7"/>
        <v>1.1068056489209583</v>
      </c>
      <c r="E167" s="80">
        <f t="shared" si="8"/>
        <v>1.1060383628888204</v>
      </c>
    </row>
    <row r="168" spans="1:5" x14ac:dyDescent="0.3">
      <c r="A168" s="81">
        <v>36951</v>
      </c>
      <c r="B168" s="84">
        <v>15.09</v>
      </c>
      <c r="C168" s="29">
        <f t="shared" si="6"/>
        <v>1.1030703095598182</v>
      </c>
      <c r="D168" s="80">
        <f t="shared" si="7"/>
        <v>1.1074492452979043</v>
      </c>
      <c r="E168" s="80">
        <f t="shared" si="8"/>
        <v>1.1066784417665978</v>
      </c>
    </row>
    <row r="169" spans="1:5" x14ac:dyDescent="0.3">
      <c r="A169" s="81">
        <v>36952</v>
      </c>
      <c r="B169" s="84">
        <v>15.09</v>
      </c>
      <c r="C169" s="29">
        <f t="shared" si="6"/>
        <v>1.1036856793934122</v>
      </c>
      <c r="D169" s="80">
        <f t="shared" si="7"/>
        <v>1.1080920176418816</v>
      </c>
      <c r="E169" s="80">
        <f t="shared" si="8"/>
        <v>1.1073177400980407</v>
      </c>
    </row>
    <row r="170" spans="1:5" x14ac:dyDescent="0.3">
      <c r="A170" s="81">
        <v>36955</v>
      </c>
      <c r="B170" s="84">
        <v>15.09</v>
      </c>
      <c r="C170" s="29">
        <f t="shared" si="6"/>
        <v>1.1043013925233753</v>
      </c>
      <c r="D170" s="80">
        <f t="shared" si="7"/>
        <v>1.108735163056036</v>
      </c>
      <c r="E170" s="80">
        <f t="shared" si="8"/>
        <v>1.1079574077349126</v>
      </c>
    </row>
    <row r="171" spans="1:5" x14ac:dyDescent="0.3">
      <c r="A171" s="81">
        <v>36956</v>
      </c>
      <c r="B171" s="84">
        <v>15.08</v>
      </c>
      <c r="C171" s="29">
        <f t="shared" si="6"/>
        <v>1.1049174491412224</v>
      </c>
      <c r="D171" s="80">
        <f t="shared" si="7"/>
        <v>1.1093786817569007</v>
      </c>
      <c r="E171" s="80">
        <f t="shared" si="8"/>
        <v>1.1085974448905511</v>
      </c>
    </row>
    <row r="172" spans="1:5" x14ac:dyDescent="0.3">
      <c r="A172" s="81">
        <v>36957</v>
      </c>
      <c r="B172" s="84">
        <v>15.07</v>
      </c>
      <c r="C172" s="29">
        <f t="shared" si="6"/>
        <v>1.105533473766642</v>
      </c>
      <c r="D172" s="80">
        <f t="shared" si="7"/>
        <v>1.1100221815339568</v>
      </c>
      <c r="E172" s="80">
        <f t="shared" si="8"/>
        <v>1.1092374748478262</v>
      </c>
    </row>
    <row r="173" spans="1:5" x14ac:dyDescent="0.3">
      <c r="A173" s="81">
        <v>36958</v>
      </c>
      <c r="B173" s="84">
        <v>15.07</v>
      </c>
      <c r="C173" s="29">
        <f t="shared" si="6"/>
        <v>1.1061494549075552</v>
      </c>
      <c r="D173" s="80">
        <f t="shared" si="7"/>
        <v>1.1106656503722916</v>
      </c>
      <c r="E173" s="80">
        <f t="shared" si="8"/>
        <v>1.109877486074756</v>
      </c>
    </row>
    <row r="174" spans="1:5" x14ac:dyDescent="0.3">
      <c r="A174" s="81">
        <v>36959</v>
      </c>
      <c r="B174" s="84">
        <v>15.05</v>
      </c>
      <c r="C174" s="29">
        <f t="shared" si="6"/>
        <v>1.1067657792608405</v>
      </c>
      <c r="D174" s="80">
        <f t="shared" si="7"/>
        <v>1.1113094922231237</v>
      </c>
      <c r="E174" s="80">
        <f t="shared" si="8"/>
        <v>1.1105178665773188</v>
      </c>
    </row>
    <row r="175" spans="1:5" x14ac:dyDescent="0.3">
      <c r="A175" s="81">
        <v>36962</v>
      </c>
      <c r="B175" s="84">
        <v>15.05</v>
      </c>
      <c r="C175" s="29">
        <f t="shared" si="6"/>
        <v>1.1073816833493413</v>
      </c>
      <c r="D175" s="80">
        <f t="shared" si="7"/>
        <v>1.1119529095202716</v>
      </c>
      <c r="E175" s="80">
        <f t="shared" si="8"/>
        <v>1.1111578502960864</v>
      </c>
    </row>
    <row r="176" spans="1:5" x14ac:dyDescent="0.3">
      <c r="A176" s="81">
        <v>36963</v>
      </c>
      <c r="B176" s="84">
        <v>15.06</v>
      </c>
      <c r="C176" s="29">
        <f t="shared" si="6"/>
        <v>1.1079979301823082</v>
      </c>
      <c r="D176" s="80">
        <f t="shared" si="7"/>
        <v>1.1125966993381451</v>
      </c>
      <c r="E176" s="80">
        <f t="shared" si="8"/>
        <v>1.1117982028330176</v>
      </c>
    </row>
    <row r="177" spans="1:5" x14ac:dyDescent="0.3">
      <c r="A177" s="81">
        <v>36964</v>
      </c>
      <c r="B177" s="84">
        <v>15.06</v>
      </c>
      <c r="C177" s="29">
        <f t="shared" si="6"/>
        <v>1.1086149077497509</v>
      </c>
      <c r="D177" s="80">
        <f t="shared" si="7"/>
        <v>1.1132412670333853</v>
      </c>
      <c r="E177" s="80">
        <f t="shared" si="8"/>
        <v>1.1124393135377328</v>
      </c>
    </row>
    <row r="178" spans="1:5" x14ac:dyDescent="0.3">
      <c r="A178" s="81">
        <v>36965</v>
      </c>
      <c r="B178" s="84">
        <v>15.06</v>
      </c>
      <c r="C178" s="29">
        <f t="shared" si="6"/>
        <v>1.1092322288749823</v>
      </c>
      <c r="D178" s="80">
        <f t="shared" si="7"/>
        <v>1.1138862081501124</v>
      </c>
      <c r="E178" s="80">
        <f t="shared" si="8"/>
        <v>1.1130807939344791</v>
      </c>
    </row>
    <row r="179" spans="1:5" x14ac:dyDescent="0.3">
      <c r="A179" s="81">
        <v>36966</v>
      </c>
      <c r="B179" s="84">
        <v>15.12</v>
      </c>
      <c r="C179" s="29">
        <f t="shared" si="6"/>
        <v>1.1098498937493091</v>
      </c>
      <c r="D179" s="80">
        <f t="shared" si="7"/>
        <v>1.1145315229046631</v>
      </c>
      <c r="E179" s="80">
        <f t="shared" si="8"/>
        <v>1.1137226442364367</v>
      </c>
    </row>
    <row r="180" spans="1:5" x14ac:dyDescent="0.3">
      <c r="A180" s="81">
        <v>36969</v>
      </c>
      <c r="B180" s="84">
        <v>15.14</v>
      </c>
      <c r="C180" s="29">
        <f t="shared" si="6"/>
        <v>1.1104701999534246</v>
      </c>
      <c r="D180" s="80">
        <f t="shared" si="7"/>
        <v>1.1151796117997936</v>
      </c>
      <c r="E180" s="80">
        <f t="shared" si="8"/>
        <v>1.1143671701084112</v>
      </c>
    </row>
    <row r="181" spans="1:5" x14ac:dyDescent="0.3">
      <c r="A181" s="81">
        <v>36970</v>
      </c>
      <c r="B181" s="84">
        <v>15.18</v>
      </c>
      <c r="C181" s="29">
        <f t="shared" si="6"/>
        <v>1.1110916190773186</v>
      </c>
      <c r="D181" s="80">
        <f t="shared" si="7"/>
        <v>1.1158288781127919</v>
      </c>
      <c r="E181" s="80">
        <f t="shared" si="8"/>
        <v>1.1150128379045099</v>
      </c>
    </row>
    <row r="182" spans="1:5" x14ac:dyDescent="0.3">
      <c r="A182" s="81">
        <v>36971</v>
      </c>
      <c r="B182" s="84">
        <v>15.18</v>
      </c>
      <c r="C182" s="29">
        <f t="shared" si="6"/>
        <v>1.1117149081428723</v>
      </c>
      <c r="D182" s="80">
        <f t="shared" si="7"/>
        <v>1.1164801128781874</v>
      </c>
      <c r="E182" s="80">
        <f t="shared" si="8"/>
        <v>1.1156604074003547</v>
      </c>
    </row>
    <row r="183" spans="1:5" x14ac:dyDescent="0.3">
      <c r="A183" s="81">
        <v>36972</v>
      </c>
      <c r="B183" s="84">
        <v>15.72</v>
      </c>
      <c r="C183" s="29">
        <f t="shared" si="6"/>
        <v>1.1123385468548932</v>
      </c>
      <c r="D183" s="80">
        <f t="shared" si="7"/>
        <v>1.117131727725805</v>
      </c>
      <c r="E183" s="80">
        <f t="shared" si="8"/>
        <v>1.1163083529871622</v>
      </c>
    </row>
    <row r="184" spans="1:5" x14ac:dyDescent="0.3">
      <c r="A184" s="81">
        <v>36973</v>
      </c>
      <c r="B184" s="84">
        <v>15.73</v>
      </c>
      <c r="C184" s="29">
        <f t="shared" si="6"/>
        <v>1.1129832026597231</v>
      </c>
      <c r="D184" s="80">
        <f t="shared" si="7"/>
        <v>1.1178053177397977</v>
      </c>
      <c r="E184" s="80">
        <f t="shared" si="8"/>
        <v>1.1169774163030617</v>
      </c>
    </row>
    <row r="185" spans="1:5" x14ac:dyDescent="0.3">
      <c r="A185" s="81">
        <v>36976</v>
      </c>
      <c r="B185" s="84">
        <v>15.72</v>
      </c>
      <c r="C185" s="29">
        <f t="shared" si="6"/>
        <v>1.1136286104891135</v>
      </c>
      <c r="D185" s="80">
        <f t="shared" si="7"/>
        <v>1.1184797093121803</v>
      </c>
      <c r="E185" s="80">
        <f t="shared" si="8"/>
        <v>1.1176472604042376</v>
      </c>
    </row>
    <row r="186" spans="1:5" x14ac:dyDescent="0.3">
      <c r="A186" s="81">
        <v>36977</v>
      </c>
      <c r="B186" s="84">
        <v>15.72</v>
      </c>
      <c r="C186" s="29">
        <f t="shared" si="6"/>
        <v>1.1142740139503227</v>
      </c>
      <c r="D186" s="80">
        <f t="shared" si="7"/>
        <v>1.1191541121102997</v>
      </c>
      <c r="E186" s="80">
        <f t="shared" si="8"/>
        <v>1.1183171261989806</v>
      </c>
    </row>
    <row r="187" spans="1:5" x14ac:dyDescent="0.3">
      <c r="A187" s="81">
        <v>36978</v>
      </c>
      <c r="B187" s="84">
        <v>15.71</v>
      </c>
      <c r="C187" s="29">
        <f t="shared" si="6"/>
        <v>1.1149197914551077</v>
      </c>
      <c r="D187" s="80">
        <f t="shared" si="7"/>
        <v>1.1198289215489066</v>
      </c>
      <c r="E187" s="80">
        <f t="shared" si="8"/>
        <v>1.1189873934801307</v>
      </c>
    </row>
    <row r="188" spans="1:5" x14ac:dyDescent="0.3">
      <c r="A188" s="81">
        <v>36979</v>
      </c>
      <c r="B188" s="84">
        <v>15.71</v>
      </c>
      <c r="C188" s="29">
        <f t="shared" si="6"/>
        <v>1.1155655529983184</v>
      </c>
      <c r="D188" s="80">
        <f t="shared" si="7"/>
        <v>1.1205037300986869</v>
      </c>
      <c r="E188" s="80">
        <f t="shared" si="8"/>
        <v>1.1196576708349806</v>
      </c>
    </row>
    <row r="189" spans="1:5" x14ac:dyDescent="0.3">
      <c r="A189" s="81">
        <v>36980</v>
      </c>
      <c r="B189" s="84">
        <v>15.72</v>
      </c>
      <c r="C189" s="29">
        <f t="shared" si="6"/>
        <v>1.1162116885666151</v>
      </c>
      <c r="D189" s="80">
        <f t="shared" si="7"/>
        <v>1.1211789452878833</v>
      </c>
      <c r="E189" s="80">
        <f t="shared" si="8"/>
        <v>1.1203283496883059</v>
      </c>
    </row>
    <row r="190" spans="1:5" x14ac:dyDescent="0.3">
      <c r="A190" s="81">
        <v>36983</v>
      </c>
      <c r="B190" s="84">
        <v>15.72</v>
      </c>
      <c r="C190" s="29">
        <f t="shared" si="6"/>
        <v>1.1168585890507241</v>
      </c>
      <c r="D190" s="80">
        <f t="shared" si="7"/>
        <v>1.1218549756276377</v>
      </c>
      <c r="E190" s="80">
        <f t="shared" si="8"/>
        <v>1.1209998224032889</v>
      </c>
    </row>
    <row r="191" spans="1:5" x14ac:dyDescent="0.3">
      <c r="A191" s="81">
        <v>36984</v>
      </c>
      <c r="B191" s="84">
        <v>15.73</v>
      </c>
      <c r="C191" s="29">
        <f t="shared" si="6"/>
        <v>1.1175058644460085</v>
      </c>
      <c r="D191" s="80">
        <f t="shared" si="7"/>
        <v>1.1225314135892281</v>
      </c>
      <c r="E191" s="80">
        <f t="shared" si="8"/>
        <v>1.1216716975677923</v>
      </c>
    </row>
    <row r="192" spans="1:5" x14ac:dyDescent="0.3">
      <c r="A192" s="81">
        <v>36985</v>
      </c>
      <c r="B192" s="84">
        <v>15.72</v>
      </c>
      <c r="C192" s="29">
        <f t="shared" si="6"/>
        <v>1.1181538949217422</v>
      </c>
      <c r="D192" s="80">
        <f t="shared" si="7"/>
        <v>1.123208656498208</v>
      </c>
      <c r="E192" s="80">
        <f t="shared" si="8"/>
        <v>1.1223443567989506</v>
      </c>
    </row>
    <row r="193" spans="1:5" x14ac:dyDescent="0.3">
      <c r="A193" s="81">
        <v>36986</v>
      </c>
      <c r="B193" s="84">
        <v>15.71</v>
      </c>
      <c r="C193" s="29">
        <f t="shared" si="6"/>
        <v>1.1188019210115443</v>
      </c>
      <c r="D193" s="80">
        <f t="shared" si="7"/>
        <v>1.1238859106803873</v>
      </c>
      <c r="E193" s="80">
        <f t="shared" si="8"/>
        <v>1.123017037814847</v>
      </c>
    </row>
    <row r="194" spans="1:5" x14ac:dyDescent="0.3">
      <c r="A194" s="81">
        <v>36987</v>
      </c>
      <c r="B194" s="84">
        <v>15.72</v>
      </c>
      <c r="C194" s="29">
        <f t="shared" si="6"/>
        <v>1.1194499310841941</v>
      </c>
      <c r="D194" s="80">
        <f t="shared" si="7"/>
        <v>1.12456316397052</v>
      </c>
      <c r="E194" s="80">
        <f t="shared" si="8"/>
        <v>1.1236897289407202</v>
      </c>
    </row>
    <row r="195" spans="1:5" x14ac:dyDescent="0.3">
      <c r="A195" s="81">
        <v>36990</v>
      </c>
      <c r="B195" s="84">
        <v>15.71</v>
      </c>
      <c r="C195" s="29">
        <f t="shared" si="6"/>
        <v>1.120098708291754</v>
      </c>
      <c r="D195" s="80">
        <f t="shared" si="7"/>
        <v>1.1252412348716989</v>
      </c>
      <c r="E195" s="80">
        <f t="shared" si="8"/>
        <v>1.1243632163101154</v>
      </c>
    </row>
    <row r="196" spans="1:5" x14ac:dyDescent="0.3">
      <c r="A196" s="81">
        <v>36991</v>
      </c>
      <c r="B196" s="84">
        <v>15.74</v>
      </c>
      <c r="C196" s="29">
        <f t="shared" si="6"/>
        <v>1.1207474694635966</v>
      </c>
      <c r="D196" s="80">
        <f t="shared" si="7"/>
        <v>1.1259193048797556</v>
      </c>
      <c r="E196" s="80">
        <f t="shared" si="8"/>
        <v>1.1250367138016064</v>
      </c>
    </row>
    <row r="197" spans="1:5" x14ac:dyDescent="0.3">
      <c r="A197" s="81">
        <v>36992</v>
      </c>
      <c r="B197" s="84">
        <v>15.73</v>
      </c>
      <c r="C197" s="29">
        <f t="shared" ref="C197:C260" si="9">IF(A197=$B$2,1,IF(A196&lt;DATE(1998,1,2),ROUND(B196/3000+1,8)*C196,ROUND(((1+B196/100)^(1/252)),8)*C196))</f>
        <v>1.1213977607678034</v>
      </c>
      <c r="D197" s="80">
        <f t="shared" ref="D197:D260" si="10">(((ROUND(C197/C196,8)-1)*$D$1)+1)*D196</f>
        <v>1.1265989900412199</v>
      </c>
      <c r="E197" s="80">
        <f t="shared" ref="E197:E260" si="11">(((ROUND(C197/C196,8))*(($E$1+1)^(1/252)))*E196)</f>
        <v>1.1257117735311959</v>
      </c>
    </row>
    <row r="198" spans="1:5" x14ac:dyDescent="0.3">
      <c r="A198" s="81">
        <v>36993</v>
      </c>
      <c r="B198" s="84">
        <v>15.73</v>
      </c>
      <c r="C198" s="29">
        <f t="shared" si="9"/>
        <v>1.122048048115295</v>
      </c>
      <c r="D198" s="80">
        <f t="shared" si="10"/>
        <v>1.1272786869904836</v>
      </c>
      <c r="E198" s="80">
        <f t="shared" si="11"/>
        <v>1.126386855569667</v>
      </c>
    </row>
    <row r="199" spans="1:5" x14ac:dyDescent="0.3">
      <c r="A199" s="81">
        <v>36997</v>
      </c>
      <c r="B199" s="84">
        <v>15.75</v>
      </c>
      <c r="C199" s="29">
        <f t="shared" si="9"/>
        <v>1.1226987125579166</v>
      </c>
      <c r="D199" s="80">
        <f t="shared" si="10"/>
        <v>1.1279587940128497</v>
      </c>
      <c r="E199" s="80">
        <f t="shared" si="11"/>
        <v>1.1270623424504516</v>
      </c>
    </row>
    <row r="200" spans="1:5" x14ac:dyDescent="0.3">
      <c r="A200" s="81">
        <v>36998</v>
      </c>
      <c r="B200" s="84">
        <v>15.75</v>
      </c>
      <c r="C200" s="29">
        <f t="shared" si="9"/>
        <v>1.1233505289764536</v>
      </c>
      <c r="D200" s="80">
        <f t="shared" si="10"/>
        <v>1.1286401210902695</v>
      </c>
      <c r="E200" s="80">
        <f t="shared" si="11"/>
        <v>1.1277390121047388</v>
      </c>
    </row>
    <row r="201" spans="1:5" x14ac:dyDescent="0.3">
      <c r="A201" s="81">
        <v>36999</v>
      </c>
      <c r="B201" s="84">
        <v>15.82</v>
      </c>
      <c r="C201" s="29">
        <f t="shared" si="9"/>
        <v>1.1240027238265669</v>
      </c>
      <c r="D201" s="80">
        <f t="shared" si="10"/>
        <v>1.1293218597133847</v>
      </c>
      <c r="E201" s="80">
        <f t="shared" si="11"/>
        <v>1.1284160880203338</v>
      </c>
    </row>
    <row r="202" spans="1:5" x14ac:dyDescent="0.3">
      <c r="A202" s="81">
        <v>37000</v>
      </c>
      <c r="B202" s="84">
        <v>16.23</v>
      </c>
      <c r="C202" s="29">
        <f t="shared" si="9"/>
        <v>1.1246579949345032</v>
      </c>
      <c r="D202" s="80">
        <f t="shared" si="10"/>
        <v>1.1300068300022945</v>
      </c>
      <c r="E202" s="80">
        <f t="shared" si="11"/>
        <v>1.1290962786933607</v>
      </c>
    </row>
    <row r="203" spans="1:5" x14ac:dyDescent="0.3">
      <c r="A203" s="81">
        <v>37001</v>
      </c>
      <c r="B203" s="84">
        <v>16.23</v>
      </c>
      <c r="C203" s="29">
        <f t="shared" si="9"/>
        <v>1.125329427004059</v>
      </c>
      <c r="D203" s="80">
        <f t="shared" si="10"/>
        <v>1.1307087102451283</v>
      </c>
      <c r="E203" s="80">
        <f t="shared" si="11"/>
        <v>1.1297927209084668</v>
      </c>
    </row>
    <row r="204" spans="1:5" x14ac:dyDescent="0.3">
      <c r="A204" s="81">
        <v>37004</v>
      </c>
      <c r="B204" s="84">
        <v>16.23</v>
      </c>
      <c r="C204" s="29">
        <f t="shared" si="9"/>
        <v>1.1260012599252747</v>
      </c>
      <c r="D204" s="80">
        <f t="shared" si="10"/>
        <v>1.1314110264462787</v>
      </c>
      <c r="E204" s="80">
        <f t="shared" si="11"/>
        <v>1.1304895926987721</v>
      </c>
    </row>
    <row r="205" spans="1:5" x14ac:dyDescent="0.3">
      <c r="A205" s="81">
        <v>37005</v>
      </c>
      <c r="B205" s="84">
        <v>16.23</v>
      </c>
      <c r="C205" s="29">
        <f t="shared" si="9"/>
        <v>1.1266734939374625</v>
      </c>
      <c r="D205" s="80">
        <f t="shared" si="10"/>
        <v>1.1321137788765321</v>
      </c>
      <c r="E205" s="80">
        <f t="shared" si="11"/>
        <v>1.1311868943292449</v>
      </c>
    </row>
    <row r="206" spans="1:5" x14ac:dyDescent="0.3">
      <c r="A206" s="81">
        <v>37006</v>
      </c>
      <c r="B206" s="84">
        <v>16.23</v>
      </c>
      <c r="C206" s="29">
        <f t="shared" si="9"/>
        <v>1.1273461292800779</v>
      </c>
      <c r="D206" s="80">
        <f t="shared" si="10"/>
        <v>1.1328169678068429</v>
      </c>
      <c r="E206" s="80">
        <f t="shared" si="11"/>
        <v>1.1318846260650162</v>
      </c>
    </row>
    <row r="207" spans="1:5" x14ac:dyDescent="0.3">
      <c r="A207" s="81">
        <v>37007</v>
      </c>
      <c r="B207" s="84">
        <v>16.23</v>
      </c>
      <c r="C207" s="29">
        <f t="shared" si="9"/>
        <v>1.1280191661927192</v>
      </c>
      <c r="D207" s="80">
        <f t="shared" si="10"/>
        <v>1.1335205935083343</v>
      </c>
      <c r="E207" s="80">
        <f t="shared" si="11"/>
        <v>1.132582788171381</v>
      </c>
    </row>
    <row r="208" spans="1:5" x14ac:dyDescent="0.3">
      <c r="A208" s="81">
        <v>37008</v>
      </c>
      <c r="B208" s="84">
        <v>16.25</v>
      </c>
      <c r="C208" s="29">
        <f t="shared" si="9"/>
        <v>1.1286926049151278</v>
      </c>
      <c r="D208" s="80">
        <f t="shared" si="10"/>
        <v>1.1342246562522977</v>
      </c>
      <c r="E208" s="80">
        <f t="shared" si="11"/>
        <v>1.1332813809137978</v>
      </c>
    </row>
    <row r="209" spans="1:5" x14ac:dyDescent="0.3">
      <c r="A209" s="81">
        <v>37011</v>
      </c>
      <c r="B209" s="84">
        <v>16.23</v>
      </c>
      <c r="C209" s="29">
        <f t="shared" si="9"/>
        <v>1.1293672131981596</v>
      </c>
      <c r="D209" s="80">
        <f t="shared" si="10"/>
        <v>1.1349299587423789</v>
      </c>
      <c r="E209" s="80">
        <f t="shared" si="11"/>
        <v>1.1339811752044806</v>
      </c>
    </row>
    <row r="210" spans="1:5" x14ac:dyDescent="0.3">
      <c r="A210" s="81">
        <v>37013</v>
      </c>
      <c r="B210" s="84">
        <v>16.22</v>
      </c>
      <c r="C210" s="29">
        <f t="shared" si="9"/>
        <v>1.130041456718111</v>
      </c>
      <c r="D210" s="80">
        <f t="shared" si="10"/>
        <v>1.1356348968842482</v>
      </c>
      <c r="E210" s="80">
        <f t="shared" si="11"/>
        <v>1.1346806304913779</v>
      </c>
    </row>
    <row r="211" spans="1:5" x14ac:dyDescent="0.3">
      <c r="A211" s="81">
        <v>37014</v>
      </c>
      <c r="B211" s="84">
        <v>16.21</v>
      </c>
      <c r="C211" s="29">
        <f t="shared" si="9"/>
        <v>1.1307157185540908</v>
      </c>
      <c r="D211" s="80">
        <f t="shared" si="10"/>
        <v>1.1363398711688386</v>
      </c>
      <c r="E211" s="80">
        <f t="shared" si="11"/>
        <v>1.135380131412929</v>
      </c>
    </row>
    <row r="212" spans="1:5" x14ac:dyDescent="0.3">
      <c r="A212" s="81">
        <v>37015</v>
      </c>
      <c r="B212" s="84">
        <v>16.23</v>
      </c>
      <c r="C212" s="29">
        <f t="shared" si="9"/>
        <v>1.131389986951379</v>
      </c>
      <c r="D212" s="80">
        <f t="shared" si="10"/>
        <v>1.13704486929737</v>
      </c>
      <c r="E212" s="80">
        <f t="shared" si="11"/>
        <v>1.136079666167586</v>
      </c>
    </row>
    <row r="213" spans="1:5" x14ac:dyDescent="0.3">
      <c r="A213" s="81">
        <v>37018</v>
      </c>
      <c r="B213" s="84">
        <v>16.23</v>
      </c>
      <c r="C213" s="29">
        <f t="shared" si="9"/>
        <v>1.1320654380874888</v>
      </c>
      <c r="D213" s="80">
        <f t="shared" si="10"/>
        <v>1.1377511210719489</v>
      </c>
      <c r="E213" s="80">
        <f t="shared" si="11"/>
        <v>1.1367804158327592</v>
      </c>
    </row>
    <row r="214" spans="1:5" x14ac:dyDescent="0.3">
      <c r="A214" s="81">
        <v>37019</v>
      </c>
      <c r="B214" s="84">
        <v>16.239999999999998</v>
      </c>
      <c r="C214" s="29">
        <f t="shared" si="9"/>
        <v>1.1327412924746814</v>
      </c>
      <c r="D214" s="80">
        <f t="shared" si="10"/>
        <v>1.1384578115201303</v>
      </c>
      <c r="E214" s="80">
        <f t="shared" si="11"/>
        <v>1.1374815977300266</v>
      </c>
    </row>
    <row r="215" spans="1:5" x14ac:dyDescent="0.3">
      <c r="A215" s="81">
        <v>37020</v>
      </c>
      <c r="B215" s="84">
        <v>16.25</v>
      </c>
      <c r="C215" s="29">
        <f t="shared" si="9"/>
        <v>1.1334179354857412</v>
      </c>
      <c r="D215" s="80">
        <f t="shared" si="10"/>
        <v>1.1391653436278997</v>
      </c>
      <c r="E215" s="80">
        <f t="shared" si="11"/>
        <v>1.1381835988773927</v>
      </c>
    </row>
    <row r="216" spans="1:5" x14ac:dyDescent="0.3">
      <c r="A216" s="81">
        <v>37021</v>
      </c>
      <c r="B216" s="84">
        <v>16.25</v>
      </c>
      <c r="C216" s="29">
        <f t="shared" si="9"/>
        <v>1.1340953680516017</v>
      </c>
      <c r="D216" s="80">
        <f t="shared" si="10"/>
        <v>1.1398737184185956</v>
      </c>
      <c r="E216" s="80">
        <f t="shared" si="11"/>
        <v>1.1388864202575524</v>
      </c>
    </row>
    <row r="217" spans="1:5" x14ac:dyDescent="0.3">
      <c r="A217" s="81">
        <v>37022</v>
      </c>
      <c r="B217" s="84">
        <v>16.25</v>
      </c>
      <c r="C217" s="29">
        <f t="shared" si="9"/>
        <v>1.1347732055121325</v>
      </c>
      <c r="D217" s="80">
        <f t="shared" si="10"/>
        <v>1.1405825337027169</v>
      </c>
      <c r="E217" s="80">
        <f t="shared" si="11"/>
        <v>1.1395896756255968</v>
      </c>
    </row>
    <row r="218" spans="1:5" x14ac:dyDescent="0.3">
      <c r="A218" s="81">
        <v>37025</v>
      </c>
      <c r="B218" s="84">
        <v>16.239999999999998</v>
      </c>
      <c r="C218" s="29">
        <f t="shared" si="9"/>
        <v>1.135451448109335</v>
      </c>
      <c r="D218" s="80">
        <f t="shared" si="10"/>
        <v>1.1412917897541783</v>
      </c>
      <c r="E218" s="80">
        <f t="shared" si="11"/>
        <v>1.1402933652495106</v>
      </c>
    </row>
    <row r="219" spans="1:5" x14ac:dyDescent="0.3">
      <c r="A219" s="81">
        <v>37026</v>
      </c>
      <c r="B219" s="84">
        <v>16.25</v>
      </c>
      <c r="C219" s="29">
        <f t="shared" si="9"/>
        <v>1.136129710031863</v>
      </c>
      <c r="D219" s="80">
        <f t="shared" si="10"/>
        <v>1.1420010831310725</v>
      </c>
      <c r="E219" s="80">
        <f t="shared" si="11"/>
        <v>1.1409971016900269</v>
      </c>
    </row>
    <row r="220" spans="1:5" x14ac:dyDescent="0.3">
      <c r="A220" s="81">
        <v>37027</v>
      </c>
      <c r="B220" s="84">
        <v>16.239999999999998</v>
      </c>
      <c r="C220" s="29">
        <f t="shared" si="9"/>
        <v>1.136808763398252</v>
      </c>
      <c r="D220" s="80">
        <f t="shared" si="10"/>
        <v>1.1427112212885953</v>
      </c>
      <c r="E220" s="80">
        <f t="shared" si="11"/>
        <v>1.1417016603908894</v>
      </c>
    </row>
    <row r="221" spans="1:5" x14ac:dyDescent="0.3">
      <c r="A221" s="81">
        <v>37028</v>
      </c>
      <c r="B221" s="84">
        <v>16.25</v>
      </c>
      <c r="C221" s="29">
        <f t="shared" si="9"/>
        <v>1.137487836113068</v>
      </c>
      <c r="D221" s="80">
        <f t="shared" si="10"/>
        <v>1.1434213968179727</v>
      </c>
      <c r="E221" s="80">
        <f t="shared" si="11"/>
        <v>1.142406265966174</v>
      </c>
    </row>
    <row r="222" spans="1:5" x14ac:dyDescent="0.3">
      <c r="A222" s="81">
        <v>37029</v>
      </c>
      <c r="B222" s="84">
        <v>16.25</v>
      </c>
      <c r="C222" s="29">
        <f t="shared" si="9"/>
        <v>1.1381677012178344</v>
      </c>
      <c r="D222" s="80">
        <f t="shared" si="10"/>
        <v>1.1441324181786374</v>
      </c>
      <c r="E222" s="80">
        <f t="shared" si="11"/>
        <v>1.1431116948173201</v>
      </c>
    </row>
    <row r="223" spans="1:5" x14ac:dyDescent="0.3">
      <c r="A223" s="81">
        <v>37032</v>
      </c>
      <c r="B223" s="84">
        <v>16.239999999999998</v>
      </c>
      <c r="C223" s="29">
        <f t="shared" si="9"/>
        <v>1.1388479726711753</v>
      </c>
      <c r="D223" s="80">
        <f t="shared" si="10"/>
        <v>1.1448438816784614</v>
      </c>
      <c r="E223" s="80">
        <f t="shared" si="11"/>
        <v>1.1438175592664481</v>
      </c>
    </row>
    <row r="224" spans="1:5" x14ac:dyDescent="0.3">
      <c r="A224" s="81">
        <v>37033</v>
      </c>
      <c r="B224" s="84">
        <v>16.25</v>
      </c>
      <c r="C224" s="29">
        <f t="shared" si="9"/>
        <v>1.1395282635076505</v>
      </c>
      <c r="D224" s="80">
        <f t="shared" si="10"/>
        <v>1.1455553826198879</v>
      </c>
      <c r="E224" s="80">
        <f t="shared" si="11"/>
        <v>1.1445234706768701</v>
      </c>
    </row>
    <row r="225" spans="1:5" x14ac:dyDescent="0.3">
      <c r="A225" s="81">
        <v>37034</v>
      </c>
      <c r="B225" s="84">
        <v>16.61</v>
      </c>
      <c r="C225" s="29">
        <f t="shared" si="9"/>
        <v>1.1402093481554663</v>
      </c>
      <c r="D225" s="80">
        <f t="shared" si="10"/>
        <v>1.1462677309711902</v>
      </c>
      <c r="E225" s="80">
        <f t="shared" si="11"/>
        <v>1.1452302068889186</v>
      </c>
    </row>
    <row r="226" spans="1:5" x14ac:dyDescent="0.3">
      <c r="A226" s="81">
        <v>37035</v>
      </c>
      <c r="B226" s="84">
        <v>16.72</v>
      </c>
      <c r="C226" s="29">
        <f t="shared" si="9"/>
        <v>1.1409048416515606</v>
      </c>
      <c r="D226" s="80">
        <f t="shared" si="10"/>
        <v>1.1469951671317362</v>
      </c>
      <c r="E226" s="80">
        <f t="shared" si="11"/>
        <v>1.1459514432115208</v>
      </c>
    </row>
    <row r="227" spans="1:5" x14ac:dyDescent="0.3">
      <c r="A227" s="81">
        <v>37036</v>
      </c>
      <c r="B227" s="84">
        <v>16.75</v>
      </c>
      <c r="C227" s="29">
        <f t="shared" si="9"/>
        <v>1.1416050263619306</v>
      </c>
      <c r="D227" s="80">
        <f t="shared" si="10"/>
        <v>1.147727528000879</v>
      </c>
      <c r="E227" s="80">
        <f t="shared" si="11"/>
        <v>1.1466774196933023</v>
      </c>
    </row>
    <row r="228" spans="1:5" x14ac:dyDescent="0.3">
      <c r="A228" s="81">
        <v>37039</v>
      </c>
      <c r="B228" s="84">
        <v>16.760000000000002</v>
      </c>
      <c r="C228" s="29">
        <f t="shared" si="9"/>
        <v>1.142306805219786</v>
      </c>
      <c r="D228" s="80">
        <f t="shared" si="10"/>
        <v>1.1484615744629156</v>
      </c>
      <c r="E228" s="80">
        <f t="shared" si="11"/>
        <v>1.1474050257255917</v>
      </c>
    </row>
    <row r="229" spans="1:5" x14ac:dyDescent="0.3">
      <c r="A229" s="81">
        <v>37040</v>
      </c>
      <c r="B229" s="84">
        <v>16.77</v>
      </c>
      <c r="C229" s="29">
        <f t="shared" si="9"/>
        <v>1.1430094038664727</v>
      </c>
      <c r="D229" s="80">
        <f t="shared" si="10"/>
        <v>1.1491964966476489</v>
      </c>
      <c r="E229" s="80">
        <f t="shared" si="11"/>
        <v>1.1481334835742185</v>
      </c>
    </row>
    <row r="230" spans="1:5" x14ac:dyDescent="0.3">
      <c r="A230" s="81">
        <v>37041</v>
      </c>
      <c r="B230" s="84">
        <v>16.77</v>
      </c>
      <c r="C230" s="29">
        <f t="shared" si="9"/>
        <v>1.1437128232837062</v>
      </c>
      <c r="D230" s="80">
        <f t="shared" si="10"/>
        <v>1.1499322956350972</v>
      </c>
      <c r="E230" s="80">
        <f t="shared" si="11"/>
        <v>1.1488627942750502</v>
      </c>
    </row>
    <row r="231" spans="1:5" x14ac:dyDescent="0.3">
      <c r="A231" s="81">
        <v>37042</v>
      </c>
      <c r="B231" s="84">
        <v>16.760000000000002</v>
      </c>
      <c r="C231" s="29">
        <f t="shared" si="9"/>
        <v>1.1444166755922831</v>
      </c>
      <c r="D231" s="80">
        <f t="shared" si="10"/>
        <v>1.15066856573445</v>
      </c>
      <c r="E231" s="80">
        <f t="shared" si="11"/>
        <v>1.1495925682444006</v>
      </c>
    </row>
    <row r="232" spans="1:5" x14ac:dyDescent="0.3">
      <c r="A232" s="81">
        <v>37043</v>
      </c>
      <c r="B232" s="84">
        <v>16.77</v>
      </c>
      <c r="C232" s="29">
        <f t="shared" si="9"/>
        <v>1.1451205719569397</v>
      </c>
      <c r="D232" s="80">
        <f t="shared" si="10"/>
        <v>1.1514049002144511</v>
      </c>
      <c r="E232" s="80">
        <f t="shared" si="11"/>
        <v>1.1503224149073357</v>
      </c>
    </row>
    <row r="233" spans="1:5" x14ac:dyDescent="0.3">
      <c r="A233" s="81">
        <v>37046</v>
      </c>
      <c r="B233" s="84">
        <v>16.760000000000002</v>
      </c>
      <c r="C233" s="29">
        <f t="shared" si="9"/>
        <v>1.1458252906081277</v>
      </c>
      <c r="D233" s="80">
        <f t="shared" si="10"/>
        <v>1.1521421131821135</v>
      </c>
      <c r="E233" s="80">
        <f t="shared" si="11"/>
        <v>1.1510531160484492</v>
      </c>
    </row>
    <row r="234" spans="1:5" x14ac:dyDescent="0.3">
      <c r="A234" s="81">
        <v>37047</v>
      </c>
      <c r="B234" s="84">
        <v>16.75</v>
      </c>
      <c r="C234" s="29">
        <f t="shared" si="9"/>
        <v>1.1465300533696221</v>
      </c>
      <c r="D234" s="80">
        <f t="shared" si="10"/>
        <v>1.1528793906128703</v>
      </c>
      <c r="E234" s="80">
        <f t="shared" si="11"/>
        <v>1.151783889975504</v>
      </c>
    </row>
    <row r="235" spans="1:5" x14ac:dyDescent="0.3">
      <c r="A235" s="81">
        <v>37048</v>
      </c>
      <c r="B235" s="84">
        <v>16.73</v>
      </c>
      <c r="C235" s="29">
        <f t="shared" si="9"/>
        <v>1.1472348597893298</v>
      </c>
      <c r="D235" s="80">
        <f t="shared" si="10"/>
        <v>1.1536167320263924</v>
      </c>
      <c r="E235" s="80">
        <f t="shared" si="11"/>
        <v>1.1525147362377981</v>
      </c>
    </row>
    <row r="236" spans="1:5" x14ac:dyDescent="0.3">
      <c r="A236" s="81">
        <v>37049</v>
      </c>
      <c r="B236" s="84">
        <v>16.71</v>
      </c>
      <c r="C236" s="29">
        <f t="shared" si="9"/>
        <v>1.1479393193549834</v>
      </c>
      <c r="D236" s="80">
        <f t="shared" si="10"/>
        <v>1.1543537288662069</v>
      </c>
      <c r="E236" s="80">
        <f t="shared" si="11"/>
        <v>1.1532452625215046</v>
      </c>
    </row>
    <row r="237" spans="1:5" x14ac:dyDescent="0.3">
      <c r="A237" s="81">
        <v>37050</v>
      </c>
      <c r="B237" s="84">
        <v>16.670000000000002</v>
      </c>
      <c r="C237" s="29">
        <f t="shared" si="9"/>
        <v>1.1486434308952962</v>
      </c>
      <c r="D237" s="80">
        <f t="shared" si="10"/>
        <v>1.1550903798691272</v>
      </c>
      <c r="E237" s="80">
        <f t="shared" si="11"/>
        <v>1.1539754676300502</v>
      </c>
    </row>
    <row r="238" spans="1:5" x14ac:dyDescent="0.3">
      <c r="A238" s="81">
        <v>37053</v>
      </c>
      <c r="B238" s="84">
        <v>16.64</v>
      </c>
      <c r="C238" s="29">
        <f t="shared" si="9"/>
        <v>1.1493464121614385</v>
      </c>
      <c r="D238" s="80">
        <f t="shared" si="10"/>
        <v>1.1558258665777916</v>
      </c>
      <c r="E238" s="80">
        <f t="shared" si="11"/>
        <v>1.1547045656479098</v>
      </c>
    </row>
    <row r="239" spans="1:5" x14ac:dyDescent="0.3">
      <c r="A239" s="81">
        <v>37054</v>
      </c>
      <c r="B239" s="84">
        <v>16.66</v>
      </c>
      <c r="C239" s="29">
        <f t="shared" si="9"/>
        <v>1.150048651325805</v>
      </c>
      <c r="D239" s="80">
        <f t="shared" si="10"/>
        <v>1.1565605950250795</v>
      </c>
      <c r="E239" s="80">
        <f t="shared" si="11"/>
        <v>1.1554329464982385</v>
      </c>
    </row>
    <row r="240" spans="1:5" x14ac:dyDescent="0.3">
      <c r="A240" s="81">
        <v>37055</v>
      </c>
      <c r="B240" s="84">
        <v>16.64</v>
      </c>
      <c r="C240" s="29">
        <f t="shared" si="9"/>
        <v>1.1507521015843616</v>
      </c>
      <c r="D240" s="80">
        <f t="shared" si="10"/>
        <v>1.1572966087543726</v>
      </c>
      <c r="E240" s="80">
        <f t="shared" si="11"/>
        <v>1.1561625725168789</v>
      </c>
    </row>
    <row r="241" spans="1:5" x14ac:dyDescent="0.3">
      <c r="A241" s="81">
        <v>37057</v>
      </c>
      <c r="B241" s="84">
        <v>16.670000000000002</v>
      </c>
      <c r="C241" s="29">
        <f t="shared" si="9"/>
        <v>1.1514551996109086</v>
      </c>
      <c r="D241" s="80">
        <f t="shared" si="10"/>
        <v>1.1580322721142169</v>
      </c>
      <c r="E241" s="80">
        <f t="shared" si="11"/>
        <v>1.1568918730693676</v>
      </c>
    </row>
    <row r="242" spans="1:5" x14ac:dyDescent="0.3">
      <c r="A242" s="81">
        <v>37060</v>
      </c>
      <c r="B242" s="84">
        <v>16.75</v>
      </c>
      <c r="C242" s="29">
        <f t="shared" si="9"/>
        <v>1.1521599017076225</v>
      </c>
      <c r="D242" s="80">
        <f t="shared" si="10"/>
        <v>1.15876963202924</v>
      </c>
      <c r="E242" s="80">
        <f t="shared" si="11"/>
        <v>1.1576228137134221</v>
      </c>
    </row>
    <row r="243" spans="1:5" x14ac:dyDescent="0.3">
      <c r="A243" s="81">
        <v>37061</v>
      </c>
      <c r="B243" s="84">
        <v>16.78</v>
      </c>
      <c r="C243" s="29">
        <f t="shared" si="9"/>
        <v>1.152868168963999</v>
      </c>
      <c r="D243" s="80">
        <f t="shared" si="10"/>
        <v>1.1595107406355556</v>
      </c>
      <c r="E243" s="80">
        <f t="shared" si="11"/>
        <v>1.1583573649724841</v>
      </c>
    </row>
    <row r="244" spans="1:5" x14ac:dyDescent="0.3">
      <c r="A244" s="81">
        <v>37062</v>
      </c>
      <c r="B244" s="84">
        <v>17.22</v>
      </c>
      <c r="C244" s="29">
        <f t="shared" si="9"/>
        <v>1.1535780475390385</v>
      </c>
      <c r="D244" s="80">
        <f t="shared" si="10"/>
        <v>1.1602535537111389</v>
      </c>
      <c r="E244" s="80">
        <f t="shared" si="11"/>
        <v>1.1590935638773343</v>
      </c>
    </row>
    <row r="245" spans="1:5" x14ac:dyDescent="0.3">
      <c r="A245" s="81">
        <v>37063</v>
      </c>
      <c r="B245" s="84">
        <v>18.260000000000002</v>
      </c>
      <c r="C245" s="29">
        <f t="shared" si="9"/>
        <v>1.1543055861420604</v>
      </c>
      <c r="D245" s="80">
        <f t="shared" si="10"/>
        <v>1.1610148650703283</v>
      </c>
      <c r="E245" s="80">
        <f t="shared" si="11"/>
        <v>1.159847536285916</v>
      </c>
    </row>
    <row r="246" spans="1:5" x14ac:dyDescent="0.3">
      <c r="A246" s="81">
        <v>37064</v>
      </c>
      <c r="B246" s="84">
        <v>18.27</v>
      </c>
      <c r="C246" s="29">
        <f t="shared" si="9"/>
        <v>1.1550740766290903</v>
      </c>
      <c r="D246" s="80">
        <f t="shared" si="10"/>
        <v>1.1618190498000629</v>
      </c>
      <c r="E246" s="80">
        <f t="shared" si="11"/>
        <v>1.1606426873987303</v>
      </c>
    </row>
    <row r="247" spans="1:5" x14ac:dyDescent="0.3">
      <c r="A247" s="81">
        <v>37067</v>
      </c>
      <c r="B247" s="84">
        <v>18.27</v>
      </c>
      <c r="C247" s="29">
        <f t="shared" si="9"/>
        <v>1.1558434599207921</v>
      </c>
      <c r="D247" s="80">
        <f t="shared" si="10"/>
        <v>1.1626241904433998</v>
      </c>
      <c r="E247" s="80">
        <f t="shared" si="11"/>
        <v>1.1614387666591468</v>
      </c>
    </row>
    <row r="248" spans="1:5" x14ac:dyDescent="0.3">
      <c r="A248" s="81">
        <v>37068</v>
      </c>
      <c r="B248" s="84">
        <v>18.260000000000002</v>
      </c>
      <c r="C248" s="29">
        <f t="shared" si="9"/>
        <v>1.1566133556910108</v>
      </c>
      <c r="D248" s="80">
        <f t="shared" si="10"/>
        <v>1.1634298890492314</v>
      </c>
      <c r="E248" s="80">
        <f t="shared" si="11"/>
        <v>1.1622353919465152</v>
      </c>
    </row>
    <row r="249" spans="1:5" x14ac:dyDescent="0.3">
      <c r="A249" s="81">
        <v>37069</v>
      </c>
      <c r="B249" s="84">
        <v>18.28</v>
      </c>
      <c r="C249" s="29">
        <f t="shared" si="9"/>
        <v>1.1573833825986957</v>
      </c>
      <c r="D249" s="80">
        <f t="shared" si="10"/>
        <v>1.1642357465615154</v>
      </c>
      <c r="E249" s="80">
        <f t="shared" si="11"/>
        <v>1.1630321800900825</v>
      </c>
    </row>
    <row r="250" spans="1:5" x14ac:dyDescent="0.3">
      <c r="A250" s="81">
        <v>37070</v>
      </c>
      <c r="B250" s="84">
        <v>18.28</v>
      </c>
      <c r="C250" s="29">
        <f t="shared" si="9"/>
        <v>1.158154697606361</v>
      </c>
      <c r="D250" s="80">
        <f t="shared" si="10"/>
        <v>1.1650429738078913</v>
      </c>
      <c r="E250" s="80">
        <f t="shared" si="11"/>
        <v>1.1638302937308593</v>
      </c>
    </row>
    <row r="251" spans="1:5" x14ac:dyDescent="0.3">
      <c r="A251" s="81">
        <v>37071</v>
      </c>
      <c r="B251" s="84">
        <v>18.28</v>
      </c>
      <c r="C251" s="29">
        <f t="shared" si="9"/>
        <v>1.158926526641487</v>
      </c>
      <c r="D251" s="80">
        <f t="shared" si="10"/>
        <v>1.1658507607483233</v>
      </c>
      <c r="E251" s="80">
        <f t="shared" si="11"/>
        <v>1.1646289550653239</v>
      </c>
    </row>
    <row r="252" spans="1:5" x14ac:dyDescent="0.3">
      <c r="A252" s="81">
        <v>37074</v>
      </c>
      <c r="B252" s="84">
        <v>18.29</v>
      </c>
      <c r="C252" s="29">
        <f t="shared" si="9"/>
        <v>1.1596988700466369</v>
      </c>
      <c r="D252" s="80">
        <f t="shared" si="10"/>
        <v>1.1666591077708774</v>
      </c>
      <c r="E252" s="80">
        <f t="shared" si="11"/>
        <v>1.1654281644693227</v>
      </c>
    </row>
    <row r="253" spans="1:5" x14ac:dyDescent="0.3">
      <c r="A253" s="81">
        <v>37075</v>
      </c>
      <c r="B253" s="84">
        <v>18.3</v>
      </c>
      <c r="C253" s="29">
        <f t="shared" si="9"/>
        <v>1.1604721224622179</v>
      </c>
      <c r="D253" s="80">
        <f t="shared" si="10"/>
        <v>1.1674684279532148</v>
      </c>
      <c r="E253" s="80">
        <f t="shared" si="11"/>
        <v>1.166228318572379</v>
      </c>
    </row>
    <row r="254" spans="1:5" x14ac:dyDescent="0.3">
      <c r="A254" s="81">
        <v>37076</v>
      </c>
      <c r="B254" s="84">
        <v>18.3</v>
      </c>
      <c r="C254" s="29">
        <f t="shared" si="9"/>
        <v>1.1612462734151126</v>
      </c>
      <c r="D254" s="80">
        <f t="shared" si="10"/>
        <v>1.1682787103963093</v>
      </c>
      <c r="E254" s="80">
        <f t="shared" si="11"/>
        <v>1.1670294069043801</v>
      </c>
    </row>
    <row r="255" spans="1:5" x14ac:dyDescent="0.3">
      <c r="A255" s="81">
        <v>37077</v>
      </c>
      <c r="B255" s="84">
        <v>18.3</v>
      </c>
      <c r="C255" s="29">
        <f t="shared" si="9"/>
        <v>1.1620209408041078</v>
      </c>
      <c r="D255" s="80">
        <f t="shared" si="10"/>
        <v>1.1690895552166138</v>
      </c>
      <c r="E255" s="80">
        <f t="shared" si="11"/>
        <v>1.1678310455081464</v>
      </c>
    </row>
    <row r="256" spans="1:5" x14ac:dyDescent="0.3">
      <c r="A256" s="81">
        <v>37078</v>
      </c>
      <c r="B256" s="84">
        <v>18.32</v>
      </c>
      <c r="C256" s="29">
        <f t="shared" si="9"/>
        <v>1.1627961249737182</v>
      </c>
      <c r="D256" s="80">
        <f t="shared" si="10"/>
        <v>1.1699009628044472</v>
      </c>
      <c r="E256" s="80">
        <f t="shared" si="11"/>
        <v>1.1686332347616626</v>
      </c>
    </row>
    <row r="257" spans="1:5" x14ac:dyDescent="0.3">
      <c r="A257" s="81">
        <v>37081</v>
      </c>
      <c r="B257" s="84">
        <v>18.309999999999999</v>
      </c>
      <c r="C257" s="29">
        <f t="shared" si="9"/>
        <v>1.1635726053420918</v>
      </c>
      <c r="D257" s="80">
        <f t="shared" si="10"/>
        <v>1.1707137490509227</v>
      </c>
      <c r="E257" s="80">
        <f t="shared" si="11"/>
        <v>1.169436758042937</v>
      </c>
    </row>
    <row r="258" spans="1:5" x14ac:dyDescent="0.3">
      <c r="A258" s="81">
        <v>37082</v>
      </c>
      <c r="B258" s="84">
        <v>18.329999999999998</v>
      </c>
      <c r="C258" s="29">
        <f t="shared" si="9"/>
        <v>1.1643492202418013</v>
      </c>
      <c r="D258" s="80">
        <f t="shared" si="10"/>
        <v>1.1715266980354497</v>
      </c>
      <c r="E258" s="80">
        <f t="shared" si="11"/>
        <v>1.1702404478851594</v>
      </c>
    </row>
    <row r="259" spans="1:5" x14ac:dyDescent="0.3">
      <c r="A259" s="81">
        <v>37083</v>
      </c>
      <c r="B259" s="84">
        <v>18.43</v>
      </c>
      <c r="C259" s="29">
        <f t="shared" si="9"/>
        <v>1.1651271335993372</v>
      </c>
      <c r="D259" s="80">
        <f t="shared" si="10"/>
        <v>1.1723410281692443</v>
      </c>
      <c r="E259" s="80">
        <f t="shared" si="11"/>
        <v>1.1710454741360163</v>
      </c>
    </row>
    <row r="260" spans="1:5" x14ac:dyDescent="0.3">
      <c r="A260" s="81">
        <v>37084</v>
      </c>
      <c r="B260" s="84">
        <v>18.48</v>
      </c>
      <c r="C260" s="29">
        <f t="shared" si="9"/>
        <v>1.1659094698644636</v>
      </c>
      <c r="D260" s="80">
        <f t="shared" si="10"/>
        <v>1.1731600103523325</v>
      </c>
      <c r="E260" s="80">
        <f t="shared" si="11"/>
        <v>1.1718549772566906</v>
      </c>
    </row>
    <row r="261" spans="1:5" x14ac:dyDescent="0.3">
      <c r="A261" s="81">
        <v>37085</v>
      </c>
      <c r="B261" s="84">
        <v>18.440000000000001</v>
      </c>
      <c r="C261" s="29">
        <f t="shared" ref="C261:C324" si="12">IF(A261=$B$2,1,IF(A260&lt;DATE(1998,1,2),ROUND(B260/3000+1,8)*C260,ROUND(((1+B260/100)^(1/252)),8)*C260))</f>
        <v>1.1666942901650081</v>
      </c>
      <c r="D261" s="80">
        <f t="shared" ref="D261:D324" si="13">(((ROUND(C261/C260,8)-1)*$D$1)+1)*D260</f>
        <v>1.1739816151992475</v>
      </c>
      <c r="E261" s="80">
        <f t="shared" ref="E261:E324" si="14">(((ROUND(C261/C260,8))*(($E$1+1)^(1/252)))*E260)</f>
        <v>1.1726670087141229</v>
      </c>
    </row>
    <row r="262" spans="1:5" x14ac:dyDescent="0.3">
      <c r="A262" s="81">
        <v>37088</v>
      </c>
      <c r="B262" s="84">
        <v>18.399999999999999</v>
      </c>
      <c r="C262" s="29">
        <f t="shared" si="12"/>
        <v>1.1674780753891409</v>
      </c>
      <c r="D262" s="80">
        <f t="shared" si="13"/>
        <v>1.1748021587546416</v>
      </c>
      <c r="E262" s="80">
        <f t="shared" si="14"/>
        <v>1.173478031460085</v>
      </c>
    </row>
    <row r="263" spans="1:5" x14ac:dyDescent="0.3">
      <c r="A263" s="81">
        <v>37089</v>
      </c>
      <c r="B263" s="84">
        <v>18.37</v>
      </c>
      <c r="C263" s="29">
        <f t="shared" si="12"/>
        <v>1.1682608227395663</v>
      </c>
      <c r="D263" s="80">
        <f t="shared" si="13"/>
        <v>1.1756216379873567</v>
      </c>
      <c r="E263" s="80">
        <f t="shared" si="14"/>
        <v>1.1742880426220117</v>
      </c>
    </row>
    <row r="264" spans="1:5" x14ac:dyDescent="0.3">
      <c r="A264" s="81">
        <v>37090</v>
      </c>
      <c r="B264" s="84">
        <v>18.7</v>
      </c>
      <c r="C264" s="29">
        <f t="shared" si="12"/>
        <v>1.1690429149473494</v>
      </c>
      <c r="D264" s="80">
        <f t="shared" si="13"/>
        <v>1.1764404534970916</v>
      </c>
      <c r="E264" s="80">
        <f t="shared" si="14"/>
        <v>1.1750974268521366</v>
      </c>
    </row>
    <row r="265" spans="1:5" x14ac:dyDescent="0.3">
      <c r="A265" s="81">
        <v>37091</v>
      </c>
      <c r="B265" s="84">
        <v>18.95</v>
      </c>
      <c r="C265" s="29">
        <f t="shared" si="12"/>
        <v>1.1698384603414003</v>
      </c>
      <c r="D265" s="80">
        <f t="shared" si="13"/>
        <v>1.1772733764016186</v>
      </c>
      <c r="E265" s="80">
        <f t="shared" si="14"/>
        <v>1.1759203657893829</v>
      </c>
    </row>
    <row r="266" spans="1:5" x14ac:dyDescent="0.3">
      <c r="A266" s="81">
        <v>37092</v>
      </c>
      <c r="B266" s="84">
        <v>18.97</v>
      </c>
      <c r="C266" s="29">
        <f t="shared" si="12"/>
        <v>1.1706443152631909</v>
      </c>
      <c r="D266" s="80">
        <f t="shared" si="13"/>
        <v>1.1781171163918243</v>
      </c>
      <c r="E266" s="80">
        <f t="shared" si="14"/>
        <v>1.17675370017291</v>
      </c>
    </row>
    <row r="267" spans="1:5" x14ac:dyDescent="0.3">
      <c r="A267" s="81">
        <v>37095</v>
      </c>
      <c r="B267" s="84">
        <v>18.940000000000001</v>
      </c>
      <c r="C267" s="29">
        <f t="shared" si="12"/>
        <v>1.1714515096378944</v>
      </c>
      <c r="D267" s="80">
        <f t="shared" si="13"/>
        <v>1.1789622823097388</v>
      </c>
      <c r="E267" s="80">
        <f t="shared" si="14"/>
        <v>1.1775884135524828</v>
      </c>
    </row>
    <row r="268" spans="1:5" x14ac:dyDescent="0.3">
      <c r="A268" s="81">
        <v>37096</v>
      </c>
      <c r="B268" s="84">
        <v>18.95</v>
      </c>
      <c r="C268" s="29">
        <f t="shared" si="12"/>
        <v>1.1722580891458252</v>
      </c>
      <c r="D268" s="80">
        <f t="shared" si="13"/>
        <v>1.1798068279463469</v>
      </c>
      <c r="E268" s="80">
        <f t="shared" si="14"/>
        <v>1.1784225414123131</v>
      </c>
    </row>
    <row r="269" spans="1:5" x14ac:dyDescent="0.3">
      <c r="A269" s="81">
        <v>37097</v>
      </c>
      <c r="B269" s="84">
        <v>18.95</v>
      </c>
      <c r="C269" s="29">
        <f t="shared" si="12"/>
        <v>1.1730656108531141</v>
      </c>
      <c r="D269" s="80">
        <f t="shared" si="13"/>
        <v>1.1806523836357985</v>
      </c>
      <c r="E269" s="80">
        <f t="shared" si="14"/>
        <v>1.1792576490017825</v>
      </c>
    </row>
    <row r="270" spans="1:5" x14ac:dyDescent="0.3">
      <c r="A270" s="81">
        <v>37098</v>
      </c>
      <c r="B270" s="84">
        <v>18.920000000000002</v>
      </c>
      <c r="C270" s="29">
        <f t="shared" si="12"/>
        <v>1.1738736888298062</v>
      </c>
      <c r="D270" s="80">
        <f t="shared" si="13"/>
        <v>1.1814985453265097</v>
      </c>
      <c r="E270" s="80">
        <f t="shared" si="14"/>
        <v>1.180093348403324</v>
      </c>
    </row>
    <row r="271" spans="1:5" x14ac:dyDescent="0.3">
      <c r="A271" s="81">
        <v>37099</v>
      </c>
      <c r="B271" s="84">
        <v>18.96</v>
      </c>
      <c r="C271" s="29">
        <f t="shared" si="12"/>
        <v>1.1746811495854046</v>
      </c>
      <c r="D271" s="80">
        <f t="shared" si="13"/>
        <v>1.1823440842217092</v>
      </c>
      <c r="E271" s="80">
        <f t="shared" si="14"/>
        <v>1.1809284599196295</v>
      </c>
    </row>
    <row r="272" spans="1:5" x14ac:dyDescent="0.3">
      <c r="A272" s="81">
        <v>37102</v>
      </c>
      <c r="B272" s="84">
        <v>18.96</v>
      </c>
      <c r="C272" s="29">
        <f t="shared" si="12"/>
        <v>1.1754907280868871</v>
      </c>
      <c r="D272" s="80">
        <f t="shared" si="13"/>
        <v>1.1831918642737778</v>
      </c>
      <c r="E272" s="80">
        <f t="shared" si="14"/>
        <v>1.1817657330815994</v>
      </c>
    </row>
    <row r="273" spans="1:5" x14ac:dyDescent="0.3">
      <c r="A273" s="81">
        <v>37103</v>
      </c>
      <c r="B273" s="84">
        <v>18.96</v>
      </c>
      <c r="C273" s="29">
        <f t="shared" si="12"/>
        <v>1.1763008645417772</v>
      </c>
      <c r="D273" s="80">
        <f t="shared" si="13"/>
        <v>1.1840402522123543</v>
      </c>
      <c r="E273" s="80">
        <f t="shared" si="14"/>
        <v>1.182603599866614</v>
      </c>
    </row>
    <row r="274" spans="1:5" x14ac:dyDescent="0.3">
      <c r="A274" s="81">
        <v>37104</v>
      </c>
      <c r="B274" s="84">
        <v>18.97</v>
      </c>
      <c r="C274" s="29">
        <f t="shared" si="12"/>
        <v>1.1771115593346106</v>
      </c>
      <c r="D274" s="80">
        <f t="shared" si="13"/>
        <v>1.1848892484733138</v>
      </c>
      <c r="E274" s="80">
        <f t="shared" si="14"/>
        <v>1.1834420606955491</v>
      </c>
    </row>
    <row r="275" spans="1:5" x14ac:dyDescent="0.3">
      <c r="A275" s="81">
        <v>37105</v>
      </c>
      <c r="B275" s="84">
        <v>18.96</v>
      </c>
      <c r="C275" s="29">
        <f t="shared" si="12"/>
        <v>1.1779232130681188</v>
      </c>
      <c r="D275" s="80">
        <f t="shared" si="13"/>
        <v>1.1857392726308271</v>
      </c>
      <c r="E275" s="80">
        <f t="shared" si="14"/>
        <v>1.1842815183678441</v>
      </c>
    </row>
    <row r="276" spans="1:5" x14ac:dyDescent="0.3">
      <c r="A276" s="81">
        <v>37106</v>
      </c>
      <c r="B276" s="84">
        <v>18.97</v>
      </c>
      <c r="C276" s="29">
        <f t="shared" si="12"/>
        <v>1.178735025967333</v>
      </c>
      <c r="D276" s="80">
        <f t="shared" si="13"/>
        <v>1.1865894871459632</v>
      </c>
      <c r="E276" s="80">
        <f t="shared" si="14"/>
        <v>1.1851211688337275</v>
      </c>
    </row>
    <row r="277" spans="1:5" x14ac:dyDescent="0.3">
      <c r="A277" s="81">
        <v>37109</v>
      </c>
      <c r="B277" s="84">
        <v>18.98</v>
      </c>
      <c r="C277" s="29">
        <f t="shared" si="12"/>
        <v>1.1795477991297882</v>
      </c>
      <c r="D277" s="80">
        <f t="shared" si="13"/>
        <v>1.1874407310326176</v>
      </c>
      <c r="E277" s="80">
        <f t="shared" si="14"/>
        <v>1.1859618175573263</v>
      </c>
    </row>
    <row r="278" spans="1:5" x14ac:dyDescent="0.3">
      <c r="A278" s="81">
        <v>37110</v>
      </c>
      <c r="B278" s="84">
        <v>19</v>
      </c>
      <c r="C278" s="29">
        <f t="shared" si="12"/>
        <v>1.1803615219744961</v>
      </c>
      <c r="D278" s="80">
        <f t="shared" si="13"/>
        <v>1.1882929932769812</v>
      </c>
      <c r="E278" s="80">
        <f t="shared" si="14"/>
        <v>1.1868034539582002</v>
      </c>
    </row>
    <row r="279" spans="1:5" x14ac:dyDescent="0.3">
      <c r="A279" s="81">
        <v>37111</v>
      </c>
      <c r="B279" s="84">
        <v>19</v>
      </c>
      <c r="C279" s="29">
        <f t="shared" si="12"/>
        <v>1.1811765970162651</v>
      </c>
      <c r="D279" s="80">
        <f t="shared" si="13"/>
        <v>1.189146695536839</v>
      </c>
      <c r="E279" s="80">
        <f t="shared" si="14"/>
        <v>1.1876464828135955</v>
      </c>
    </row>
    <row r="280" spans="1:5" x14ac:dyDescent="0.3">
      <c r="A280" s="81">
        <v>37112</v>
      </c>
      <c r="B280" s="84">
        <v>19</v>
      </c>
      <c r="C280" s="29">
        <f t="shared" si="12"/>
        <v>1.1819922348918026</v>
      </c>
      <c r="D280" s="80">
        <f t="shared" si="13"/>
        <v>1.1900010111198021</v>
      </c>
      <c r="E280" s="80">
        <f t="shared" si="14"/>
        <v>1.1884901105024781</v>
      </c>
    </row>
    <row r="281" spans="1:5" x14ac:dyDescent="0.3">
      <c r="A281" s="81">
        <v>37113</v>
      </c>
      <c r="B281" s="84">
        <v>18.989999999999998</v>
      </c>
      <c r="C281" s="29">
        <f t="shared" si="12"/>
        <v>1.1828084359897624</v>
      </c>
      <c r="D281" s="80">
        <f t="shared" si="13"/>
        <v>1.1908559404664982</v>
      </c>
      <c r="E281" s="80">
        <f t="shared" si="14"/>
        <v>1.1893343374502208</v>
      </c>
    </row>
    <row r="282" spans="1:5" x14ac:dyDescent="0.3">
      <c r="A282" s="81">
        <v>37116</v>
      </c>
      <c r="B282" s="84">
        <v>19.010000000000002</v>
      </c>
      <c r="C282" s="29">
        <f t="shared" si="12"/>
        <v>1.1836248103722824</v>
      </c>
      <c r="D282" s="80">
        <f t="shared" si="13"/>
        <v>1.1917110751589208</v>
      </c>
      <c r="E282" s="80">
        <f t="shared" si="14"/>
        <v>1.190178771594399</v>
      </c>
    </row>
    <row r="283" spans="1:5" x14ac:dyDescent="0.3">
      <c r="A283" s="81">
        <v>37117</v>
      </c>
      <c r="B283" s="84">
        <v>19.010000000000002</v>
      </c>
      <c r="C283" s="29">
        <f t="shared" si="12"/>
        <v>1.1844425294087761</v>
      </c>
      <c r="D283" s="80">
        <f t="shared" si="13"/>
        <v>1.1925676422150457</v>
      </c>
      <c r="E283" s="80">
        <f t="shared" si="14"/>
        <v>1.1910245908251587</v>
      </c>
    </row>
    <row r="284" spans="1:5" x14ac:dyDescent="0.3">
      <c r="A284" s="81">
        <v>37118</v>
      </c>
      <c r="B284" s="84">
        <v>19.010000000000002</v>
      </c>
      <c r="C284" s="29">
        <f t="shared" si="12"/>
        <v>1.1852608133746434</v>
      </c>
      <c r="D284" s="80">
        <f t="shared" si="13"/>
        <v>1.1934248249465109</v>
      </c>
      <c r="E284" s="80">
        <f t="shared" si="14"/>
        <v>1.1918710111506348</v>
      </c>
    </row>
    <row r="285" spans="1:5" x14ac:dyDescent="0.3">
      <c r="A285" s="81">
        <v>37119</v>
      </c>
      <c r="B285" s="84">
        <v>19.02</v>
      </c>
      <c r="C285" s="29">
        <f t="shared" si="12"/>
        <v>1.1860796626601713</v>
      </c>
      <c r="D285" s="80">
        <f t="shared" si="13"/>
        <v>1.1942826237958457</v>
      </c>
      <c r="E285" s="80">
        <f t="shared" si="14"/>
        <v>1.1927180329980045</v>
      </c>
    </row>
    <row r="286" spans="1:5" x14ac:dyDescent="0.3">
      <c r="A286" s="81">
        <v>37120</v>
      </c>
      <c r="B286" s="84">
        <v>19.03</v>
      </c>
      <c r="C286" s="29">
        <f t="shared" si="12"/>
        <v>1.1868994809230018</v>
      </c>
      <c r="D286" s="80">
        <f t="shared" si="13"/>
        <v>1.1951414616666556</v>
      </c>
      <c r="E286" s="80">
        <f t="shared" si="14"/>
        <v>1.1935660623269062</v>
      </c>
    </row>
    <row r="287" spans="1:5" x14ac:dyDescent="0.3">
      <c r="A287" s="81">
        <v>37123</v>
      </c>
      <c r="B287" s="84">
        <v>19.03</v>
      </c>
      <c r="C287" s="29">
        <f t="shared" si="12"/>
        <v>1.1877202575210446</v>
      </c>
      <c r="D287" s="80">
        <f t="shared" si="13"/>
        <v>1.1960013274791115</v>
      </c>
      <c r="E287" s="80">
        <f t="shared" si="14"/>
        <v>1.1944150884940976</v>
      </c>
    </row>
    <row r="288" spans="1:5" x14ac:dyDescent="0.3">
      <c r="A288" s="81">
        <v>37124</v>
      </c>
      <c r="B288" s="84">
        <v>19.04</v>
      </c>
      <c r="C288" s="29">
        <f t="shared" si="12"/>
        <v>1.1885416017107282</v>
      </c>
      <c r="D288" s="80">
        <f t="shared" si="13"/>
        <v>1.1968618119373422</v>
      </c>
      <c r="E288" s="80">
        <f t="shared" si="14"/>
        <v>1.1952647186039238</v>
      </c>
    </row>
    <row r="289" spans="1:5" x14ac:dyDescent="0.3">
      <c r="A289" s="81">
        <v>37125</v>
      </c>
      <c r="B289" s="84">
        <v>19.059999999999999</v>
      </c>
      <c r="C289" s="29">
        <f t="shared" si="12"/>
        <v>1.1893639061032879</v>
      </c>
      <c r="D289" s="80">
        <f t="shared" si="13"/>
        <v>1.1977233264074028</v>
      </c>
      <c r="E289" s="80">
        <f t="shared" si="14"/>
        <v>1.1961153475311548</v>
      </c>
    </row>
    <row r="290" spans="1:5" x14ac:dyDescent="0.3">
      <c r="A290" s="81">
        <v>37126</v>
      </c>
      <c r="B290" s="84">
        <v>19.03</v>
      </c>
      <c r="C290" s="29">
        <f t="shared" si="12"/>
        <v>1.1901875762891816</v>
      </c>
      <c r="D290" s="80">
        <f t="shared" si="13"/>
        <v>1.1985862958997833</v>
      </c>
      <c r="E290" s="80">
        <f t="shared" si="14"/>
        <v>1.1969673832349781</v>
      </c>
    </row>
    <row r="291" spans="1:5" x14ac:dyDescent="0.3">
      <c r="A291" s="81">
        <v>37127</v>
      </c>
      <c r="B291" s="84">
        <v>19.04</v>
      </c>
      <c r="C291" s="29">
        <f t="shared" si="12"/>
        <v>1.191010626703813</v>
      </c>
      <c r="D291" s="80">
        <f t="shared" si="13"/>
        <v>1.1994486401595876</v>
      </c>
      <c r="E291" s="80">
        <f t="shared" si="14"/>
        <v>1.1978188288832061</v>
      </c>
    </row>
    <row r="292" spans="1:5" x14ac:dyDescent="0.3">
      <c r="A292" s="81">
        <v>37130</v>
      </c>
      <c r="B292" s="84">
        <v>19.03</v>
      </c>
      <c r="C292" s="29">
        <f t="shared" si="12"/>
        <v>1.1918346393160044</v>
      </c>
      <c r="D292" s="80">
        <f t="shared" si="13"/>
        <v>1.2003120166574304</v>
      </c>
      <c r="E292" s="80">
        <f t="shared" si="14"/>
        <v>1.1986712754831694</v>
      </c>
    </row>
    <row r="293" spans="1:5" x14ac:dyDescent="0.3">
      <c r="A293" s="81">
        <v>37131</v>
      </c>
      <c r="B293" s="84">
        <v>19.02</v>
      </c>
      <c r="C293" s="29">
        <f t="shared" si="12"/>
        <v>1.1926588287241306</v>
      </c>
      <c r="D293" s="80">
        <f t="shared" si="13"/>
        <v>1.2011756025177724</v>
      </c>
      <c r="E293" s="80">
        <f t="shared" si="14"/>
        <v>1.1995239331708065</v>
      </c>
    </row>
    <row r="294" spans="1:5" x14ac:dyDescent="0.3">
      <c r="A294" s="81">
        <v>37132</v>
      </c>
      <c r="B294" s="84">
        <v>19</v>
      </c>
      <c r="C294" s="29">
        <f t="shared" si="12"/>
        <v>1.1934831945065447</v>
      </c>
      <c r="D294" s="80">
        <f t="shared" si="13"/>
        <v>1.2020393972983214</v>
      </c>
      <c r="E294" s="80">
        <f t="shared" si="14"/>
        <v>1.2003768015335758</v>
      </c>
    </row>
    <row r="295" spans="1:5" x14ac:dyDescent="0.3">
      <c r="A295" s="81">
        <v>37133</v>
      </c>
      <c r="B295" s="84">
        <v>19.02</v>
      </c>
      <c r="C295" s="29">
        <f t="shared" si="12"/>
        <v>1.1943073304568472</v>
      </c>
      <c r="D295" s="80">
        <f t="shared" si="13"/>
        <v>1.2029029753516445</v>
      </c>
      <c r="E295" s="80">
        <f t="shared" si="14"/>
        <v>1.2012294720222443</v>
      </c>
    </row>
    <row r="296" spans="1:5" x14ac:dyDescent="0.3">
      <c r="A296" s="81">
        <v>37134</v>
      </c>
      <c r="B296" s="84">
        <v>19.04</v>
      </c>
      <c r="C296" s="29">
        <f t="shared" si="12"/>
        <v>1.1951328356836588</v>
      </c>
      <c r="D296" s="80">
        <f t="shared" si="13"/>
        <v>1.2037680123282843</v>
      </c>
      <c r="E296" s="80">
        <f t="shared" si="14"/>
        <v>1.2020835530328713</v>
      </c>
    </row>
    <row r="297" spans="1:5" x14ac:dyDescent="0.3">
      <c r="A297" s="81">
        <v>37137</v>
      </c>
      <c r="B297" s="84">
        <v>19.04</v>
      </c>
      <c r="C297" s="29">
        <f t="shared" si="12"/>
        <v>1.195959700287355</v>
      </c>
      <c r="D297" s="80">
        <f t="shared" si="13"/>
        <v>1.2046344979583492</v>
      </c>
      <c r="E297" s="80">
        <f t="shared" si="14"/>
        <v>1.2029390346908195</v>
      </c>
    </row>
    <row r="298" spans="1:5" x14ac:dyDescent="0.3">
      <c r="A298" s="81">
        <v>37138</v>
      </c>
      <c r="B298" s="84">
        <v>19.02</v>
      </c>
      <c r="C298" s="29">
        <f t="shared" si="12"/>
        <v>1.196787136965596</v>
      </c>
      <c r="D298" s="80">
        <f t="shared" si="13"/>
        <v>1.2055016072944267</v>
      </c>
      <c r="E298" s="80">
        <f t="shared" si="14"/>
        <v>1.2037951251657384</v>
      </c>
    </row>
    <row r="299" spans="1:5" x14ac:dyDescent="0.3">
      <c r="A299" s="81">
        <v>37139</v>
      </c>
      <c r="B299" s="84">
        <v>19.02</v>
      </c>
      <c r="C299" s="29">
        <f t="shared" si="12"/>
        <v>1.1976143562346666</v>
      </c>
      <c r="D299" s="80">
        <f t="shared" si="13"/>
        <v>1.2063685130109112</v>
      </c>
      <c r="E299" s="80">
        <f t="shared" si="14"/>
        <v>1.2046510303703939</v>
      </c>
    </row>
    <row r="300" spans="1:5" x14ac:dyDescent="0.3">
      <c r="A300" s="81">
        <v>37140</v>
      </c>
      <c r="B300" s="84">
        <v>19.02</v>
      </c>
      <c r="C300" s="29">
        <f t="shared" si="12"/>
        <v>1.1984421472776958</v>
      </c>
      <c r="D300" s="80">
        <f t="shared" si="13"/>
        <v>1.2072360421405182</v>
      </c>
      <c r="E300" s="80">
        <f t="shared" si="14"/>
        <v>1.205507544128535</v>
      </c>
    </row>
    <row r="301" spans="1:5" x14ac:dyDescent="0.3">
      <c r="A301" s="81">
        <v>37144</v>
      </c>
      <c r="B301" s="84">
        <v>19.04</v>
      </c>
      <c r="C301" s="29">
        <f t="shared" si="12"/>
        <v>1.199270510489894</v>
      </c>
      <c r="D301" s="80">
        <f t="shared" si="13"/>
        <v>1.2081041951315594</v>
      </c>
      <c r="E301" s="80">
        <f t="shared" si="14"/>
        <v>1.2063646668728467</v>
      </c>
    </row>
    <row r="302" spans="1:5" x14ac:dyDescent="0.3">
      <c r="A302" s="81">
        <v>37145</v>
      </c>
      <c r="B302" s="84">
        <v>19.03</v>
      </c>
      <c r="C302" s="29">
        <f t="shared" si="12"/>
        <v>1.2001002377852816</v>
      </c>
      <c r="D302" s="80">
        <f t="shared" si="13"/>
        <v>1.2089738019943284</v>
      </c>
      <c r="E302" s="80">
        <f t="shared" si="14"/>
        <v>1.2072231952527608</v>
      </c>
    </row>
    <row r="303" spans="1:5" x14ac:dyDescent="0.3">
      <c r="A303" s="81">
        <v>37146</v>
      </c>
      <c r="B303" s="84">
        <v>19.03</v>
      </c>
      <c r="C303" s="29">
        <f t="shared" si="12"/>
        <v>1.2009301431027175</v>
      </c>
      <c r="D303" s="80">
        <f t="shared" si="13"/>
        <v>1.2098436197304148</v>
      </c>
      <c r="E303" s="80">
        <f t="shared" si="14"/>
        <v>1.2080819362263535</v>
      </c>
    </row>
    <row r="304" spans="1:5" x14ac:dyDescent="0.3">
      <c r="A304" s="81">
        <v>37147</v>
      </c>
      <c r="B304" s="84">
        <v>19.02</v>
      </c>
      <c r="C304" s="29">
        <f t="shared" si="12"/>
        <v>1.2017606223245774</v>
      </c>
      <c r="D304" s="80">
        <f t="shared" si="13"/>
        <v>1.2107140632723645</v>
      </c>
      <c r="E304" s="80">
        <f t="shared" si="14"/>
        <v>1.2089412880530699</v>
      </c>
    </row>
    <row r="305" spans="1:5" x14ac:dyDescent="0.3">
      <c r="A305" s="81">
        <v>37148</v>
      </c>
      <c r="B305" s="84">
        <v>19.04</v>
      </c>
      <c r="C305" s="29">
        <f t="shared" si="12"/>
        <v>1.2025912792667279</v>
      </c>
      <c r="D305" s="80">
        <f t="shared" si="13"/>
        <v>1.2115847173935437</v>
      </c>
      <c r="E305" s="80">
        <f t="shared" si="14"/>
        <v>1.2098008522089101</v>
      </c>
    </row>
    <row r="306" spans="1:5" x14ac:dyDescent="0.3">
      <c r="A306" s="81">
        <v>37151</v>
      </c>
      <c r="B306" s="84">
        <v>19.04</v>
      </c>
      <c r="C306" s="29">
        <f t="shared" si="12"/>
        <v>1.2034233040692015</v>
      </c>
      <c r="D306" s="80">
        <f t="shared" si="13"/>
        <v>1.2124568295750238</v>
      </c>
      <c r="E306" s="80">
        <f t="shared" si="14"/>
        <v>1.2106618260041373</v>
      </c>
    </row>
    <row r="307" spans="1:5" x14ac:dyDescent="0.3">
      <c r="A307" s="81">
        <v>37152</v>
      </c>
      <c r="B307" s="84">
        <v>19.04</v>
      </c>
      <c r="C307" s="29">
        <f t="shared" si="12"/>
        <v>1.204255904516355</v>
      </c>
      <c r="D307" s="80">
        <f t="shared" si="13"/>
        <v>1.213329569512571</v>
      </c>
      <c r="E307" s="80">
        <f t="shared" si="14"/>
        <v>1.2115234125249008</v>
      </c>
    </row>
    <row r="308" spans="1:5" x14ac:dyDescent="0.3">
      <c r="A308" s="81">
        <v>37153</v>
      </c>
      <c r="B308" s="84">
        <v>19.03</v>
      </c>
      <c r="C308" s="29">
        <f t="shared" si="12"/>
        <v>1.2050890810064538</v>
      </c>
      <c r="D308" s="80">
        <f t="shared" si="13"/>
        <v>1.214202937658051</v>
      </c>
      <c r="E308" s="80">
        <f t="shared" si="14"/>
        <v>1.2123856122072565</v>
      </c>
    </row>
    <row r="309" spans="1:5" x14ac:dyDescent="0.3">
      <c r="A309" s="81">
        <v>37154</v>
      </c>
      <c r="B309" s="84">
        <v>19.03</v>
      </c>
      <c r="C309" s="29">
        <f t="shared" si="12"/>
        <v>1.2059224362586423</v>
      </c>
      <c r="D309" s="80">
        <f t="shared" si="13"/>
        <v>1.215076517588932</v>
      </c>
      <c r="E309" s="80">
        <f t="shared" si="14"/>
        <v>1.2132480253923996</v>
      </c>
    </row>
    <row r="310" spans="1:5" x14ac:dyDescent="0.3">
      <c r="A310" s="81">
        <v>37155</v>
      </c>
      <c r="B310" s="84">
        <v>19.05</v>
      </c>
      <c r="C310" s="29">
        <f t="shared" si="12"/>
        <v>1.2067563678009883</v>
      </c>
      <c r="D310" s="80">
        <f t="shared" si="13"/>
        <v>1.2159507260324545</v>
      </c>
      <c r="E310" s="80">
        <f t="shared" si="14"/>
        <v>1.2141110520428418</v>
      </c>
    </row>
    <row r="311" spans="1:5" x14ac:dyDescent="0.3">
      <c r="A311" s="81">
        <v>37158</v>
      </c>
      <c r="B311" s="84">
        <v>19.04</v>
      </c>
      <c r="C311" s="29">
        <f t="shared" si="12"/>
        <v>1.2075916845587802</v>
      </c>
      <c r="D311" s="80">
        <f t="shared" si="13"/>
        <v>1.2168264110411535</v>
      </c>
      <c r="E311" s="80">
        <f t="shared" si="14"/>
        <v>1.2149755060654672</v>
      </c>
    </row>
    <row r="312" spans="1:5" x14ac:dyDescent="0.3">
      <c r="A312" s="81">
        <v>37159</v>
      </c>
      <c r="B312" s="84">
        <v>19.059999999999999</v>
      </c>
      <c r="C312" s="29">
        <f t="shared" si="12"/>
        <v>1.2084271689416592</v>
      </c>
      <c r="D312" s="80">
        <f t="shared" si="13"/>
        <v>1.2177022962521347</v>
      </c>
      <c r="E312" s="80">
        <f t="shared" si="14"/>
        <v>1.2158401624844599</v>
      </c>
    </row>
    <row r="313" spans="1:5" x14ac:dyDescent="0.3">
      <c r="A313" s="81">
        <v>37160</v>
      </c>
      <c r="B313" s="84">
        <v>19.079999999999998</v>
      </c>
      <c r="C313" s="29">
        <f t="shared" si="12"/>
        <v>1.2092640410089663</v>
      </c>
      <c r="D313" s="80">
        <f t="shared" si="13"/>
        <v>1.2185796607563557</v>
      </c>
      <c r="E313" s="80">
        <f t="shared" si="14"/>
        <v>1.2167062488788174</v>
      </c>
    </row>
    <row r="314" spans="1:5" x14ac:dyDescent="0.3">
      <c r="A314" s="81">
        <v>37161</v>
      </c>
      <c r="B314" s="84">
        <v>19.09</v>
      </c>
      <c r="C314" s="29">
        <f t="shared" si="12"/>
        <v>1.2101023028421938</v>
      </c>
      <c r="D314" s="80">
        <f t="shared" si="13"/>
        <v>1.2194585068417936</v>
      </c>
      <c r="E314" s="80">
        <f t="shared" si="14"/>
        <v>1.2175737674267832</v>
      </c>
    </row>
    <row r="315" spans="1:5" x14ac:dyDescent="0.3">
      <c r="A315" s="81">
        <v>37162</v>
      </c>
      <c r="B315" s="84">
        <v>19.09</v>
      </c>
      <c r="C315" s="29">
        <f t="shared" si="12"/>
        <v>1.2109415450922838</v>
      </c>
      <c r="D315" s="80">
        <f t="shared" si="13"/>
        <v>1.220338405434797</v>
      </c>
      <c r="E315" s="80">
        <f t="shared" si="14"/>
        <v>1.2184423063277554</v>
      </c>
    </row>
    <row r="316" spans="1:5" x14ac:dyDescent="0.3">
      <c r="A316" s="81">
        <v>37165</v>
      </c>
      <c r="B316" s="84">
        <v>19.100000000000001</v>
      </c>
      <c r="C316" s="29">
        <f t="shared" si="12"/>
        <v>1.2117813693820516</v>
      </c>
      <c r="D316" s="80">
        <f t="shared" si="13"/>
        <v>1.2212189389174088</v>
      </c>
      <c r="E316" s="80">
        <f t="shared" si="14"/>
        <v>1.219311464788579</v>
      </c>
    </row>
    <row r="317" spans="1:5" x14ac:dyDescent="0.3">
      <c r="A317" s="81">
        <v>37166</v>
      </c>
      <c r="B317" s="84">
        <v>19.11</v>
      </c>
      <c r="C317" s="29">
        <f t="shared" si="12"/>
        <v>1.2126221760030109</v>
      </c>
      <c r="D317" s="80">
        <f t="shared" si="13"/>
        <v>1.2221005270312735</v>
      </c>
      <c r="E317" s="80">
        <f t="shared" si="14"/>
        <v>1.2201816456319552</v>
      </c>
    </row>
    <row r="318" spans="1:5" x14ac:dyDescent="0.3">
      <c r="A318" s="81">
        <v>37167</v>
      </c>
      <c r="B318" s="84">
        <v>19.11</v>
      </c>
      <c r="C318" s="29">
        <f t="shared" si="12"/>
        <v>1.2134639783175922</v>
      </c>
      <c r="D318" s="80">
        <f t="shared" si="13"/>
        <v>1.2229831838574476</v>
      </c>
      <c r="E318" s="80">
        <f t="shared" si="14"/>
        <v>1.221052862363575</v>
      </c>
    </row>
    <row r="319" spans="1:5" x14ac:dyDescent="0.3">
      <c r="A319" s="81">
        <v>37168</v>
      </c>
      <c r="B319" s="84">
        <v>19.09</v>
      </c>
      <c r="C319" s="29">
        <f t="shared" si="12"/>
        <v>1.2143063650113404</v>
      </c>
      <c r="D319" s="80">
        <f t="shared" si="13"/>
        <v>1.2238664781787014</v>
      </c>
      <c r="E319" s="80">
        <f t="shared" si="14"/>
        <v>1.2219247011489656</v>
      </c>
    </row>
    <row r="320" spans="1:5" x14ac:dyDescent="0.3">
      <c r="A320" s="81">
        <v>37169</v>
      </c>
      <c r="B320" s="84">
        <v>19.079999999999998</v>
      </c>
      <c r="C320" s="29">
        <f t="shared" si="12"/>
        <v>1.2151485229046666</v>
      </c>
      <c r="D320" s="80">
        <f t="shared" si="13"/>
        <v>1.2247495573373046</v>
      </c>
      <c r="E320" s="80">
        <f t="shared" si="14"/>
        <v>1.2227963437265232</v>
      </c>
    </row>
    <row r="321" spans="1:5" x14ac:dyDescent="0.3">
      <c r="A321" s="81">
        <v>37172</v>
      </c>
      <c r="B321" s="84">
        <v>19.07</v>
      </c>
      <c r="C321" s="29">
        <f t="shared" si="12"/>
        <v>1.215990863860744</v>
      </c>
      <c r="D321" s="80">
        <f t="shared" si="13"/>
        <v>1.2256328531847338</v>
      </c>
      <c r="E321" s="80">
        <f t="shared" si="14"/>
        <v>1.2236682045471159</v>
      </c>
    </row>
    <row r="322" spans="1:5" x14ac:dyDescent="0.3">
      <c r="A322" s="81">
        <v>37173</v>
      </c>
      <c r="B322" s="84">
        <v>19.059999999999999</v>
      </c>
      <c r="C322" s="29">
        <f t="shared" si="12"/>
        <v>1.2168333752906786</v>
      </c>
      <c r="D322" s="80">
        <f t="shared" si="13"/>
        <v>1.2265163525193292</v>
      </c>
      <c r="E322" s="80">
        <f t="shared" si="14"/>
        <v>1.2245402709540603</v>
      </c>
    </row>
    <row r="323" spans="1:5" x14ac:dyDescent="0.3">
      <c r="A323" s="81">
        <v>37174</v>
      </c>
      <c r="B323" s="84">
        <v>19.04</v>
      </c>
      <c r="C323" s="29">
        <f t="shared" si="12"/>
        <v>1.2176760689080686</v>
      </c>
      <c r="D323" s="80">
        <f t="shared" si="13"/>
        <v>1.2274000676234718</v>
      </c>
      <c r="E323" s="80">
        <f t="shared" si="14"/>
        <v>1.2254125547465688</v>
      </c>
    </row>
    <row r="324" spans="1:5" x14ac:dyDescent="0.3">
      <c r="A324" s="81">
        <v>37175</v>
      </c>
      <c r="B324" s="84">
        <v>19.04</v>
      </c>
      <c r="C324" s="29">
        <f t="shared" si="12"/>
        <v>1.2185185302731034</v>
      </c>
      <c r="D324" s="80">
        <f t="shared" si="13"/>
        <v>1.2282835638702936</v>
      </c>
      <c r="E324" s="80">
        <f t="shared" si="14"/>
        <v>1.2262846388553317</v>
      </c>
    </row>
    <row r="325" spans="1:5" x14ac:dyDescent="0.3">
      <c r="A325" s="81">
        <v>37179</v>
      </c>
      <c r="B325" s="84">
        <v>19.04</v>
      </c>
      <c r="C325" s="29">
        <f t="shared" ref="C325:C388" si="15">IF(A325=$B$2,1,IF(A324&lt;DATE(1998,1,2),ROUND(B324/3000+1,8)*C324,ROUND(((1+B324/100)^(1/252)),8)*C324))</f>
        <v>1.2193615745034583</v>
      </c>
      <c r="D325" s="80">
        <f t="shared" ref="D325:D388" si="16">(((ROUND(C325/C324,8)-1)*$D$1)+1)*D324</f>
        <v>1.2291676960675595</v>
      </c>
      <c r="E325" s="80">
        <f t="shared" ref="E325:E388" si="17">(((ROUND(C325/C324,8))*(($E$1+1)^(1/252)))*E324)</f>
        <v>1.2271573435964602</v>
      </c>
    </row>
    <row r="326" spans="1:5" x14ac:dyDescent="0.3">
      <c r="A326" s="81">
        <v>37180</v>
      </c>
      <c r="B326" s="84">
        <v>19.03</v>
      </c>
      <c r="C326" s="29">
        <f t="shared" si="15"/>
        <v>1.2202052020023944</v>
      </c>
      <c r="D326" s="80">
        <f t="shared" si="16"/>
        <v>1.2300524646730338</v>
      </c>
      <c r="E326" s="80">
        <f t="shared" si="17"/>
        <v>1.2280306694116372</v>
      </c>
    </row>
    <row r="327" spans="1:5" x14ac:dyDescent="0.3">
      <c r="A327" s="81">
        <v>37181</v>
      </c>
      <c r="B327" s="84">
        <v>19.02</v>
      </c>
      <c r="C327" s="29">
        <f t="shared" si="15"/>
        <v>1.2210490105057352</v>
      </c>
      <c r="D327" s="80">
        <f t="shared" si="16"/>
        <v>1.2309374478284374</v>
      </c>
      <c r="E327" s="80">
        <f t="shared" si="17"/>
        <v>1.228904211484718</v>
      </c>
    </row>
    <row r="328" spans="1:5" x14ac:dyDescent="0.3">
      <c r="A328" s="81">
        <v>37182</v>
      </c>
      <c r="B328" s="84">
        <v>19.04</v>
      </c>
      <c r="C328" s="29">
        <f t="shared" si="15"/>
        <v>1.2218929995817966</v>
      </c>
      <c r="D328" s="80">
        <f t="shared" si="16"/>
        <v>1.2318226450805192</v>
      </c>
      <c r="E328" s="80">
        <f t="shared" si="17"/>
        <v>1.2297779693930564</v>
      </c>
    </row>
    <row r="329" spans="1:5" x14ac:dyDescent="0.3">
      <c r="A329" s="81">
        <v>37183</v>
      </c>
      <c r="B329" s="84">
        <v>19.03</v>
      </c>
      <c r="C329" s="29">
        <f t="shared" si="15"/>
        <v>1.2227383784724875</v>
      </c>
      <c r="D329" s="80">
        <f t="shared" si="16"/>
        <v>1.2327093247478798</v>
      </c>
      <c r="E329" s="80">
        <f t="shared" si="17"/>
        <v>1.2306531602177793</v>
      </c>
    </row>
    <row r="330" spans="1:5" x14ac:dyDescent="0.3">
      <c r="A330" s="81">
        <v>37186</v>
      </c>
      <c r="B330" s="84">
        <v>19.03</v>
      </c>
      <c r="C330" s="29">
        <f t="shared" si="15"/>
        <v>1.2235839387433527</v>
      </c>
      <c r="D330" s="80">
        <f t="shared" si="16"/>
        <v>1.2335962194285883</v>
      </c>
      <c r="E330" s="80">
        <f t="shared" si="17"/>
        <v>1.2315285677622303</v>
      </c>
    </row>
    <row r="331" spans="1:5" x14ac:dyDescent="0.3">
      <c r="A331" s="81">
        <v>37187</v>
      </c>
      <c r="B331" s="84">
        <v>19.04</v>
      </c>
      <c r="C331" s="29">
        <f t="shared" si="15"/>
        <v>1.2244300837445121</v>
      </c>
      <c r="D331" s="80">
        <f t="shared" si="16"/>
        <v>1.2344837522014722</v>
      </c>
      <c r="E331" s="80">
        <f t="shared" si="17"/>
        <v>1.232404598015332</v>
      </c>
    </row>
    <row r="332" spans="1:5" x14ac:dyDescent="0.3">
      <c r="A332" s="81">
        <v>37188</v>
      </c>
      <c r="B332" s="84">
        <v>19.04</v>
      </c>
      <c r="C332" s="29">
        <f t="shared" si="15"/>
        <v>1.2252772179422518</v>
      </c>
      <c r="D332" s="80">
        <f t="shared" si="16"/>
        <v>1.235372347363394</v>
      </c>
      <c r="E332" s="80">
        <f t="shared" si="17"/>
        <v>1.233281658121606</v>
      </c>
    </row>
    <row r="333" spans="1:5" x14ac:dyDescent="0.3">
      <c r="A333" s="81">
        <v>37189</v>
      </c>
      <c r="B333" s="84">
        <v>19.03</v>
      </c>
      <c r="C333" s="29">
        <f t="shared" si="15"/>
        <v>1.2261249382382573</v>
      </c>
      <c r="D333" s="80">
        <f t="shared" si="16"/>
        <v>1.2362615821460157</v>
      </c>
      <c r="E333" s="80">
        <f t="shared" si="17"/>
        <v>1.2341593424014925</v>
      </c>
    </row>
    <row r="334" spans="1:5" x14ac:dyDescent="0.3">
      <c r="A334" s="81">
        <v>37190</v>
      </c>
      <c r="B334" s="84">
        <v>19.02</v>
      </c>
      <c r="C334" s="29">
        <f t="shared" si="15"/>
        <v>1.2269728404167974</v>
      </c>
      <c r="D334" s="80">
        <f t="shared" si="16"/>
        <v>1.2371510325615822</v>
      </c>
      <c r="E334" s="80">
        <f t="shared" si="17"/>
        <v>1.2350372440185506</v>
      </c>
    </row>
    <row r="335" spans="1:5" x14ac:dyDescent="0.3">
      <c r="A335" s="81">
        <v>37193</v>
      </c>
      <c r="B335" s="84">
        <v>19.04</v>
      </c>
      <c r="C335" s="29">
        <f t="shared" si="15"/>
        <v>1.2278209240440934</v>
      </c>
      <c r="D335" s="80">
        <f t="shared" si="16"/>
        <v>1.2380406981545542</v>
      </c>
      <c r="E335" s="80">
        <f t="shared" si="17"/>
        <v>1.235915362548025</v>
      </c>
    </row>
    <row r="336" spans="1:5" x14ac:dyDescent="0.3">
      <c r="A336" s="81">
        <v>37194</v>
      </c>
      <c r="B336" s="84">
        <v>19.03</v>
      </c>
      <c r="C336" s="29">
        <f t="shared" si="15"/>
        <v>1.2286704042286027</v>
      </c>
      <c r="D336" s="80">
        <f t="shared" si="16"/>
        <v>1.2389318536458116</v>
      </c>
      <c r="E336" s="80">
        <f t="shared" si="17"/>
        <v>1.2367949211450699</v>
      </c>
    </row>
    <row r="337" spans="1:5" x14ac:dyDescent="0.3">
      <c r="A337" s="81">
        <v>37195</v>
      </c>
      <c r="B337" s="84">
        <v>19.03</v>
      </c>
      <c r="C337" s="29">
        <f t="shared" si="15"/>
        <v>1.2295200666732391</v>
      </c>
      <c r="D337" s="80">
        <f t="shared" si="16"/>
        <v>1.2398232252357715</v>
      </c>
      <c r="E337" s="80">
        <f t="shared" si="17"/>
        <v>1.2376746975434154</v>
      </c>
    </row>
    <row r="338" spans="1:5" x14ac:dyDescent="0.3">
      <c r="A338" s="81">
        <v>37196</v>
      </c>
      <c r="B338" s="84">
        <v>19.03</v>
      </c>
      <c r="C338" s="29">
        <f t="shared" si="15"/>
        <v>1.2303703166849458</v>
      </c>
      <c r="D338" s="80">
        <f t="shared" si="16"/>
        <v>1.2407152381388988</v>
      </c>
      <c r="E338" s="80">
        <f t="shared" si="17"/>
        <v>1.2385550997581334</v>
      </c>
    </row>
    <row r="339" spans="1:5" x14ac:dyDescent="0.3">
      <c r="A339" s="81">
        <v>37200</v>
      </c>
      <c r="B339" s="84">
        <v>19.04</v>
      </c>
      <c r="C339" s="29">
        <f t="shared" si="15"/>
        <v>1.2312211546700431</v>
      </c>
      <c r="D339" s="80">
        <f t="shared" si="16"/>
        <v>1.2416078928165979</v>
      </c>
      <c r="E339" s="80">
        <f t="shared" si="17"/>
        <v>1.2394361282343895</v>
      </c>
    </row>
    <row r="340" spans="1:5" x14ac:dyDescent="0.3">
      <c r="A340" s="81">
        <v>37201</v>
      </c>
      <c r="B340" s="84">
        <v>19.04</v>
      </c>
      <c r="C340" s="29">
        <f t="shared" si="15"/>
        <v>1.2320729873381133</v>
      </c>
      <c r="D340" s="80">
        <f t="shared" si="16"/>
        <v>1.2425016160143258</v>
      </c>
      <c r="E340" s="80">
        <f t="shared" si="17"/>
        <v>1.2403181924396836</v>
      </c>
    </row>
    <row r="341" spans="1:5" x14ac:dyDescent="0.3">
      <c r="A341" s="81">
        <v>37202</v>
      </c>
      <c r="B341" s="84">
        <v>19.05</v>
      </c>
      <c r="C341" s="29">
        <f t="shared" si="15"/>
        <v>1.2329254093551332</v>
      </c>
      <c r="D341" s="80">
        <f t="shared" si="16"/>
        <v>1.2433959825239711</v>
      </c>
      <c r="E341" s="80">
        <f t="shared" si="17"/>
        <v>1.2412008843798357</v>
      </c>
    </row>
    <row r="342" spans="1:5" x14ac:dyDescent="0.3">
      <c r="A342" s="81">
        <v>37203</v>
      </c>
      <c r="B342" s="84">
        <v>19.04</v>
      </c>
      <c r="C342" s="29">
        <f t="shared" si="15"/>
        <v>1.2337788403234888</v>
      </c>
      <c r="D342" s="80">
        <f t="shared" si="16"/>
        <v>1.2442914326425178</v>
      </c>
      <c r="E342" s="80">
        <f t="shared" si="17"/>
        <v>1.2420846265182366</v>
      </c>
    </row>
    <row r="343" spans="1:5" x14ac:dyDescent="0.3">
      <c r="A343" s="81">
        <v>37204</v>
      </c>
      <c r="B343" s="84">
        <v>19.05</v>
      </c>
      <c r="C343" s="29">
        <f t="shared" si="15"/>
        <v>1.2346324425519553</v>
      </c>
      <c r="D343" s="80">
        <f t="shared" si="16"/>
        <v>1.2451870874821178</v>
      </c>
      <c r="E343" s="80">
        <f t="shared" si="17"/>
        <v>1.2429685755689701</v>
      </c>
    </row>
    <row r="344" spans="1:5" x14ac:dyDescent="0.3">
      <c r="A344" s="81">
        <v>37207</v>
      </c>
      <c r="B344" s="84">
        <v>19.05</v>
      </c>
      <c r="C344" s="29">
        <f t="shared" si="15"/>
        <v>1.2354870551286898</v>
      </c>
      <c r="D344" s="80">
        <f t="shared" si="16"/>
        <v>1.2460838274915518</v>
      </c>
      <c r="E344" s="80">
        <f t="shared" si="17"/>
        <v>1.2438535763136218</v>
      </c>
    </row>
    <row r="345" spans="1:5" x14ac:dyDescent="0.3">
      <c r="A345" s="81">
        <v>37208</v>
      </c>
      <c r="B345" s="84">
        <v>19.04</v>
      </c>
      <c r="C345" s="29">
        <f t="shared" si="15"/>
        <v>1.23634225926825</v>
      </c>
      <c r="D345" s="80">
        <f t="shared" si="16"/>
        <v>1.2469812133016471</v>
      </c>
      <c r="E345" s="80">
        <f t="shared" si="17"/>
        <v>1.2447392071838723</v>
      </c>
    </row>
    <row r="346" spans="1:5" x14ac:dyDescent="0.3">
      <c r="A346" s="81">
        <v>37209</v>
      </c>
      <c r="B346" s="84">
        <v>19.05</v>
      </c>
      <c r="C346" s="29">
        <f t="shared" si="15"/>
        <v>1.2371976350237475</v>
      </c>
      <c r="D346" s="80">
        <f t="shared" si="16"/>
        <v>1.2478788042753404</v>
      </c>
      <c r="E346" s="80">
        <f t="shared" si="17"/>
        <v>1.2456250454086681</v>
      </c>
    </row>
    <row r="347" spans="1:5" x14ac:dyDescent="0.3">
      <c r="A347" s="81">
        <v>37211</v>
      </c>
      <c r="B347" s="84">
        <v>19.05</v>
      </c>
      <c r="C347" s="29">
        <f t="shared" si="15"/>
        <v>1.238054023226711</v>
      </c>
      <c r="D347" s="80">
        <f t="shared" si="16"/>
        <v>1.2487774827646758</v>
      </c>
      <c r="E347" s="80">
        <f t="shared" si="17"/>
        <v>1.24651193757506</v>
      </c>
    </row>
    <row r="348" spans="1:5" x14ac:dyDescent="0.3">
      <c r="A348" s="81">
        <v>37214</v>
      </c>
      <c r="B348" s="84">
        <v>19.05</v>
      </c>
      <c r="C348" s="29">
        <f t="shared" si="15"/>
        <v>1.2389110042215885</v>
      </c>
      <c r="D348" s="80">
        <f t="shared" si="16"/>
        <v>1.2496768084506977</v>
      </c>
      <c r="E348" s="80">
        <f t="shared" si="17"/>
        <v>1.2473994612137538</v>
      </c>
    </row>
    <row r="349" spans="1:5" x14ac:dyDescent="0.3">
      <c r="A349" s="81">
        <v>37215</v>
      </c>
      <c r="B349" s="84">
        <v>19.05</v>
      </c>
      <c r="C349" s="29">
        <f t="shared" si="15"/>
        <v>1.2397685784187107</v>
      </c>
      <c r="D349" s="80">
        <f t="shared" si="16"/>
        <v>1.2505767817994944</v>
      </c>
      <c r="E349" s="80">
        <f t="shared" si="17"/>
        <v>1.2482876167743615</v>
      </c>
    </row>
    <row r="350" spans="1:5" x14ac:dyDescent="0.3">
      <c r="A350" s="81">
        <v>37216</v>
      </c>
      <c r="B350" s="84">
        <v>19.03</v>
      </c>
      <c r="C350" s="29">
        <f t="shared" si="15"/>
        <v>1.2406267462286922</v>
      </c>
      <c r="D350" s="80">
        <f t="shared" si="16"/>
        <v>1.2514774032774898</v>
      </c>
      <c r="E350" s="80">
        <f t="shared" si="17"/>
        <v>1.249176404706815</v>
      </c>
    </row>
    <row r="351" spans="1:5" x14ac:dyDescent="0.3">
      <c r="A351" s="81">
        <v>37217</v>
      </c>
      <c r="B351" s="84">
        <v>19.05</v>
      </c>
      <c r="C351" s="29">
        <f t="shared" si="15"/>
        <v>1.2414846768425118</v>
      </c>
      <c r="D351" s="80">
        <f t="shared" si="16"/>
        <v>1.2523778009865936</v>
      </c>
      <c r="E351" s="80">
        <f t="shared" si="17"/>
        <v>1.2500649884966109</v>
      </c>
    </row>
    <row r="352" spans="1:5" x14ac:dyDescent="0.3">
      <c r="A352" s="81">
        <v>37218</v>
      </c>
      <c r="B352" s="84">
        <v>19.05</v>
      </c>
      <c r="C352" s="29">
        <f t="shared" si="15"/>
        <v>1.2423440325358224</v>
      </c>
      <c r="D352" s="80">
        <f t="shared" si="16"/>
        <v>1.2532797194953555</v>
      </c>
      <c r="E352" s="80">
        <f t="shared" si="17"/>
        <v>1.2509550419279101</v>
      </c>
    </row>
    <row r="353" spans="1:5" x14ac:dyDescent="0.3">
      <c r="A353" s="81">
        <v>37221</v>
      </c>
      <c r="B353" s="84">
        <v>19.05</v>
      </c>
      <c r="C353" s="29">
        <f t="shared" si="15"/>
        <v>1.2432039830751438</v>
      </c>
      <c r="D353" s="80">
        <f t="shared" si="16"/>
        <v>1.2541822875341522</v>
      </c>
      <c r="E353" s="80">
        <f t="shared" si="17"/>
        <v>1.2518457290823501</v>
      </c>
    </row>
    <row r="354" spans="1:5" x14ac:dyDescent="0.3">
      <c r="A354" s="81">
        <v>37222</v>
      </c>
      <c r="B354" s="84">
        <v>19.05</v>
      </c>
      <c r="C354" s="29">
        <f t="shared" si="15"/>
        <v>1.2440645288722285</v>
      </c>
      <c r="D354" s="80">
        <f t="shared" si="16"/>
        <v>1.2550855055707522</v>
      </c>
      <c r="E354" s="80">
        <f t="shared" si="17"/>
        <v>1.2527370504111452</v>
      </c>
    </row>
    <row r="355" spans="1:5" x14ac:dyDescent="0.3">
      <c r="A355" s="81">
        <v>37223</v>
      </c>
      <c r="B355" s="84">
        <v>19.05</v>
      </c>
      <c r="C355" s="29">
        <f t="shared" si="15"/>
        <v>1.2449256703391138</v>
      </c>
      <c r="D355" s="80">
        <f t="shared" si="16"/>
        <v>1.2559893740732613</v>
      </c>
      <c r="E355" s="80">
        <f t="shared" si="17"/>
        <v>1.2536290063658313</v>
      </c>
    </row>
    <row r="356" spans="1:5" x14ac:dyDescent="0.3">
      <c r="A356" s="81">
        <v>37224</v>
      </c>
      <c r="B356" s="84">
        <v>19.05</v>
      </c>
      <c r="C356" s="29">
        <f t="shared" si="15"/>
        <v>1.2457874078881226</v>
      </c>
      <c r="D356" s="80">
        <f t="shared" si="16"/>
        <v>1.2568938935101219</v>
      </c>
      <c r="E356" s="80">
        <f t="shared" si="17"/>
        <v>1.2545215973982657</v>
      </c>
    </row>
    <row r="357" spans="1:5" x14ac:dyDescent="0.3">
      <c r="A357" s="81">
        <v>37225</v>
      </c>
      <c r="B357" s="84">
        <v>19.059999999999999</v>
      </c>
      <c r="C357" s="29">
        <f t="shared" si="15"/>
        <v>1.2466497419318627</v>
      </c>
      <c r="D357" s="80">
        <f t="shared" si="16"/>
        <v>1.2577990643501142</v>
      </c>
      <c r="E357" s="80">
        <f t="shared" si="17"/>
        <v>1.2554148239606273</v>
      </c>
    </row>
    <row r="358" spans="1:5" x14ac:dyDescent="0.3">
      <c r="A358" s="81">
        <v>37228</v>
      </c>
      <c r="B358" s="84">
        <v>19.059999999999999</v>
      </c>
      <c r="C358" s="29">
        <f t="shared" si="15"/>
        <v>1.2475130842776427</v>
      </c>
      <c r="D358" s="80">
        <f t="shared" si="16"/>
        <v>1.2587053189050246</v>
      </c>
      <c r="E358" s="80">
        <f t="shared" si="17"/>
        <v>1.2563091008005083</v>
      </c>
    </row>
    <row r="359" spans="1:5" x14ac:dyDescent="0.3">
      <c r="A359" s="81">
        <v>37229</v>
      </c>
      <c r="B359" s="84">
        <v>19.059999999999999</v>
      </c>
      <c r="C359" s="29">
        <f t="shared" si="15"/>
        <v>1.2483770245138976</v>
      </c>
      <c r="D359" s="80">
        <f t="shared" si="16"/>
        <v>1.2596122264237839</v>
      </c>
      <c r="E359" s="80">
        <f t="shared" si="17"/>
        <v>1.2572040146657384</v>
      </c>
    </row>
    <row r="360" spans="1:5" x14ac:dyDescent="0.3">
      <c r="A360" s="81">
        <v>37230</v>
      </c>
      <c r="B360" s="84">
        <v>19.079999999999998</v>
      </c>
      <c r="C360" s="29">
        <f t="shared" si="15"/>
        <v>1.2492415630546843</v>
      </c>
      <c r="D360" s="80">
        <f t="shared" si="16"/>
        <v>1.2605197873768579</v>
      </c>
      <c r="E360" s="80">
        <f t="shared" si="17"/>
        <v>1.2580995660100933</v>
      </c>
    </row>
    <row r="361" spans="1:5" x14ac:dyDescent="0.3">
      <c r="A361" s="81">
        <v>37231</v>
      </c>
      <c r="B361" s="84">
        <v>19.07</v>
      </c>
      <c r="C361" s="29">
        <f t="shared" si="15"/>
        <v>1.2501075373061936</v>
      </c>
      <c r="D361" s="80">
        <f t="shared" si="16"/>
        <v>1.2614288809030583</v>
      </c>
      <c r="E361" s="80">
        <f t="shared" si="17"/>
        <v>1.2589965982310647</v>
      </c>
    </row>
    <row r="362" spans="1:5" x14ac:dyDescent="0.3">
      <c r="A362" s="81">
        <v>37232</v>
      </c>
      <c r="B362" s="84">
        <v>19.07</v>
      </c>
      <c r="C362" s="29">
        <f t="shared" si="15"/>
        <v>1.2509736868144916</v>
      </c>
      <c r="D362" s="80">
        <f t="shared" si="16"/>
        <v>1.2623381838595036</v>
      </c>
      <c r="E362" s="80">
        <f t="shared" si="17"/>
        <v>1.2598938419738495</v>
      </c>
    </row>
    <row r="363" spans="1:5" x14ac:dyDescent="0.3">
      <c r="A363" s="81">
        <v>37235</v>
      </c>
      <c r="B363" s="84">
        <v>19.059999999999999</v>
      </c>
      <c r="C363" s="29">
        <f t="shared" si="15"/>
        <v>1.2518404364431379</v>
      </c>
      <c r="D363" s="80">
        <f t="shared" si="16"/>
        <v>1.263248142288389</v>
      </c>
      <c r="E363" s="80">
        <f t="shared" si="17"/>
        <v>1.2607917251515106</v>
      </c>
    </row>
    <row r="364" spans="1:5" x14ac:dyDescent="0.3">
      <c r="A364" s="81">
        <v>37236</v>
      </c>
      <c r="B364" s="84">
        <v>19.07</v>
      </c>
      <c r="C364" s="29">
        <f t="shared" si="15"/>
        <v>1.2527073735005878</v>
      </c>
      <c r="D364" s="80">
        <f t="shared" si="16"/>
        <v>1.2641583229487017</v>
      </c>
      <c r="E364" s="80">
        <f t="shared" si="17"/>
        <v>1.2616898321502472</v>
      </c>
    </row>
    <row r="365" spans="1:5" x14ac:dyDescent="0.3">
      <c r="A365" s="81">
        <v>37237</v>
      </c>
      <c r="B365" s="84">
        <v>19.059999999999999</v>
      </c>
      <c r="C365" s="29">
        <f t="shared" si="15"/>
        <v>1.2535753243313914</v>
      </c>
      <c r="D365" s="80">
        <f t="shared" si="16"/>
        <v>1.2650695934276597</v>
      </c>
      <c r="E365" s="80">
        <f t="shared" si="17"/>
        <v>1.2625889952685772</v>
      </c>
    </row>
    <row r="366" spans="1:5" x14ac:dyDescent="0.3">
      <c r="A366" s="81">
        <v>37238</v>
      </c>
      <c r="B366" s="84">
        <v>19.04</v>
      </c>
      <c r="C366" s="29">
        <f t="shared" si="15"/>
        <v>1.2544434628507506</v>
      </c>
      <c r="D366" s="80">
        <f t="shared" si="16"/>
        <v>1.265981086458476</v>
      </c>
      <c r="E366" s="80">
        <f t="shared" si="17"/>
        <v>1.2634883825270415</v>
      </c>
    </row>
    <row r="367" spans="1:5" x14ac:dyDescent="0.3">
      <c r="A367" s="81">
        <v>37239</v>
      </c>
      <c r="B367" s="84">
        <v>19.04</v>
      </c>
      <c r="C367" s="29">
        <f t="shared" si="15"/>
        <v>1.2553113621049585</v>
      </c>
      <c r="D367" s="80">
        <f t="shared" si="16"/>
        <v>1.2668923537526022</v>
      </c>
      <c r="E367" s="80">
        <f t="shared" si="17"/>
        <v>1.264387563897218</v>
      </c>
    </row>
    <row r="368" spans="1:5" x14ac:dyDescent="0.3">
      <c r="A368" s="81">
        <v>37242</v>
      </c>
      <c r="B368" s="84">
        <v>19.05</v>
      </c>
      <c r="C368" s="29">
        <f t="shared" si="15"/>
        <v>1.2561798618239446</v>
      </c>
      <c r="D368" s="80">
        <f t="shared" si="16"/>
        <v>1.2678042769870819</v>
      </c>
      <c r="E368" s="80">
        <f t="shared" si="17"/>
        <v>1.2652873851839521</v>
      </c>
    </row>
    <row r="369" spans="1:5" x14ac:dyDescent="0.3">
      <c r="A369" s="81">
        <v>37243</v>
      </c>
      <c r="B369" s="84">
        <v>19.05</v>
      </c>
      <c r="C369" s="29">
        <f t="shared" si="15"/>
        <v>1.2570493895242991</v>
      </c>
      <c r="D369" s="80">
        <f t="shared" si="16"/>
        <v>1.2687173051020817</v>
      </c>
      <c r="E369" s="80">
        <f t="shared" si="17"/>
        <v>1.2661882770488759</v>
      </c>
    </row>
    <row r="370" spans="1:5" x14ac:dyDescent="0.3">
      <c r="A370" s="81">
        <v>37244</v>
      </c>
      <c r="B370" s="84">
        <v>19.05</v>
      </c>
      <c r="C370" s="29">
        <f t="shared" si="15"/>
        <v>1.2579195191117278</v>
      </c>
      <c r="D370" s="80">
        <f t="shared" si="16"/>
        <v>1.2696309907478645</v>
      </c>
      <c r="E370" s="80">
        <f t="shared" si="17"/>
        <v>1.2670898103539672</v>
      </c>
    </row>
    <row r="371" spans="1:5" x14ac:dyDescent="0.3">
      <c r="A371" s="81">
        <v>37245</v>
      </c>
      <c r="B371" s="84">
        <v>19.05</v>
      </c>
      <c r="C371" s="29">
        <f t="shared" si="15"/>
        <v>1.258790251002857</v>
      </c>
      <c r="D371" s="80">
        <f t="shared" si="16"/>
        <v>1.2705453343979605</v>
      </c>
      <c r="E371" s="80">
        <f t="shared" si="17"/>
        <v>1.2679919855559352</v>
      </c>
    </row>
    <row r="372" spans="1:5" x14ac:dyDescent="0.3">
      <c r="A372" s="81">
        <v>37246</v>
      </c>
      <c r="B372" s="84">
        <v>19.059999999999999</v>
      </c>
      <c r="C372" s="29">
        <f t="shared" si="15"/>
        <v>1.2596615856146012</v>
      </c>
      <c r="D372" s="80">
        <f t="shared" si="16"/>
        <v>1.2714603365262416</v>
      </c>
      <c r="E372" s="80">
        <f t="shared" si="17"/>
        <v>1.2688948031118139</v>
      </c>
    </row>
    <row r="373" spans="1:5" x14ac:dyDescent="0.3">
      <c r="A373" s="81">
        <v>37249</v>
      </c>
      <c r="B373" s="84">
        <v>19.059999999999999</v>
      </c>
      <c r="C373" s="29">
        <f t="shared" si="15"/>
        <v>1.2605339390524868</v>
      </c>
      <c r="D373" s="80">
        <f t="shared" si="16"/>
        <v>1.2723764341399411</v>
      </c>
      <c r="E373" s="80">
        <f t="shared" si="17"/>
        <v>1.2697986822225356</v>
      </c>
    </row>
    <row r="374" spans="1:5" x14ac:dyDescent="0.3">
      <c r="A374" s="81">
        <v>37251</v>
      </c>
      <c r="B374" s="84">
        <v>19.03</v>
      </c>
      <c r="C374" s="29">
        <f t="shared" si="15"/>
        <v>1.2614068966212988</v>
      </c>
      <c r="D374" s="80">
        <f t="shared" si="16"/>
        <v>1.2732931918094943</v>
      </c>
      <c r="E374" s="80">
        <f t="shared" si="17"/>
        <v>1.2707032051986469</v>
      </c>
    </row>
    <row r="375" spans="1:5" x14ac:dyDescent="0.3">
      <c r="A375" s="81">
        <v>37252</v>
      </c>
      <c r="B375" s="84">
        <v>19.02</v>
      </c>
      <c r="C375" s="29">
        <f t="shared" si="15"/>
        <v>1.2622791973325194</v>
      </c>
      <c r="D375" s="80">
        <f t="shared" si="16"/>
        <v>1.2742092852762401</v>
      </c>
      <c r="E375" s="80">
        <f t="shared" si="17"/>
        <v>1.2716071017704413</v>
      </c>
    </row>
    <row r="376" spans="1:5" x14ac:dyDescent="0.3">
      <c r="A376" s="81">
        <v>37253</v>
      </c>
      <c r="B376" s="84">
        <v>19.02</v>
      </c>
      <c r="C376" s="29">
        <f t="shared" si="15"/>
        <v>1.2631516847137154</v>
      </c>
      <c r="D376" s="80">
        <f t="shared" si="16"/>
        <v>1.2751256003659253</v>
      </c>
      <c r="E376" s="80">
        <f t="shared" si="17"/>
        <v>1.2725112216774999</v>
      </c>
    </row>
    <row r="377" spans="1:5" x14ac:dyDescent="0.3">
      <c r="A377" s="81">
        <v>37256</v>
      </c>
      <c r="B377" s="84">
        <v>19.02</v>
      </c>
      <c r="C377" s="29">
        <f t="shared" si="15"/>
        <v>1.2640247751581895</v>
      </c>
      <c r="D377" s="80">
        <f t="shared" si="16"/>
        <v>1.2760425744002228</v>
      </c>
      <c r="E377" s="80">
        <f t="shared" si="17"/>
        <v>1.2734159844189725</v>
      </c>
    </row>
    <row r="378" spans="1:5" x14ac:dyDescent="0.3">
      <c r="A378" s="81">
        <v>37258</v>
      </c>
      <c r="B378" s="84">
        <v>19.02</v>
      </c>
      <c r="C378" s="29">
        <f t="shared" si="15"/>
        <v>1.2648984690827787</v>
      </c>
      <c r="D378" s="80">
        <f t="shared" si="16"/>
        <v>1.276960207852996</v>
      </c>
      <c r="E378" s="80">
        <f t="shared" si="17"/>
        <v>1.2743213904519184</v>
      </c>
    </row>
    <row r="379" spans="1:5" x14ac:dyDescent="0.3">
      <c r="A379" s="81">
        <v>37259</v>
      </c>
      <c r="B379" s="84">
        <v>19.02</v>
      </c>
      <c r="C379" s="29">
        <f t="shared" si="15"/>
        <v>1.2657727669046086</v>
      </c>
      <c r="D379" s="80">
        <f t="shared" si="16"/>
        <v>1.2778785011984488</v>
      </c>
      <c r="E379" s="80">
        <f t="shared" si="17"/>
        <v>1.2752274402337211</v>
      </c>
    </row>
    <row r="380" spans="1:5" x14ac:dyDescent="0.3">
      <c r="A380" s="81">
        <v>37260</v>
      </c>
      <c r="B380" s="84">
        <v>19.03</v>
      </c>
      <c r="C380" s="29">
        <f t="shared" si="15"/>
        <v>1.2666476690410928</v>
      </c>
      <c r="D380" s="80">
        <f t="shared" si="16"/>
        <v>1.2787974549111261</v>
      </c>
      <c r="E380" s="80">
        <f t="shared" si="17"/>
        <v>1.2761341342220902</v>
      </c>
    </row>
    <row r="381" spans="1:5" x14ac:dyDescent="0.3">
      <c r="A381" s="81">
        <v>37263</v>
      </c>
      <c r="B381" s="84">
        <v>19.03</v>
      </c>
      <c r="C381" s="29">
        <f t="shared" si="15"/>
        <v>1.2675235939036649</v>
      </c>
      <c r="D381" s="80">
        <f t="shared" si="16"/>
        <v>1.2797175085180024</v>
      </c>
      <c r="E381" s="80">
        <f t="shared" si="17"/>
        <v>1.2770418940076593</v>
      </c>
    </row>
    <row r="382" spans="1:5" x14ac:dyDescent="0.3">
      <c r="A382" s="81">
        <v>37264</v>
      </c>
      <c r="B382" s="84">
        <v>19.02</v>
      </c>
      <c r="C382" s="29">
        <f t="shared" si="15"/>
        <v>1.2684001244945573</v>
      </c>
      <c r="D382" s="80">
        <f t="shared" si="16"/>
        <v>1.2806382240738341</v>
      </c>
      <c r="E382" s="80">
        <f t="shared" si="17"/>
        <v>1.2779502995151837</v>
      </c>
    </row>
    <row r="383" spans="1:5" x14ac:dyDescent="0.3">
      <c r="A383" s="81">
        <v>37265</v>
      </c>
      <c r="B383" s="84">
        <v>19.03</v>
      </c>
      <c r="C383" s="29">
        <f t="shared" si="15"/>
        <v>1.2692768426606078</v>
      </c>
      <c r="D383" s="80">
        <f t="shared" si="16"/>
        <v>1.2815591623707889</v>
      </c>
      <c r="E383" s="80">
        <f t="shared" si="17"/>
        <v>1.2788589294720425</v>
      </c>
    </row>
    <row r="384" spans="1:5" x14ac:dyDescent="0.3">
      <c r="A384" s="81">
        <v>37266</v>
      </c>
      <c r="B384" s="84">
        <v>19.03</v>
      </c>
      <c r="C384" s="29">
        <f t="shared" si="15"/>
        <v>1.2701545856756131</v>
      </c>
      <c r="D384" s="80">
        <f t="shared" si="16"/>
        <v>1.2824812029372885</v>
      </c>
      <c r="E384" s="80">
        <f t="shared" si="17"/>
        <v>1.2797686275017863</v>
      </c>
    </row>
    <row r="385" spans="1:5" x14ac:dyDescent="0.3">
      <c r="A385" s="81">
        <v>37267</v>
      </c>
      <c r="B385" s="84">
        <v>19.02</v>
      </c>
      <c r="C385" s="29">
        <f t="shared" si="15"/>
        <v>1.2710329356762455</v>
      </c>
      <c r="D385" s="80">
        <f t="shared" si="16"/>
        <v>1.2834039068822971</v>
      </c>
      <c r="E385" s="80">
        <f t="shared" si="17"/>
        <v>1.2806789726322279</v>
      </c>
    </row>
    <row r="386" spans="1:5" x14ac:dyDescent="0.3">
      <c r="A386" s="81">
        <v>37270</v>
      </c>
      <c r="B386" s="84">
        <v>19.02</v>
      </c>
      <c r="C386" s="29">
        <f t="shared" si="15"/>
        <v>1.2719114736413848</v>
      </c>
      <c r="D386" s="80">
        <f t="shared" si="16"/>
        <v>1.2843268340494636</v>
      </c>
      <c r="E386" s="80">
        <f t="shared" si="17"/>
        <v>1.2815895426912467</v>
      </c>
    </row>
    <row r="387" spans="1:5" x14ac:dyDescent="0.3">
      <c r="A387" s="81">
        <v>37271</v>
      </c>
      <c r="B387" s="84">
        <v>19.02</v>
      </c>
      <c r="C387" s="29">
        <f t="shared" si="15"/>
        <v>1.2727906188519655</v>
      </c>
      <c r="D387" s="80">
        <f t="shared" si="16"/>
        <v>1.2852504249161492</v>
      </c>
      <c r="E387" s="80">
        <f t="shared" si="17"/>
        <v>1.2825007601707747</v>
      </c>
    </row>
    <row r="388" spans="1:5" x14ac:dyDescent="0.3">
      <c r="A388" s="81">
        <v>37272</v>
      </c>
      <c r="B388" s="84">
        <v>19.02</v>
      </c>
      <c r="C388" s="29">
        <f t="shared" si="15"/>
        <v>1.2736703717277158</v>
      </c>
      <c r="D388" s="80">
        <f t="shared" si="16"/>
        <v>1.2861746799596365</v>
      </c>
      <c r="E388" s="80">
        <f t="shared" si="17"/>
        <v>1.2834126255311316</v>
      </c>
    </row>
    <row r="389" spans="1:5" x14ac:dyDescent="0.3">
      <c r="A389" s="81">
        <v>37273</v>
      </c>
      <c r="B389" s="84">
        <v>19.02</v>
      </c>
      <c r="C389" s="29">
        <f t="shared" ref="C389:C452" si="18">IF(A389=$B$2,1,IF(A388&lt;DATE(1998,1,2),ROUND(B388/3000+1,8)*C388,ROUND(((1+B388/100)^(1/252)),8)*C388))</f>
        <v>1.2745507326886538</v>
      </c>
      <c r="D389" s="80">
        <f t="shared" ref="D389:D452" si="19">(((ROUND(C389/C388,8)-1)*$D$1)+1)*D388</f>
        <v>1.2870995996575514</v>
      </c>
      <c r="E389" s="80">
        <f t="shared" ref="E389:E452" si="20">(((ROUND(C389/C388,8))*(($E$1+1)^(1/252)))*E388)</f>
        <v>1.284325139232964</v>
      </c>
    </row>
    <row r="390" spans="1:5" x14ac:dyDescent="0.3">
      <c r="A390" s="81">
        <v>37274</v>
      </c>
      <c r="B390" s="84">
        <v>19.02</v>
      </c>
      <c r="C390" s="29">
        <f t="shared" si="18"/>
        <v>1.2754317021550881</v>
      </c>
      <c r="D390" s="80">
        <f t="shared" si="19"/>
        <v>1.288025184487863</v>
      </c>
      <c r="E390" s="80">
        <f t="shared" si="20"/>
        <v>1.2852383017372466</v>
      </c>
    </row>
    <row r="391" spans="1:5" x14ac:dyDescent="0.3">
      <c r="A391" s="81">
        <v>37277</v>
      </c>
      <c r="B391" s="84">
        <v>19.03</v>
      </c>
      <c r="C391" s="29">
        <f t="shared" si="18"/>
        <v>1.2763132805476176</v>
      </c>
      <c r="D391" s="80">
        <f t="shared" si="19"/>
        <v>1.2889514349288844</v>
      </c>
      <c r="E391" s="80">
        <f t="shared" si="20"/>
        <v>1.2861521135052816</v>
      </c>
    </row>
    <row r="392" spans="1:5" x14ac:dyDescent="0.3">
      <c r="A392" s="81">
        <v>37278</v>
      </c>
      <c r="B392" s="84">
        <v>19.02</v>
      </c>
      <c r="C392" s="29">
        <f t="shared" si="18"/>
        <v>1.2771958894705149</v>
      </c>
      <c r="D392" s="80">
        <f t="shared" si="19"/>
        <v>1.2898787939975471</v>
      </c>
      <c r="E392" s="80">
        <f t="shared" si="20"/>
        <v>1.2870669994372974</v>
      </c>
    </row>
    <row r="393" spans="1:5" x14ac:dyDescent="0.3">
      <c r="A393" s="81">
        <v>37279</v>
      </c>
      <c r="B393" s="84">
        <v>19.010000000000002</v>
      </c>
      <c r="C393" s="29">
        <f t="shared" si="18"/>
        <v>1.2780786872693168</v>
      </c>
      <c r="D393" s="80">
        <f t="shared" si="19"/>
        <v>1.2908063774145433</v>
      </c>
      <c r="E393" s="80">
        <f t="shared" si="20"/>
        <v>1.2879821114198344</v>
      </c>
    </row>
    <row r="394" spans="1:5" x14ac:dyDescent="0.3">
      <c r="A394" s="81">
        <v>37280</v>
      </c>
      <c r="B394" s="84">
        <v>19.02</v>
      </c>
      <c r="C394" s="29">
        <f t="shared" si="18"/>
        <v>1.2789616607112038</v>
      </c>
      <c r="D394" s="80">
        <f t="shared" si="19"/>
        <v>1.2917341712747974</v>
      </c>
      <c r="E394" s="80">
        <f t="shared" si="20"/>
        <v>1.288897436129629</v>
      </c>
    </row>
    <row r="395" spans="1:5" x14ac:dyDescent="0.3">
      <c r="A395" s="81">
        <v>37281</v>
      </c>
      <c r="B395" s="84">
        <v>19.02</v>
      </c>
      <c r="C395" s="29">
        <f t="shared" si="18"/>
        <v>1.2798456790110873</v>
      </c>
      <c r="D395" s="80">
        <f t="shared" si="19"/>
        <v>1.2926630889390134</v>
      </c>
      <c r="E395" s="80">
        <f t="shared" si="20"/>
        <v>1.2898138495631015</v>
      </c>
    </row>
    <row r="396" spans="1:5" x14ac:dyDescent="0.3">
      <c r="A396" s="81">
        <v>37284</v>
      </c>
      <c r="B396" s="84">
        <v>19.02</v>
      </c>
      <c r="C396" s="29">
        <f t="shared" si="18"/>
        <v>1.2807303083444195</v>
      </c>
      <c r="D396" s="80">
        <f t="shared" si="19"/>
        <v>1.2935926746106616</v>
      </c>
      <c r="E396" s="80">
        <f t="shared" si="20"/>
        <v>1.2907309145717556</v>
      </c>
    </row>
    <row r="397" spans="1:5" x14ac:dyDescent="0.3">
      <c r="A397" s="81">
        <v>37285</v>
      </c>
      <c r="B397" s="84">
        <v>19.02</v>
      </c>
      <c r="C397" s="29">
        <f t="shared" si="18"/>
        <v>1.281615549133547</v>
      </c>
      <c r="D397" s="80">
        <f t="shared" si="19"/>
        <v>1.2945229287701225</v>
      </c>
      <c r="E397" s="80">
        <f t="shared" si="20"/>
        <v>1.2916486316188651</v>
      </c>
    </row>
    <row r="398" spans="1:5" x14ac:dyDescent="0.3">
      <c r="A398" s="81">
        <v>37286</v>
      </c>
      <c r="B398" s="84">
        <v>19.02</v>
      </c>
      <c r="C398" s="29">
        <f t="shared" si="18"/>
        <v>1.2825014018011081</v>
      </c>
      <c r="D398" s="80">
        <f t="shared" si="19"/>
        <v>1.2954538518981222</v>
      </c>
      <c r="E398" s="80">
        <f t="shared" si="20"/>
        <v>1.2925670011680328</v>
      </c>
    </row>
    <row r="399" spans="1:5" x14ac:dyDescent="0.3">
      <c r="A399" s="81">
        <v>37287</v>
      </c>
      <c r="B399" s="84">
        <v>19.03</v>
      </c>
      <c r="C399" s="29">
        <f t="shared" si="18"/>
        <v>1.2833878667700329</v>
      </c>
      <c r="D399" s="80">
        <f t="shared" si="19"/>
        <v>1.2963854444757321</v>
      </c>
      <c r="E399" s="80">
        <f t="shared" si="20"/>
        <v>1.2934860236831915</v>
      </c>
    </row>
    <row r="400" spans="1:5" x14ac:dyDescent="0.3">
      <c r="A400" s="81">
        <v>37288</v>
      </c>
      <c r="B400" s="84">
        <v>19.04</v>
      </c>
      <c r="C400" s="29">
        <f t="shared" si="18"/>
        <v>1.2842753679815406</v>
      </c>
      <c r="D400" s="80">
        <f t="shared" si="19"/>
        <v>1.2973181520749779</v>
      </c>
      <c r="E400" s="80">
        <f t="shared" si="20"/>
        <v>1.2944061264874405</v>
      </c>
    </row>
    <row r="401" spans="1:5" x14ac:dyDescent="0.3">
      <c r="A401" s="81">
        <v>37291</v>
      </c>
      <c r="B401" s="84">
        <v>19.04</v>
      </c>
      <c r="C401" s="29">
        <f t="shared" si="18"/>
        <v>1.2851639067376324</v>
      </c>
      <c r="D401" s="80">
        <f t="shared" si="19"/>
        <v>1.298251976138155</v>
      </c>
      <c r="E401" s="80">
        <f t="shared" si="20"/>
        <v>1.2953273109561507</v>
      </c>
    </row>
    <row r="402" spans="1:5" x14ac:dyDescent="0.3">
      <c r="A402" s="81">
        <v>37292</v>
      </c>
      <c r="B402" s="84">
        <v>19.04</v>
      </c>
      <c r="C402" s="29">
        <f t="shared" si="18"/>
        <v>1.2860530602381479</v>
      </c>
      <c r="D402" s="80">
        <f t="shared" si="19"/>
        <v>1.2991864723782993</v>
      </c>
      <c r="E402" s="80">
        <f t="shared" si="20"/>
        <v>1.2962491510002696</v>
      </c>
    </row>
    <row r="403" spans="1:5" x14ac:dyDescent="0.3">
      <c r="A403" s="81">
        <v>37293</v>
      </c>
      <c r="B403" s="84">
        <v>19.04</v>
      </c>
      <c r="C403" s="29">
        <f t="shared" si="18"/>
        <v>1.2869428289084044</v>
      </c>
      <c r="D403" s="80">
        <f t="shared" si="19"/>
        <v>1.3001216412792513</v>
      </c>
      <c r="E403" s="80">
        <f t="shared" si="20"/>
        <v>1.2971716470863477</v>
      </c>
    </row>
    <row r="404" spans="1:5" x14ac:dyDescent="0.3">
      <c r="A404" s="81">
        <v>37294</v>
      </c>
      <c r="B404" s="84">
        <v>19.04</v>
      </c>
      <c r="C404" s="29">
        <f t="shared" si="18"/>
        <v>1.2878332131740131</v>
      </c>
      <c r="D404" s="80">
        <f t="shared" si="19"/>
        <v>1.3010574833251998</v>
      </c>
      <c r="E404" s="80">
        <f t="shared" si="20"/>
        <v>1.2980947996812677</v>
      </c>
    </row>
    <row r="405" spans="1:5" x14ac:dyDescent="0.3">
      <c r="A405" s="81">
        <v>37295</v>
      </c>
      <c r="B405" s="84">
        <v>19.04</v>
      </c>
      <c r="C405" s="29">
        <f t="shared" si="18"/>
        <v>1.2887242134608798</v>
      </c>
      <c r="D405" s="80">
        <f t="shared" si="19"/>
        <v>1.3019939990006819</v>
      </c>
      <c r="E405" s="80">
        <f t="shared" si="20"/>
        <v>1.2990186092522442</v>
      </c>
    </row>
    <row r="406" spans="1:5" x14ac:dyDescent="0.3">
      <c r="A406" s="81">
        <v>37300</v>
      </c>
      <c r="B406" s="84">
        <v>19.04</v>
      </c>
      <c r="C406" s="29">
        <f t="shared" si="18"/>
        <v>1.289615830195205</v>
      </c>
      <c r="D406" s="80">
        <f t="shared" si="19"/>
        <v>1.3029311887905839</v>
      </c>
      <c r="E406" s="80">
        <f t="shared" si="20"/>
        <v>1.2999430762668247</v>
      </c>
    </row>
    <row r="407" spans="1:5" x14ac:dyDescent="0.3">
      <c r="A407" s="81">
        <v>37301</v>
      </c>
      <c r="B407" s="84">
        <v>19.04</v>
      </c>
      <c r="C407" s="29">
        <f t="shared" si="18"/>
        <v>1.290508063803484</v>
      </c>
      <c r="D407" s="80">
        <f t="shared" si="19"/>
        <v>1.3038690531801407</v>
      </c>
      <c r="E407" s="80">
        <f t="shared" si="20"/>
        <v>1.3008682011928894</v>
      </c>
    </row>
    <row r="408" spans="1:5" x14ac:dyDescent="0.3">
      <c r="A408" s="81">
        <v>37302</v>
      </c>
      <c r="B408" s="84">
        <v>19.04</v>
      </c>
      <c r="C408" s="29">
        <f t="shared" si="18"/>
        <v>1.2914009147125072</v>
      </c>
      <c r="D408" s="80">
        <f t="shared" si="19"/>
        <v>1.3048075926549365</v>
      </c>
      <c r="E408" s="80">
        <f t="shared" si="20"/>
        <v>1.3017939844986512</v>
      </c>
    </row>
    <row r="409" spans="1:5" x14ac:dyDescent="0.3">
      <c r="A409" s="81">
        <v>37305</v>
      </c>
      <c r="B409" s="84">
        <v>19.04</v>
      </c>
      <c r="C409" s="29">
        <f t="shared" si="18"/>
        <v>1.2922943833493603</v>
      </c>
      <c r="D409" s="80">
        <f t="shared" si="19"/>
        <v>1.3057468077009056</v>
      </c>
      <c r="E409" s="80">
        <f t="shared" si="20"/>
        <v>1.3027204266526564</v>
      </c>
    </row>
    <row r="410" spans="1:5" x14ac:dyDescent="0.3">
      <c r="A410" s="81">
        <v>37306</v>
      </c>
      <c r="B410" s="84">
        <v>19.03</v>
      </c>
      <c r="C410" s="29">
        <f t="shared" si="18"/>
        <v>1.2931884701414245</v>
      </c>
      <c r="D410" s="80">
        <f t="shared" si="19"/>
        <v>1.3066866988043313</v>
      </c>
      <c r="E410" s="80">
        <f t="shared" si="20"/>
        <v>1.3036475281237847</v>
      </c>
    </row>
    <row r="411" spans="1:5" x14ac:dyDescent="0.3">
      <c r="A411" s="81">
        <v>37307</v>
      </c>
      <c r="B411" s="84">
        <v>19.02</v>
      </c>
      <c r="C411" s="29">
        <f t="shared" si="18"/>
        <v>1.2940827487641815</v>
      </c>
      <c r="D411" s="80">
        <f t="shared" si="19"/>
        <v>1.3076268178244899</v>
      </c>
      <c r="E411" s="80">
        <f t="shared" si="20"/>
        <v>1.3045748591690505</v>
      </c>
    </row>
    <row r="412" spans="1:5" x14ac:dyDescent="0.3">
      <c r="A412" s="81">
        <v>37308</v>
      </c>
      <c r="B412" s="84">
        <v>18.78</v>
      </c>
      <c r="C412" s="29">
        <f t="shared" si="18"/>
        <v>1.2949772187601272</v>
      </c>
      <c r="D412" s="80">
        <f t="shared" si="19"/>
        <v>1.3085671642798917</v>
      </c>
      <c r="E412" s="80">
        <f t="shared" si="20"/>
        <v>1.3055024193397828</v>
      </c>
    </row>
    <row r="413" spans="1:5" x14ac:dyDescent="0.3">
      <c r="A413" s="81">
        <v>37309</v>
      </c>
      <c r="B413" s="84">
        <v>18.78</v>
      </c>
      <c r="C413" s="29">
        <f t="shared" si="18"/>
        <v>1.2958619212964397</v>
      </c>
      <c r="D413" s="80">
        <f t="shared" si="19"/>
        <v>1.3094972682665622</v>
      </c>
      <c r="E413" s="80">
        <f t="shared" si="20"/>
        <v>1.3064201686744628</v>
      </c>
    </row>
    <row r="414" spans="1:5" x14ac:dyDescent="0.3">
      <c r="A414" s="81">
        <v>37312</v>
      </c>
      <c r="B414" s="84">
        <v>18.79</v>
      </c>
      <c r="C414" s="29">
        <f t="shared" si="18"/>
        <v>1.296747228243831</v>
      </c>
      <c r="D414" s="80">
        <f t="shared" si="19"/>
        <v>1.3104280333529834</v>
      </c>
      <c r="E414" s="80">
        <f t="shared" si="20"/>
        <v>1.3073385631736625</v>
      </c>
    </row>
    <row r="415" spans="1:5" x14ac:dyDescent="0.3">
      <c r="A415" s="81">
        <v>37313</v>
      </c>
      <c r="B415" s="84">
        <v>18.78</v>
      </c>
      <c r="C415" s="29">
        <f t="shared" si="18"/>
        <v>1.2976335809092803</v>
      </c>
      <c r="D415" s="80">
        <f t="shared" si="19"/>
        <v>1.3113599235546227</v>
      </c>
      <c r="E415" s="80">
        <f t="shared" si="20"/>
        <v>1.308258047794832</v>
      </c>
    </row>
    <row r="416" spans="1:5" x14ac:dyDescent="0.3">
      <c r="A416" s="81">
        <v>37314</v>
      </c>
      <c r="B416" s="84">
        <v>18.8</v>
      </c>
      <c r="C416" s="29">
        <f t="shared" si="18"/>
        <v>1.2985200982190859</v>
      </c>
      <c r="D416" s="80">
        <f t="shared" si="19"/>
        <v>1.3122920125800486</v>
      </c>
      <c r="E416" s="80">
        <f t="shared" si="20"/>
        <v>1.3091777342964936</v>
      </c>
    </row>
    <row r="417" spans="1:5" x14ac:dyDescent="0.3">
      <c r="A417" s="81">
        <v>37315</v>
      </c>
      <c r="B417" s="84">
        <v>18.79</v>
      </c>
      <c r="C417" s="29">
        <f t="shared" si="18"/>
        <v>1.2994080911882528</v>
      </c>
      <c r="D417" s="80">
        <f t="shared" si="19"/>
        <v>1.3132256788729206</v>
      </c>
      <c r="E417" s="80">
        <f t="shared" si="20"/>
        <v>1.3100989444909177</v>
      </c>
    </row>
    <row r="418" spans="1:5" x14ac:dyDescent="0.3">
      <c r="A418" s="81">
        <v>37316</v>
      </c>
      <c r="B418" s="84">
        <v>18.79</v>
      </c>
      <c r="C418" s="29">
        <f t="shared" si="18"/>
        <v>1.3002962626067418</v>
      </c>
      <c r="D418" s="80">
        <f t="shared" si="19"/>
        <v>1.3141595585759911</v>
      </c>
      <c r="E418" s="80">
        <f t="shared" si="20"/>
        <v>1.3110203705588106</v>
      </c>
    </row>
    <row r="419" spans="1:5" x14ac:dyDescent="0.3">
      <c r="A419" s="81">
        <v>37319</v>
      </c>
      <c r="B419" s="84">
        <v>18.79</v>
      </c>
      <c r="C419" s="29">
        <f t="shared" si="18"/>
        <v>1.3011850411081587</v>
      </c>
      <c r="D419" s="80">
        <f t="shared" si="19"/>
        <v>1.3150941023928646</v>
      </c>
      <c r="E419" s="80">
        <f t="shared" si="20"/>
        <v>1.3119424446892045</v>
      </c>
    </row>
    <row r="420" spans="1:5" x14ac:dyDescent="0.3">
      <c r="A420" s="81">
        <v>37320</v>
      </c>
      <c r="B420" s="84">
        <v>18.79</v>
      </c>
      <c r="C420" s="29">
        <f t="shared" si="18"/>
        <v>1.3020744271074569</v>
      </c>
      <c r="D420" s="80">
        <f t="shared" si="19"/>
        <v>1.3160293107958152</v>
      </c>
      <c r="E420" s="80">
        <f t="shared" si="20"/>
        <v>1.3128651673378984</v>
      </c>
    </row>
    <row r="421" spans="1:5" x14ac:dyDescent="0.3">
      <c r="A421" s="81">
        <v>37321</v>
      </c>
      <c r="B421" s="84">
        <v>18.79</v>
      </c>
      <c r="C421" s="29">
        <f t="shared" si="18"/>
        <v>1.3029644210198734</v>
      </c>
      <c r="D421" s="80">
        <f t="shared" si="19"/>
        <v>1.3169651842574528</v>
      </c>
      <c r="E421" s="80">
        <f t="shared" si="20"/>
        <v>1.3137885389610118</v>
      </c>
    </row>
    <row r="422" spans="1:5" x14ac:dyDescent="0.3">
      <c r="A422" s="81">
        <v>37322</v>
      </c>
      <c r="B422" s="84">
        <v>18.79</v>
      </c>
      <c r="C422" s="29">
        <f t="shared" si="18"/>
        <v>1.3038550232609289</v>
      </c>
      <c r="D422" s="80">
        <f t="shared" si="19"/>
        <v>1.3179017232507233</v>
      </c>
      <c r="E422" s="80">
        <f t="shared" si="20"/>
        <v>1.3147125600149849</v>
      </c>
    </row>
    <row r="423" spans="1:5" x14ac:dyDescent="0.3">
      <c r="A423" s="81">
        <v>37323</v>
      </c>
      <c r="B423" s="84">
        <v>18.79</v>
      </c>
      <c r="C423" s="29">
        <f t="shared" si="18"/>
        <v>1.3047462342464282</v>
      </c>
      <c r="D423" s="80">
        <f t="shared" si="19"/>
        <v>1.318838928248909</v>
      </c>
      <c r="E423" s="80">
        <f t="shared" si="20"/>
        <v>1.3156372309565791</v>
      </c>
    </row>
    <row r="424" spans="1:5" x14ac:dyDescent="0.3">
      <c r="A424" s="81">
        <v>37326</v>
      </c>
      <c r="B424" s="84">
        <v>18.79</v>
      </c>
      <c r="C424" s="29">
        <f t="shared" si="18"/>
        <v>1.3056380543924602</v>
      </c>
      <c r="D424" s="80">
        <f t="shared" si="19"/>
        <v>1.3197767997256289</v>
      </c>
      <c r="E424" s="80">
        <f t="shared" si="20"/>
        <v>1.316562552242877</v>
      </c>
    </row>
    <row r="425" spans="1:5" x14ac:dyDescent="0.3">
      <c r="A425" s="81">
        <v>37327</v>
      </c>
      <c r="B425" s="84">
        <v>18.79</v>
      </c>
      <c r="C425" s="29">
        <f t="shared" si="18"/>
        <v>1.3065304841153984</v>
      </c>
      <c r="D425" s="80">
        <f t="shared" si="19"/>
        <v>1.3207153381548384</v>
      </c>
      <c r="E425" s="80">
        <f t="shared" si="20"/>
        <v>1.3174885243312826</v>
      </c>
    </row>
    <row r="426" spans="1:5" x14ac:dyDescent="0.3">
      <c r="A426" s="81">
        <v>37328</v>
      </c>
      <c r="B426" s="84">
        <v>18.79</v>
      </c>
      <c r="C426" s="29">
        <f t="shared" si="18"/>
        <v>1.307423523831901</v>
      </c>
      <c r="D426" s="80">
        <f t="shared" si="19"/>
        <v>1.3216545440108305</v>
      </c>
      <c r="E426" s="80">
        <f t="shared" si="20"/>
        <v>1.3184151476795216</v>
      </c>
    </row>
    <row r="427" spans="1:5" x14ac:dyDescent="0.3">
      <c r="A427" s="81">
        <v>37329</v>
      </c>
      <c r="B427" s="84">
        <v>18.79</v>
      </c>
      <c r="C427" s="29">
        <f t="shared" si="18"/>
        <v>1.3083171739589106</v>
      </c>
      <c r="D427" s="80">
        <f t="shared" si="19"/>
        <v>1.3225944177682352</v>
      </c>
      <c r="E427" s="80">
        <f t="shared" si="20"/>
        <v>1.3193424227456418</v>
      </c>
    </row>
    <row r="428" spans="1:5" x14ac:dyDescent="0.3">
      <c r="A428" s="81">
        <v>37330</v>
      </c>
      <c r="B428" s="84">
        <v>18.79</v>
      </c>
      <c r="C428" s="29">
        <f t="shared" si="18"/>
        <v>1.3092114349136548</v>
      </c>
      <c r="D428" s="80">
        <f t="shared" si="19"/>
        <v>1.3235349599020199</v>
      </c>
      <c r="E428" s="80">
        <f t="shared" si="20"/>
        <v>1.3202703499880131</v>
      </c>
    </row>
    <row r="429" spans="1:5" x14ac:dyDescent="0.3">
      <c r="A429" s="81">
        <v>37333</v>
      </c>
      <c r="B429" s="84">
        <v>18.79</v>
      </c>
      <c r="C429" s="29">
        <f t="shared" si="18"/>
        <v>1.310106307113647</v>
      </c>
      <c r="D429" s="80">
        <f t="shared" si="19"/>
        <v>1.3244761708874899</v>
      </c>
      <c r="E429" s="80">
        <f t="shared" si="20"/>
        <v>1.3211989298653275</v>
      </c>
    </row>
    <row r="430" spans="1:5" x14ac:dyDescent="0.3">
      <c r="A430" s="81">
        <v>37334</v>
      </c>
      <c r="B430" s="84">
        <v>18.79</v>
      </c>
      <c r="C430" s="29">
        <f t="shared" si="18"/>
        <v>1.3110017909766851</v>
      </c>
      <c r="D430" s="80">
        <f t="shared" si="19"/>
        <v>1.3254180512002889</v>
      </c>
      <c r="E430" s="80">
        <f t="shared" si="20"/>
        <v>1.3221281628366</v>
      </c>
    </row>
    <row r="431" spans="1:5" x14ac:dyDescent="0.3">
      <c r="A431" s="81">
        <v>37335</v>
      </c>
      <c r="B431" s="84">
        <v>18.46</v>
      </c>
      <c r="C431" s="29">
        <f t="shared" si="18"/>
        <v>1.3118978869208535</v>
      </c>
      <c r="D431" s="80">
        <f t="shared" si="19"/>
        <v>1.326360601316398</v>
      </c>
      <c r="E431" s="80">
        <f t="shared" si="20"/>
        <v>1.3230580493611681</v>
      </c>
    </row>
    <row r="432" spans="1:5" x14ac:dyDescent="0.3">
      <c r="A432" s="81">
        <v>37336</v>
      </c>
      <c r="B432" s="84">
        <v>18.54</v>
      </c>
      <c r="C432" s="29">
        <f t="shared" si="18"/>
        <v>1.3127800988928713</v>
      </c>
      <c r="D432" s="80">
        <f t="shared" si="19"/>
        <v>1.3272885733135933</v>
      </c>
      <c r="E432" s="80">
        <f t="shared" si="20"/>
        <v>1.3239739698178921</v>
      </c>
    </row>
    <row r="433" spans="1:5" x14ac:dyDescent="0.3">
      <c r="A433" s="81">
        <v>37337</v>
      </c>
      <c r="B433" s="84">
        <v>18.54</v>
      </c>
      <c r="C433" s="29">
        <f t="shared" si="18"/>
        <v>1.3136664223766388</v>
      </c>
      <c r="D433" s="80">
        <f t="shared" si="19"/>
        <v>1.3282208953966288</v>
      </c>
      <c r="E433" s="80">
        <f t="shared" si="20"/>
        <v>1.3248940726642247</v>
      </c>
    </row>
    <row r="434" spans="1:5" x14ac:dyDescent="0.3">
      <c r="A434" s="81">
        <v>37340</v>
      </c>
      <c r="B434" s="84">
        <v>18.55</v>
      </c>
      <c r="C434" s="29">
        <f t="shared" si="18"/>
        <v>1.3145533442617063</v>
      </c>
      <c r="D434" s="80">
        <f t="shared" si="19"/>
        <v>1.3291538723669918</v>
      </c>
      <c r="E434" s="80">
        <f t="shared" si="20"/>
        <v>1.3258148149409896</v>
      </c>
    </row>
    <row r="435" spans="1:5" x14ac:dyDescent="0.3">
      <c r="A435" s="81">
        <v>37341</v>
      </c>
      <c r="B435" s="84">
        <v>18.559999999999999</v>
      </c>
      <c r="C435" s="29">
        <f t="shared" si="18"/>
        <v>1.3154412987546882</v>
      </c>
      <c r="D435" s="80">
        <f t="shared" si="19"/>
        <v>1.3300879610257494</v>
      </c>
      <c r="E435" s="80">
        <f t="shared" si="20"/>
        <v>1.3267366346201106</v>
      </c>
    </row>
    <row r="436" spans="1:5" x14ac:dyDescent="0.3">
      <c r="A436" s="81">
        <v>37342</v>
      </c>
      <c r="B436" s="84">
        <v>18.559999999999999</v>
      </c>
      <c r="C436" s="29">
        <f t="shared" si="18"/>
        <v>1.3163303002932127</v>
      </c>
      <c r="D436" s="80">
        <f t="shared" si="19"/>
        <v>1.3310231766334213</v>
      </c>
      <c r="E436" s="80">
        <f t="shared" si="20"/>
        <v>1.3276595463263765</v>
      </c>
    </row>
    <row r="437" spans="1:5" x14ac:dyDescent="0.3">
      <c r="A437" s="81">
        <v>37343</v>
      </c>
      <c r="B437" s="84">
        <v>18.55</v>
      </c>
      <c r="C437" s="29">
        <f t="shared" si="18"/>
        <v>1.317219902636757</v>
      </c>
      <c r="D437" s="80">
        <f t="shared" si="19"/>
        <v>1.3319590498128164</v>
      </c>
      <c r="E437" s="80">
        <f t="shared" si="20"/>
        <v>1.32858310003347</v>
      </c>
    </row>
    <row r="438" spans="1:5" x14ac:dyDescent="0.3">
      <c r="A438" s="81">
        <v>37347</v>
      </c>
      <c r="B438" s="84">
        <v>18.52</v>
      </c>
      <c r="C438" s="29">
        <f t="shared" si="18"/>
        <v>1.3181096583365901</v>
      </c>
      <c r="D438" s="80">
        <f t="shared" si="19"/>
        <v>1.3328951098644222</v>
      </c>
      <c r="E438" s="80">
        <f t="shared" si="20"/>
        <v>1.3295068444607887</v>
      </c>
    </row>
    <row r="439" spans="1:5" x14ac:dyDescent="0.3">
      <c r="A439" s="81">
        <v>37348</v>
      </c>
      <c r="B439" s="84">
        <v>18.46</v>
      </c>
      <c r="C439" s="29">
        <f t="shared" si="18"/>
        <v>1.3189986969389451</v>
      </c>
      <c r="D439" s="80">
        <f t="shared" si="19"/>
        <v>1.3338304410063089</v>
      </c>
      <c r="E439" s="80">
        <f t="shared" si="20"/>
        <v>1.3304299016209598</v>
      </c>
    </row>
    <row r="440" spans="1:5" x14ac:dyDescent="0.3">
      <c r="A440" s="81">
        <v>37349</v>
      </c>
      <c r="B440" s="84">
        <v>18.420000000000002</v>
      </c>
      <c r="C440" s="29">
        <f t="shared" si="18"/>
        <v>1.3198856839926756</v>
      </c>
      <c r="D440" s="80">
        <f t="shared" si="19"/>
        <v>1.3347636391856215</v>
      </c>
      <c r="E440" s="80">
        <f t="shared" si="20"/>
        <v>1.3313509254291895</v>
      </c>
    </row>
    <row r="441" spans="1:5" x14ac:dyDescent="0.3">
      <c r="A441" s="81">
        <v>37350</v>
      </c>
      <c r="B441" s="84">
        <v>18.41</v>
      </c>
      <c r="C441" s="29">
        <f t="shared" si="18"/>
        <v>1.3207714988717736</v>
      </c>
      <c r="D441" s="80">
        <f t="shared" si="19"/>
        <v>1.3356956294236033</v>
      </c>
      <c r="E441" s="80">
        <f t="shared" si="20"/>
        <v>1.3322708027939372</v>
      </c>
    </row>
    <row r="442" spans="1:5" x14ac:dyDescent="0.3">
      <c r="A442" s="81">
        <v>37351</v>
      </c>
      <c r="B442" s="84">
        <v>18.399999999999999</v>
      </c>
      <c r="C442" s="29">
        <f t="shared" si="18"/>
        <v>1.3216574591855019</v>
      </c>
      <c r="D442" s="80">
        <f t="shared" si="19"/>
        <v>1.3366277979342231</v>
      </c>
      <c r="E442" s="80">
        <f t="shared" si="20"/>
        <v>1.333190862753399</v>
      </c>
    </row>
    <row r="443" spans="1:5" x14ac:dyDescent="0.3">
      <c r="A443" s="81">
        <v>37354</v>
      </c>
      <c r="B443" s="84">
        <v>18.39</v>
      </c>
      <c r="C443" s="29">
        <f t="shared" si="18"/>
        <v>1.3225435776455874</v>
      </c>
      <c r="D443" s="80">
        <f t="shared" si="19"/>
        <v>1.3375601580887517</v>
      </c>
      <c r="E443" s="80">
        <f t="shared" si="20"/>
        <v>1.3341111181402556</v>
      </c>
    </row>
    <row r="444" spans="1:5" x14ac:dyDescent="0.3">
      <c r="A444" s="81">
        <v>37355</v>
      </c>
      <c r="B444" s="84">
        <v>18.39</v>
      </c>
      <c r="C444" s="29">
        <f t="shared" si="18"/>
        <v>1.3234298405478393</v>
      </c>
      <c r="D444" s="80">
        <f t="shared" si="19"/>
        <v>1.3384926954647411</v>
      </c>
      <c r="E444" s="80">
        <f t="shared" si="20"/>
        <v>1.3350315551407124</v>
      </c>
    </row>
    <row r="445" spans="1:5" x14ac:dyDescent="0.3">
      <c r="A445" s="81">
        <v>37356</v>
      </c>
      <c r="B445" s="84">
        <v>18.39</v>
      </c>
      <c r="C445" s="29">
        <f t="shared" si="18"/>
        <v>1.3243166973525873</v>
      </c>
      <c r="D445" s="80">
        <f t="shared" si="19"/>
        <v>1.3394258829991197</v>
      </c>
      <c r="E445" s="80">
        <f t="shared" si="20"/>
        <v>1.3359526271739339</v>
      </c>
    </row>
    <row r="446" spans="1:5" x14ac:dyDescent="0.3">
      <c r="A446" s="81">
        <v>37357</v>
      </c>
      <c r="B446" s="84">
        <v>18.39</v>
      </c>
      <c r="C446" s="29">
        <f t="shared" si="18"/>
        <v>1.3252041484578174</v>
      </c>
      <c r="D446" s="80">
        <f t="shared" si="19"/>
        <v>1.340359721145173</v>
      </c>
      <c r="E446" s="80">
        <f t="shared" si="20"/>
        <v>1.3368743346780454</v>
      </c>
    </row>
    <row r="447" spans="1:5" x14ac:dyDescent="0.3">
      <c r="A447" s="81">
        <v>37358</v>
      </c>
      <c r="B447" s="84">
        <v>18.39</v>
      </c>
      <c r="C447" s="29">
        <f t="shared" si="18"/>
        <v>1.326092194261782</v>
      </c>
      <c r="D447" s="80">
        <f t="shared" si="19"/>
        <v>1.3412942103565029</v>
      </c>
      <c r="E447" s="80">
        <f t="shared" si="20"/>
        <v>1.3377966780914743</v>
      </c>
    </row>
    <row r="448" spans="1:5" x14ac:dyDescent="0.3">
      <c r="A448" s="81">
        <v>37361</v>
      </c>
      <c r="B448" s="84">
        <v>18.39</v>
      </c>
      <c r="C448" s="29">
        <f t="shared" si="18"/>
        <v>1.3269808351630008</v>
      </c>
      <c r="D448" s="80">
        <f t="shared" si="19"/>
        <v>1.3422293510870276</v>
      </c>
      <c r="E448" s="80">
        <f t="shared" si="20"/>
        <v>1.3387196578529503</v>
      </c>
    </row>
    <row r="449" spans="1:5" x14ac:dyDescent="0.3">
      <c r="A449" s="81">
        <v>37362</v>
      </c>
      <c r="B449" s="84">
        <v>18.39</v>
      </c>
      <c r="C449" s="29">
        <f t="shared" si="18"/>
        <v>1.3278700715602603</v>
      </c>
      <c r="D449" s="80">
        <f t="shared" si="19"/>
        <v>1.3431651437909813</v>
      </c>
      <c r="E449" s="80">
        <f t="shared" si="20"/>
        <v>1.3396432744015063</v>
      </c>
    </row>
    <row r="450" spans="1:5" x14ac:dyDescent="0.3">
      <c r="A450" s="81">
        <v>37363</v>
      </c>
      <c r="B450" s="84">
        <v>18.34</v>
      </c>
      <c r="C450" s="29">
        <f t="shared" si="18"/>
        <v>1.3287599038526143</v>
      </c>
      <c r="D450" s="80">
        <f t="shared" si="19"/>
        <v>1.3441015889229155</v>
      </c>
      <c r="E450" s="80">
        <f t="shared" si="20"/>
        <v>1.3405675281764775</v>
      </c>
    </row>
    <row r="451" spans="1:5" x14ac:dyDescent="0.3">
      <c r="A451" s="81">
        <v>37364</v>
      </c>
      <c r="B451" s="84">
        <v>18.38</v>
      </c>
      <c r="C451" s="29">
        <f t="shared" si="18"/>
        <v>1.3296481001227458</v>
      </c>
      <c r="D451" s="80">
        <f t="shared" si="19"/>
        <v>1.3450363376201657</v>
      </c>
      <c r="E451" s="80">
        <f t="shared" si="20"/>
        <v>1.3414901674194806</v>
      </c>
    </row>
    <row r="452" spans="1:5" x14ac:dyDescent="0.3">
      <c r="A452" s="81">
        <v>37365</v>
      </c>
      <c r="B452" s="84">
        <v>18.39</v>
      </c>
      <c r="C452" s="29">
        <f t="shared" si="18"/>
        <v>1.3305386851237269</v>
      </c>
      <c r="D452" s="80">
        <f t="shared" si="19"/>
        <v>1.3459736255410384</v>
      </c>
      <c r="E452" s="80">
        <f t="shared" si="20"/>
        <v>1.342415252712136</v>
      </c>
    </row>
    <row r="453" spans="1:5" x14ac:dyDescent="0.3">
      <c r="A453" s="81">
        <v>37368</v>
      </c>
      <c r="B453" s="84">
        <v>18.350000000000001</v>
      </c>
      <c r="C453" s="29">
        <f t="shared" ref="C453:C516" si="21">IF(A453=$B$2,1,IF(A452&lt;DATE(1998,1,2),ROUND(B452/3000+1,8)*C452,ROUND(((1+B452/100)^(1/252)),8)*C452))</f>
        <v>1.3314303057074022</v>
      </c>
      <c r="D453" s="80">
        <f t="shared" ref="D453:D516" si="22">(((ROUND(C453/C452,8)-1)*$D$1)+1)*D452</f>
        <v>1.3469120287263625</v>
      </c>
      <c r="E453" s="80">
        <f t="shared" ref="E453:E516" si="23">(((ROUND(C453/C452,8))*(($E$1+1)^(1/252)))*E452)</f>
        <v>1.3433414189450479</v>
      </c>
    </row>
    <row r="454" spans="1:5" x14ac:dyDescent="0.3">
      <c r="A454" s="81">
        <v>37369</v>
      </c>
      <c r="B454" s="84">
        <v>18.34</v>
      </c>
      <c r="C454" s="29">
        <f t="shared" si="21"/>
        <v>1.3323207396672532</v>
      </c>
      <c r="D454" s="80">
        <f t="shared" si="22"/>
        <v>1.3478492083811275</v>
      </c>
      <c r="E454" s="80">
        <f t="shared" si="23"/>
        <v>1.3442664240503381</v>
      </c>
    </row>
    <row r="455" spans="1:5" x14ac:dyDescent="0.3">
      <c r="A455" s="81">
        <v>37370</v>
      </c>
      <c r="B455" s="84">
        <v>18.329999999999998</v>
      </c>
      <c r="C455" s="29">
        <f t="shared" si="21"/>
        <v>1.3332113161424766</v>
      </c>
      <c r="D455" s="80">
        <f t="shared" si="22"/>
        <v>1.3487865633415019</v>
      </c>
      <c r="E455" s="80">
        <f t="shared" si="23"/>
        <v>1.3451916090408826</v>
      </c>
    </row>
    <row r="456" spans="1:5" x14ac:dyDescent="0.3">
      <c r="A456" s="81">
        <v>37371</v>
      </c>
      <c r="B456" s="84">
        <v>18.329999999999998</v>
      </c>
      <c r="C456" s="29">
        <f t="shared" si="21"/>
        <v>1.3341020479549046</v>
      </c>
      <c r="D456" s="80">
        <f t="shared" si="22"/>
        <v>1.349724107099086</v>
      </c>
      <c r="E456" s="80">
        <f t="shared" si="23"/>
        <v>1.346116986863592</v>
      </c>
    </row>
    <row r="457" spans="1:5" x14ac:dyDescent="0.3">
      <c r="A457" s="81">
        <v>37372</v>
      </c>
      <c r="B457" s="84">
        <v>18.3</v>
      </c>
      <c r="C457" s="29">
        <f t="shared" si="21"/>
        <v>1.3349933748741638</v>
      </c>
      <c r="D457" s="80">
        <f t="shared" si="22"/>
        <v>1.3506623025448772</v>
      </c>
      <c r="E457" s="80">
        <f t="shared" si="23"/>
        <v>1.3470430012678183</v>
      </c>
    </row>
    <row r="458" spans="1:5" x14ac:dyDescent="0.3">
      <c r="A458" s="81">
        <v>37375</v>
      </c>
      <c r="B458" s="84">
        <v>18.25</v>
      </c>
      <c r="C458" s="29">
        <f t="shared" si="21"/>
        <v>1.3358839489545424</v>
      </c>
      <c r="D458" s="80">
        <f t="shared" si="22"/>
        <v>1.3515997308505148</v>
      </c>
      <c r="E458" s="80">
        <f t="shared" si="23"/>
        <v>1.3479682921511165</v>
      </c>
    </row>
    <row r="459" spans="1:5" x14ac:dyDescent="0.3">
      <c r="A459" s="81">
        <v>37376</v>
      </c>
      <c r="B459" s="84">
        <v>18.12</v>
      </c>
      <c r="C459" s="29">
        <f t="shared" si="21"/>
        <v>1.3367728728518558</v>
      </c>
      <c r="D459" s="80">
        <f t="shared" si="22"/>
        <v>1.3525354473557305</v>
      </c>
      <c r="E459" s="80">
        <f t="shared" si="23"/>
        <v>1.3488919539900108</v>
      </c>
    </row>
    <row r="460" spans="1:5" x14ac:dyDescent="0.3">
      <c r="A460" s="81">
        <v>37378</v>
      </c>
      <c r="B460" s="84">
        <v>18.27</v>
      </c>
      <c r="C460" s="29">
        <f t="shared" si="21"/>
        <v>1.3376565599271832</v>
      </c>
      <c r="D460" s="80">
        <f t="shared" si="22"/>
        <v>1.3534656763647059</v>
      </c>
      <c r="E460" s="80">
        <f t="shared" si="23"/>
        <v>1.3498103674599511</v>
      </c>
    </row>
    <row r="461" spans="1:5" x14ac:dyDescent="0.3">
      <c r="A461" s="81">
        <v>37379</v>
      </c>
      <c r="B461" s="84">
        <v>18.25</v>
      </c>
      <c r="C461" s="29">
        <f t="shared" si="21"/>
        <v>1.338547559585185</v>
      </c>
      <c r="D461" s="80">
        <f t="shared" si="22"/>
        <v>1.3544036281271514</v>
      </c>
      <c r="E461" s="80">
        <f t="shared" si="23"/>
        <v>1.3507361959261075</v>
      </c>
    </row>
    <row r="462" spans="1:5" x14ac:dyDescent="0.3">
      <c r="A462" s="81">
        <v>37382</v>
      </c>
      <c r="B462" s="84">
        <v>18.21</v>
      </c>
      <c r="C462" s="29">
        <f t="shared" si="21"/>
        <v>1.3394382559022842</v>
      </c>
      <c r="D462" s="80">
        <f t="shared" si="22"/>
        <v>1.3553412857787737</v>
      </c>
      <c r="E462" s="80">
        <f t="shared" si="23"/>
        <v>1.3516617544024119</v>
      </c>
    </row>
    <row r="463" spans="1:5" x14ac:dyDescent="0.3">
      <c r="A463" s="81">
        <v>37383</v>
      </c>
      <c r="B463" s="84">
        <v>18.13</v>
      </c>
      <c r="C463" s="29">
        <f t="shared" si="21"/>
        <v>1.3403277500592636</v>
      </c>
      <c r="D463" s="80">
        <f t="shared" si="22"/>
        <v>1.3562777030434925</v>
      </c>
      <c r="E463" s="80">
        <f t="shared" si="23"/>
        <v>1.3525861358321067</v>
      </c>
    </row>
    <row r="464" spans="1:5" x14ac:dyDescent="0.3">
      <c r="A464" s="81">
        <v>37384</v>
      </c>
      <c r="B464" s="84">
        <v>18.02</v>
      </c>
      <c r="C464" s="29">
        <f t="shared" si="21"/>
        <v>1.3412142294298754</v>
      </c>
      <c r="D464" s="80">
        <f t="shared" si="22"/>
        <v>1.3572109715053133</v>
      </c>
      <c r="E464" s="80">
        <f t="shared" si="23"/>
        <v>1.3535075109038359</v>
      </c>
    </row>
    <row r="465" spans="1:5" x14ac:dyDescent="0.3">
      <c r="A465" s="81">
        <v>37385</v>
      </c>
      <c r="B465" s="84">
        <v>18.09</v>
      </c>
      <c r="C465" s="29">
        <f t="shared" si="21"/>
        <v>1.342096332616429</v>
      </c>
      <c r="D465" s="80">
        <f t="shared" si="22"/>
        <v>1.3581396576021503</v>
      </c>
      <c r="E465" s="80">
        <f t="shared" si="23"/>
        <v>1.3544245055348567</v>
      </c>
    </row>
    <row r="466" spans="1:5" x14ac:dyDescent="0.3">
      <c r="A466" s="81">
        <v>37386</v>
      </c>
      <c r="B466" s="84">
        <v>18.190000000000001</v>
      </c>
      <c r="C466" s="29">
        <f t="shared" si="21"/>
        <v>1.3429821833007725</v>
      </c>
      <c r="D466" s="80">
        <f t="shared" si="22"/>
        <v>1.3590723138624228</v>
      </c>
      <c r="E466" s="80">
        <f t="shared" si="23"/>
        <v>1.3553453179302932</v>
      </c>
    </row>
    <row r="467" spans="1:5" x14ac:dyDescent="0.3">
      <c r="A467" s="81">
        <v>37389</v>
      </c>
      <c r="B467" s="84">
        <v>18.29</v>
      </c>
      <c r="C467" s="29">
        <f t="shared" si="21"/>
        <v>1.3438731311109962</v>
      </c>
      <c r="D467" s="80">
        <f t="shared" si="22"/>
        <v>1.3600103615615773</v>
      </c>
      <c r="E467" s="80">
        <f t="shared" si="23"/>
        <v>1.3562713103951249</v>
      </c>
    </row>
    <row r="468" spans="1:5" x14ac:dyDescent="0.3">
      <c r="A468" s="81">
        <v>37390</v>
      </c>
      <c r="B468" s="84">
        <v>18.34</v>
      </c>
      <c r="C468" s="29">
        <f t="shared" si="21"/>
        <v>1.344769185398627</v>
      </c>
      <c r="D468" s="80">
        <f t="shared" si="22"/>
        <v>1.3609538109603503</v>
      </c>
      <c r="E468" s="80">
        <f t="shared" si="23"/>
        <v>1.3572024926738406</v>
      </c>
    </row>
    <row r="469" spans="1:5" x14ac:dyDescent="0.3">
      <c r="A469" s="81">
        <v>37391</v>
      </c>
      <c r="B469" s="84">
        <v>18.350000000000001</v>
      </c>
      <c r="C469" s="29">
        <f t="shared" si="21"/>
        <v>1.3456680829129151</v>
      </c>
      <c r="D469" s="80">
        <f t="shared" si="22"/>
        <v>1.3619002794507509</v>
      </c>
      <c r="E469" s="80">
        <f t="shared" si="23"/>
        <v>1.3581365808522601</v>
      </c>
    </row>
    <row r="470" spans="1:5" x14ac:dyDescent="0.3">
      <c r="A470" s="81">
        <v>37392</v>
      </c>
      <c r="B470" s="84">
        <v>18.329999999999998</v>
      </c>
      <c r="C470" s="29">
        <f t="shared" si="21"/>
        <v>1.3465680388134056</v>
      </c>
      <c r="D470" s="80">
        <f t="shared" si="22"/>
        <v>1.362847887911065</v>
      </c>
      <c r="E470" s="80">
        <f t="shared" si="23"/>
        <v>1.3590717736880145</v>
      </c>
    </row>
    <row r="471" spans="1:5" x14ac:dyDescent="0.3">
      <c r="A471" s="81">
        <v>37393</v>
      </c>
      <c r="B471" s="84">
        <v>18.329999999999998</v>
      </c>
      <c r="C471" s="29">
        <f t="shared" si="21"/>
        <v>1.3474676943858173</v>
      </c>
      <c r="D471" s="80">
        <f t="shared" si="22"/>
        <v>1.3637952057184743</v>
      </c>
      <c r="E471" s="80">
        <f t="shared" si="23"/>
        <v>1.3600066998876641</v>
      </c>
    </row>
    <row r="472" spans="1:5" x14ac:dyDescent="0.3">
      <c r="A472" s="81">
        <v>37396</v>
      </c>
      <c r="B472" s="84">
        <v>18.29</v>
      </c>
      <c r="C472" s="29">
        <f t="shared" si="21"/>
        <v>1.3483679510271136</v>
      </c>
      <c r="D472" s="80">
        <f t="shared" si="22"/>
        <v>1.3647431820080489</v>
      </c>
      <c r="E472" s="80">
        <f t="shared" si="23"/>
        <v>1.3609422692373045</v>
      </c>
    </row>
    <row r="473" spans="1:5" x14ac:dyDescent="0.3">
      <c r="A473" s="81">
        <v>37397</v>
      </c>
      <c r="B473" s="84">
        <v>18.13</v>
      </c>
      <c r="C473" s="29">
        <f t="shared" si="21"/>
        <v>1.34926700232582</v>
      </c>
      <c r="D473" s="80">
        <f t="shared" si="22"/>
        <v>1.3656899145998997</v>
      </c>
      <c r="E473" s="80">
        <f t="shared" si="23"/>
        <v>1.3618766584806337</v>
      </c>
    </row>
    <row r="474" spans="1:5" x14ac:dyDescent="0.3">
      <c r="A474" s="81">
        <v>37398</v>
      </c>
      <c r="B474" s="84">
        <v>18.149999999999999</v>
      </c>
      <c r="C474" s="29">
        <f t="shared" si="21"/>
        <v>1.3501593940284884</v>
      </c>
      <c r="D474" s="80">
        <f t="shared" si="22"/>
        <v>1.3666296597000829</v>
      </c>
      <c r="E474" s="80">
        <f t="shared" si="23"/>
        <v>1.3628043622110302</v>
      </c>
    </row>
    <row r="475" spans="1:5" x14ac:dyDescent="0.3">
      <c r="A475" s="81">
        <v>37399</v>
      </c>
      <c r="B475" s="84">
        <v>18.3</v>
      </c>
      <c r="C475" s="29">
        <f t="shared" si="21"/>
        <v>1.3510532805568989</v>
      </c>
      <c r="D475" s="80">
        <f t="shared" si="22"/>
        <v>1.3675710040822171</v>
      </c>
      <c r="E475" s="80">
        <f t="shared" si="23"/>
        <v>1.3637336109856726</v>
      </c>
    </row>
    <row r="476" spans="1:5" x14ac:dyDescent="0.3">
      <c r="A476" s="81">
        <v>37400</v>
      </c>
      <c r="B476" s="84">
        <v>18.34</v>
      </c>
      <c r="C476" s="29">
        <f t="shared" si="21"/>
        <v>1.3519545682003584</v>
      </c>
      <c r="D476" s="80">
        <f t="shared" si="22"/>
        <v>1.3685201678863599</v>
      </c>
      <c r="E476" s="80">
        <f t="shared" si="23"/>
        <v>1.3646703667360864</v>
      </c>
    </row>
    <row r="477" spans="1:5" x14ac:dyDescent="0.3">
      <c r="A477" s="81">
        <v>37403</v>
      </c>
      <c r="B477" s="84">
        <v>18.309999999999999</v>
      </c>
      <c r="C477" s="29">
        <f t="shared" si="21"/>
        <v>1.3528582687119264</v>
      </c>
      <c r="D477" s="80">
        <f t="shared" si="22"/>
        <v>1.3694718983616714</v>
      </c>
      <c r="E477" s="80">
        <f t="shared" si="23"/>
        <v>1.3656095946434093</v>
      </c>
    </row>
    <row r="478" spans="1:5" x14ac:dyDescent="0.3">
      <c r="A478" s="81">
        <v>37404</v>
      </c>
      <c r="B478" s="84">
        <v>18.239999999999998</v>
      </c>
      <c r="C478" s="29">
        <f t="shared" si="21"/>
        <v>1.3537612204347955</v>
      </c>
      <c r="D478" s="80">
        <f t="shared" si="22"/>
        <v>1.3704228659145972</v>
      </c>
      <c r="E478" s="80">
        <f t="shared" si="23"/>
        <v>1.3665481033332616</v>
      </c>
    </row>
    <row r="479" spans="1:5" x14ac:dyDescent="0.3">
      <c r="A479" s="81">
        <v>37405</v>
      </c>
      <c r="B479" s="84">
        <v>18.059999999999999</v>
      </c>
      <c r="C479" s="29">
        <f t="shared" si="21"/>
        <v>1.3546615934848945</v>
      </c>
      <c r="D479" s="80">
        <f t="shared" si="22"/>
        <v>1.3713711432220614</v>
      </c>
      <c r="E479" s="80">
        <f t="shared" si="23"/>
        <v>1.3674840455571386</v>
      </c>
    </row>
    <row r="480" spans="1:5" x14ac:dyDescent="0.3">
      <c r="A480" s="81">
        <v>37407</v>
      </c>
      <c r="B480" s="84">
        <v>17.73</v>
      </c>
      <c r="C480" s="29">
        <f t="shared" si="21"/>
        <v>1.3555543696614647</v>
      </c>
      <c r="D480" s="80">
        <f t="shared" si="22"/>
        <v>1.3723114447131948</v>
      </c>
      <c r="E480" s="80">
        <f t="shared" si="23"/>
        <v>1.3684123553611229</v>
      </c>
    </row>
    <row r="481" spans="1:5" x14ac:dyDescent="0.3">
      <c r="A481" s="81">
        <v>37410</v>
      </c>
      <c r="B481" s="84">
        <v>16.899999999999999</v>
      </c>
      <c r="C481" s="29">
        <f t="shared" si="21"/>
        <v>1.3564326604486558</v>
      </c>
      <c r="D481" s="80">
        <f t="shared" si="22"/>
        <v>1.3732365143249163</v>
      </c>
      <c r="E481" s="80">
        <f t="shared" si="23"/>
        <v>1.3693260782970804</v>
      </c>
    </row>
    <row r="482" spans="1:5" x14ac:dyDescent="0.3">
      <c r="A482" s="81">
        <v>37411</v>
      </c>
      <c r="B482" s="84">
        <v>13.69</v>
      </c>
      <c r="C482" s="29">
        <f t="shared" si="21"/>
        <v>1.3572734181045818</v>
      </c>
      <c r="D482" s="80">
        <f t="shared" si="22"/>
        <v>1.3741220749104128</v>
      </c>
      <c r="E482" s="80">
        <f t="shared" si="23"/>
        <v>1.3702019462177215</v>
      </c>
    </row>
    <row r="483" spans="1:5" x14ac:dyDescent="0.3">
      <c r="A483" s="81">
        <v>37412</v>
      </c>
      <c r="B483" s="84">
        <v>16.2</v>
      </c>
      <c r="C483" s="29">
        <f t="shared" si="21"/>
        <v>1.3579646503109539</v>
      </c>
      <c r="D483" s="80">
        <f t="shared" si="22"/>
        <v>1.3748501602414915</v>
      </c>
      <c r="E483" s="80">
        <f t="shared" si="23"/>
        <v>1.3709268955503544</v>
      </c>
    </row>
    <row r="484" spans="1:5" x14ac:dyDescent="0.3">
      <c r="A484" s="81">
        <v>37413</v>
      </c>
      <c r="B484" s="84">
        <v>17.3</v>
      </c>
      <c r="C484" s="29">
        <f t="shared" si="21"/>
        <v>1.3587739700832462</v>
      </c>
      <c r="D484" s="80">
        <f t="shared" si="22"/>
        <v>1.3757026465212117</v>
      </c>
      <c r="E484" s="80">
        <f t="shared" si="23"/>
        <v>1.3717710901550197</v>
      </c>
    </row>
    <row r="485" spans="1:5" x14ac:dyDescent="0.3">
      <c r="A485" s="81">
        <v>37414</v>
      </c>
      <c r="B485" s="84">
        <v>17.84</v>
      </c>
      <c r="C485" s="29">
        <f t="shared" si="21"/>
        <v>1.359634603928157</v>
      </c>
      <c r="D485" s="80">
        <f t="shared" si="22"/>
        <v>1.3766092056149826</v>
      </c>
      <c r="E485" s="80">
        <f t="shared" si="23"/>
        <v>1.3726671235732351</v>
      </c>
    </row>
    <row r="486" spans="1:5" x14ac:dyDescent="0.3">
      <c r="A486" s="81">
        <v>37417</v>
      </c>
      <c r="B486" s="84">
        <v>18.079999999999998</v>
      </c>
      <c r="C486" s="29">
        <f t="shared" si="21"/>
        <v>1.3605205826251145</v>
      </c>
      <c r="D486" s="80">
        <f t="shared" si="22"/>
        <v>1.3775424858818461</v>
      </c>
      <c r="E486" s="80">
        <f t="shared" si="23"/>
        <v>1.3735887802194835</v>
      </c>
    </row>
    <row r="487" spans="1:5" x14ac:dyDescent="0.3">
      <c r="A487" s="81">
        <v>37418</v>
      </c>
      <c r="B487" s="84">
        <v>18.13</v>
      </c>
      <c r="C487" s="29">
        <f t="shared" si="21"/>
        <v>1.3614181316586782</v>
      </c>
      <c r="D487" s="80">
        <f t="shared" si="22"/>
        <v>1.3784879790887632</v>
      </c>
      <c r="E487" s="80">
        <f t="shared" si="23"/>
        <v>1.3745221545152007</v>
      </c>
    </row>
    <row r="488" spans="1:5" x14ac:dyDescent="0.3">
      <c r="A488" s="81">
        <v>37419</v>
      </c>
      <c r="B488" s="84">
        <v>18.059999999999999</v>
      </c>
      <c r="C488" s="29">
        <f t="shared" si="21"/>
        <v>1.362318559996776</v>
      </c>
      <c r="D488" s="80">
        <f t="shared" si="22"/>
        <v>1.3794365306670981</v>
      </c>
      <c r="E488" s="80">
        <f t="shared" si="23"/>
        <v>1.3754584722957544</v>
      </c>
    </row>
    <row r="489" spans="1:5" x14ac:dyDescent="0.3">
      <c r="A489" s="81">
        <v>37420</v>
      </c>
      <c r="B489" s="84">
        <v>17.95</v>
      </c>
      <c r="C489" s="29">
        <f t="shared" si="21"/>
        <v>1.3632163824205561</v>
      </c>
      <c r="D489" s="80">
        <f t="shared" si="22"/>
        <v>1.3803823623138562</v>
      </c>
      <c r="E489" s="80">
        <f t="shared" si="23"/>
        <v>1.376392195500024</v>
      </c>
    </row>
    <row r="490" spans="1:5" x14ac:dyDescent="0.3">
      <c r="A490" s="81">
        <v>37421</v>
      </c>
      <c r="B490" s="84">
        <v>18.25</v>
      </c>
      <c r="C490" s="29">
        <f t="shared" si="21"/>
        <v>1.3641097526446115</v>
      </c>
      <c r="D490" s="80">
        <f t="shared" si="22"/>
        <v>1.3813235287301786</v>
      </c>
      <c r="E490" s="80">
        <f t="shared" si="23"/>
        <v>1.3773214598057715</v>
      </c>
    </row>
    <row r="491" spans="1:5" x14ac:dyDescent="0.3">
      <c r="A491" s="81">
        <v>37424</v>
      </c>
      <c r="B491" s="84">
        <v>18.37</v>
      </c>
      <c r="C491" s="29">
        <f t="shared" si="21"/>
        <v>1.3650174585562163</v>
      </c>
      <c r="D491" s="80">
        <f t="shared" si="22"/>
        <v>1.3822798231088866</v>
      </c>
      <c r="E491" s="80">
        <f t="shared" si="23"/>
        <v>1.3782652351747622</v>
      </c>
    </row>
    <row r="492" spans="1:5" x14ac:dyDescent="0.3">
      <c r="A492" s="81">
        <v>37425</v>
      </c>
      <c r="B492" s="84">
        <v>18.34</v>
      </c>
      <c r="C492" s="29">
        <f t="shared" si="21"/>
        <v>1.3659312694938466</v>
      </c>
      <c r="D492" s="80">
        <f t="shared" si="22"/>
        <v>1.3832425751724611</v>
      </c>
      <c r="E492" s="80">
        <f t="shared" si="23"/>
        <v>1.3792152117612468</v>
      </c>
    </row>
    <row r="493" spans="1:5" x14ac:dyDescent="0.3">
      <c r="A493" s="81">
        <v>37426</v>
      </c>
      <c r="B493" s="84">
        <v>18.38</v>
      </c>
      <c r="C493" s="29">
        <f t="shared" si="21"/>
        <v>1.3668443125916272</v>
      </c>
      <c r="D493" s="80">
        <f t="shared" si="22"/>
        <v>1.3842045442719544</v>
      </c>
      <c r="E493" s="80">
        <f t="shared" si="23"/>
        <v>1.3801644500891725</v>
      </c>
    </row>
    <row r="494" spans="1:5" x14ac:dyDescent="0.3">
      <c r="A494" s="81">
        <v>37427</v>
      </c>
      <c r="B494" s="84">
        <v>18.399999999999999</v>
      </c>
      <c r="C494" s="29">
        <f t="shared" si="21"/>
        <v>1.3677598112437579</v>
      </c>
      <c r="D494" s="80">
        <f t="shared" si="22"/>
        <v>1.385169126538675</v>
      </c>
      <c r="E494" s="80">
        <f t="shared" si="23"/>
        <v>1.3811162049847596</v>
      </c>
    </row>
    <row r="495" spans="1:5" x14ac:dyDescent="0.3">
      <c r="A495" s="81">
        <v>37428</v>
      </c>
      <c r="B495" s="84">
        <v>18.39</v>
      </c>
      <c r="C495" s="29">
        <f t="shared" si="21"/>
        <v>1.3686768394868045</v>
      </c>
      <c r="D495" s="80">
        <f t="shared" si="22"/>
        <v>1.3861353465311543</v>
      </c>
      <c r="E495" s="80">
        <f t="shared" si="23"/>
        <v>1.3820695415722062</v>
      </c>
    </row>
    <row r="496" spans="1:5" x14ac:dyDescent="0.3">
      <c r="A496" s="81">
        <v>37431</v>
      </c>
      <c r="B496" s="84">
        <v>18.39</v>
      </c>
      <c r="C496" s="29">
        <f t="shared" si="21"/>
        <v>1.3695940172104815</v>
      </c>
      <c r="D496" s="80">
        <f t="shared" si="22"/>
        <v>1.387101750181116</v>
      </c>
      <c r="E496" s="80">
        <f t="shared" si="23"/>
        <v>1.383023066301871</v>
      </c>
    </row>
    <row r="497" spans="1:5" x14ac:dyDescent="0.3">
      <c r="A497" s="81">
        <v>37432</v>
      </c>
      <c r="B497" s="84">
        <v>18.440000000000001</v>
      </c>
      <c r="C497" s="29">
        <f t="shared" si="21"/>
        <v>1.3705118095532947</v>
      </c>
      <c r="D497" s="80">
        <f t="shared" si="22"/>
        <v>1.3880688276007909</v>
      </c>
      <c r="E497" s="80">
        <f t="shared" si="23"/>
        <v>1.3839772488923616</v>
      </c>
    </row>
    <row r="498" spans="1:5" x14ac:dyDescent="0.3">
      <c r="A498" s="81">
        <v>37433</v>
      </c>
      <c r="B498" s="84">
        <v>18.45</v>
      </c>
      <c r="C498" s="29">
        <f t="shared" si="21"/>
        <v>1.3714325193869523</v>
      </c>
      <c r="D498" s="80">
        <f t="shared" si="22"/>
        <v>1.3890390054265638</v>
      </c>
      <c r="E498" s="80">
        <f t="shared" si="23"/>
        <v>1.3849344149253489</v>
      </c>
    </row>
    <row r="499" spans="1:5" x14ac:dyDescent="0.3">
      <c r="A499" s="81">
        <v>37434</v>
      </c>
      <c r="B499" s="84">
        <v>18.420000000000002</v>
      </c>
      <c r="C499" s="29">
        <f t="shared" si="21"/>
        <v>1.372354300326208</v>
      </c>
      <c r="D499" s="80">
        <f t="shared" si="22"/>
        <v>1.3900103382506648</v>
      </c>
      <c r="E499" s="80">
        <f t="shared" si="23"/>
        <v>1.3858926999768628</v>
      </c>
    </row>
    <row r="500" spans="1:5" x14ac:dyDescent="0.3">
      <c r="A500" s="81">
        <v>37435</v>
      </c>
      <c r="B500" s="84">
        <v>18.45</v>
      </c>
      <c r="C500" s="29">
        <f t="shared" si="21"/>
        <v>1.3732753284677859</v>
      </c>
      <c r="D500" s="80">
        <f t="shared" si="22"/>
        <v>1.3909809041455627</v>
      </c>
      <c r="E500" s="80">
        <f t="shared" si="23"/>
        <v>1.3868502621795304</v>
      </c>
    </row>
    <row r="501" spans="1:5" x14ac:dyDescent="0.3">
      <c r="A501" s="81">
        <v>37438</v>
      </c>
      <c r="B501" s="84">
        <v>18.43</v>
      </c>
      <c r="C501" s="29">
        <f t="shared" si="21"/>
        <v>1.3741983480143092</v>
      </c>
      <c r="D501" s="80">
        <f t="shared" si="22"/>
        <v>1.3919535949084685</v>
      </c>
      <c r="E501" s="80">
        <f t="shared" si="23"/>
        <v>1.3878098728734467</v>
      </c>
    </row>
    <row r="502" spans="1:5" x14ac:dyDescent="0.3">
      <c r="A502" s="81">
        <v>37439</v>
      </c>
      <c r="B502" s="84">
        <v>18.36</v>
      </c>
      <c r="C502" s="29">
        <f t="shared" si="21"/>
        <v>1.3751210672370668</v>
      </c>
      <c r="D502" s="80">
        <f t="shared" si="22"/>
        <v>1.3929259955722035</v>
      </c>
      <c r="E502" s="80">
        <f t="shared" si="23"/>
        <v>1.3887692177048867</v>
      </c>
    </row>
    <row r="503" spans="1:5" x14ac:dyDescent="0.3">
      <c r="A503" s="81">
        <v>37440</v>
      </c>
      <c r="B503" s="84">
        <v>18.37</v>
      </c>
      <c r="C503" s="29">
        <f t="shared" si="21"/>
        <v>1.3760411882455765</v>
      </c>
      <c r="D503" s="80">
        <f t="shared" si="22"/>
        <v>1.3938956844139041</v>
      </c>
      <c r="E503" s="80">
        <f t="shared" si="23"/>
        <v>1.3897259759138476</v>
      </c>
    </row>
    <row r="504" spans="1:5" x14ac:dyDescent="0.3">
      <c r="A504" s="81">
        <v>37441</v>
      </c>
      <c r="B504" s="84">
        <v>18.3</v>
      </c>
      <c r="C504" s="29">
        <f t="shared" si="21"/>
        <v>1.3769623790190475</v>
      </c>
      <c r="D504" s="80">
        <f t="shared" si="22"/>
        <v>1.3948665268758587</v>
      </c>
      <c r="E504" s="80">
        <f t="shared" si="23"/>
        <v>1.3906838518763653</v>
      </c>
    </row>
    <row r="505" spans="1:5" x14ac:dyDescent="0.3">
      <c r="A505" s="81">
        <v>37442</v>
      </c>
      <c r="B505" s="84">
        <v>18.38</v>
      </c>
      <c r="C505" s="29">
        <f t="shared" si="21"/>
        <v>1.3778809506220913</v>
      </c>
      <c r="D505" s="80">
        <f t="shared" si="22"/>
        <v>1.3958346351605246</v>
      </c>
      <c r="E505" s="80">
        <f t="shared" si="23"/>
        <v>1.3916391198882108</v>
      </c>
    </row>
    <row r="506" spans="1:5" x14ac:dyDescent="0.3">
      <c r="A506" s="81">
        <v>37445</v>
      </c>
      <c r="B506" s="84">
        <v>18.43</v>
      </c>
      <c r="C506" s="29">
        <f t="shared" si="21"/>
        <v>1.3788038415040083</v>
      </c>
      <c r="D506" s="80">
        <f t="shared" si="22"/>
        <v>1.396807321850452</v>
      </c>
      <c r="E506" s="80">
        <f t="shared" si="23"/>
        <v>1.3925987876619739</v>
      </c>
    </row>
    <row r="507" spans="1:5" x14ac:dyDescent="0.3">
      <c r="A507" s="81">
        <v>37446</v>
      </c>
      <c r="B507" s="84">
        <v>18.440000000000001</v>
      </c>
      <c r="C507" s="29">
        <f t="shared" si="21"/>
        <v>1.3797296531314245</v>
      </c>
      <c r="D507" s="80">
        <f t="shared" si="22"/>
        <v>1.3977831132646525</v>
      </c>
      <c r="E507" s="80">
        <f t="shared" si="23"/>
        <v>1.3935614429041123</v>
      </c>
    </row>
    <row r="508" spans="1:5" x14ac:dyDescent="0.3">
      <c r="A508" s="81">
        <v>37447</v>
      </c>
      <c r="B508" s="84">
        <v>18.399999999999999</v>
      </c>
      <c r="C508" s="29">
        <f t="shared" si="21"/>
        <v>1.380656555512398</v>
      </c>
      <c r="D508" s="80">
        <f t="shared" si="22"/>
        <v>1.3987600808002416</v>
      </c>
      <c r="E508" s="80">
        <f t="shared" si="23"/>
        <v>1.3945252374166999</v>
      </c>
    </row>
    <row r="509" spans="1:5" x14ac:dyDescent="0.3">
      <c r="A509" s="81">
        <v>37448</v>
      </c>
      <c r="B509" s="84">
        <v>18.36</v>
      </c>
      <c r="C509" s="29">
        <f t="shared" si="21"/>
        <v>1.3815822305066068</v>
      </c>
      <c r="D509" s="80">
        <f t="shared" si="22"/>
        <v>1.3997357811164395</v>
      </c>
      <c r="E509" s="80">
        <f t="shared" si="23"/>
        <v>1.3954878297939006</v>
      </c>
    </row>
    <row r="510" spans="1:5" x14ac:dyDescent="0.3">
      <c r="A510" s="81">
        <v>37449</v>
      </c>
      <c r="B510" s="84">
        <v>18.25</v>
      </c>
      <c r="C510" s="29">
        <f t="shared" si="21"/>
        <v>1.3825066748086834</v>
      </c>
      <c r="D510" s="80">
        <f t="shared" si="22"/>
        <v>1.4007102106070168</v>
      </c>
      <c r="E510" s="80">
        <f t="shared" si="23"/>
        <v>1.3964492166245122</v>
      </c>
    </row>
    <row r="511" spans="1:5" x14ac:dyDescent="0.3">
      <c r="A511" s="81">
        <v>37452</v>
      </c>
      <c r="B511" s="84">
        <v>18.329999999999998</v>
      </c>
      <c r="C511" s="29">
        <f t="shared" si="21"/>
        <v>1.3834266224002347</v>
      </c>
      <c r="D511" s="80">
        <f t="shared" si="22"/>
        <v>1.4016799264431279</v>
      </c>
      <c r="E511" s="80">
        <f t="shared" si="23"/>
        <v>1.3974060988144421</v>
      </c>
    </row>
    <row r="512" spans="1:5" x14ac:dyDescent="0.3">
      <c r="A512" s="81">
        <v>37453</v>
      </c>
      <c r="B512" s="84">
        <v>18.350000000000001</v>
      </c>
      <c r="C512" s="29">
        <f t="shared" si="21"/>
        <v>1.3843509035609267</v>
      </c>
      <c r="D512" s="80">
        <f t="shared" si="22"/>
        <v>1.4026542364643606</v>
      </c>
      <c r="E512" s="80">
        <f t="shared" si="23"/>
        <v>1.3983673957809641</v>
      </c>
    </row>
    <row r="513" spans="1:5" x14ac:dyDescent="0.3">
      <c r="A513" s="81">
        <v>37454</v>
      </c>
      <c r="B513" s="84">
        <v>18.23</v>
      </c>
      <c r="C513" s="29">
        <f t="shared" si="21"/>
        <v>1.3852767297582103</v>
      </c>
      <c r="D513" s="80">
        <f t="shared" si="22"/>
        <v>1.4036302014754738</v>
      </c>
      <c r="E513" s="80">
        <f t="shared" si="23"/>
        <v>1.3993302909630279</v>
      </c>
    </row>
    <row r="514" spans="1:5" x14ac:dyDescent="0.3">
      <c r="A514" s="81">
        <v>37455</v>
      </c>
      <c r="B514" s="84">
        <v>17.89</v>
      </c>
      <c r="C514" s="29">
        <f t="shared" si="21"/>
        <v>1.3861975924643171</v>
      </c>
      <c r="D514" s="80">
        <f t="shared" si="22"/>
        <v>1.4046009604042327</v>
      </c>
      <c r="E514" s="80">
        <f t="shared" si="23"/>
        <v>1.4002882097678389</v>
      </c>
    </row>
    <row r="515" spans="1:5" x14ac:dyDescent="0.3">
      <c r="A515" s="81">
        <v>37456</v>
      </c>
      <c r="B515" s="84">
        <v>17.86</v>
      </c>
      <c r="C515" s="29">
        <f t="shared" si="21"/>
        <v>1.3871032230754259</v>
      </c>
      <c r="D515" s="80">
        <f t="shared" si="22"/>
        <v>1.4055556875212221</v>
      </c>
      <c r="E515" s="80">
        <f t="shared" si="23"/>
        <v>1.4012307787099187</v>
      </c>
    </row>
    <row r="516" spans="1:5" x14ac:dyDescent="0.3">
      <c r="A516" s="81">
        <v>37459</v>
      </c>
      <c r="B516" s="84">
        <v>17.87</v>
      </c>
      <c r="C516" s="29">
        <f t="shared" si="21"/>
        <v>1.3880080443788703</v>
      </c>
      <c r="D516" s="80">
        <f t="shared" si="22"/>
        <v>1.4065095866161821</v>
      </c>
      <c r="E516" s="80">
        <f t="shared" si="23"/>
        <v>1.4021725668475806</v>
      </c>
    </row>
    <row r="517" spans="1:5" x14ac:dyDescent="0.3">
      <c r="A517" s="81">
        <v>37460</v>
      </c>
      <c r="B517" s="84">
        <v>17.84</v>
      </c>
      <c r="C517" s="29">
        <f t="shared" ref="C517:C580" si="24">IF(A517=$B$2,1,IF(A516&lt;DATE(1998,1,2),ROUND(B516/3000+1,8)*C516,ROUND(((1+B516/100)^(1/252)),8)*C516))</f>
        <v>1.3889139139489537</v>
      </c>
      <c r="D517" s="80">
        <f t="shared" ref="D517:D580" si="25">(((ROUND(C517/C516,8)-1)*$D$1)+1)*D516</f>
        <v>1.4074646159872224</v>
      </c>
      <c r="E517" s="80">
        <f t="shared" ref="E517:E580" si="26">(((ROUND(C517/C516,8))*(($E$1+1)^(1/252)))*E516)</f>
        <v>1.4031154507012233</v>
      </c>
    </row>
    <row r="518" spans="1:5" x14ac:dyDescent="0.3">
      <c r="A518" s="81">
        <v>37461</v>
      </c>
      <c r="B518" s="84">
        <v>17.920000000000002</v>
      </c>
      <c r="C518" s="29">
        <f t="shared" si="24"/>
        <v>1.3898189719227001</v>
      </c>
      <c r="D518" s="80">
        <f t="shared" si="25"/>
        <v>1.4084188148601136</v>
      </c>
      <c r="E518" s="80">
        <f t="shared" si="26"/>
        <v>1.404057551417693</v>
      </c>
    </row>
    <row r="519" spans="1:5" x14ac:dyDescent="0.3">
      <c r="A519" s="81">
        <v>37462</v>
      </c>
      <c r="B519" s="84">
        <v>17.88</v>
      </c>
      <c r="C519" s="29">
        <f t="shared" si="24"/>
        <v>1.3907283721705981</v>
      </c>
      <c r="D519" s="80">
        <f t="shared" si="25"/>
        <v>1.4093776169988392</v>
      </c>
      <c r="E519" s="80">
        <f t="shared" si="26"/>
        <v>1.4050040757239053</v>
      </c>
    </row>
    <row r="520" spans="1:5" x14ac:dyDescent="0.3">
      <c r="A520" s="81">
        <v>37463</v>
      </c>
      <c r="B520" s="84">
        <v>17.899999999999999</v>
      </c>
      <c r="C520" s="29">
        <f t="shared" si="24"/>
        <v>1.391636489983058</v>
      </c>
      <c r="D520" s="80">
        <f t="shared" si="25"/>
        <v>1.4103350923291995</v>
      </c>
      <c r="E520" s="80">
        <f t="shared" si="26"/>
        <v>1.405949341322217</v>
      </c>
    </row>
    <row r="521" spans="1:5" x14ac:dyDescent="0.3">
      <c r="A521" s="81">
        <v>37466</v>
      </c>
      <c r="B521" s="84">
        <v>17.899999999999999</v>
      </c>
      <c r="C521" s="29">
        <f t="shared" si="24"/>
        <v>1.3925461331747355</v>
      </c>
      <c r="D521" s="80">
        <f t="shared" si="25"/>
        <v>1.411294201229838</v>
      </c>
      <c r="E521" s="80">
        <f t="shared" si="26"/>
        <v>1.4068961848857007</v>
      </c>
    </row>
    <row r="522" spans="1:5" x14ac:dyDescent="0.3">
      <c r="A522" s="81">
        <v>37467</v>
      </c>
      <c r="B522" s="84">
        <v>17.88</v>
      </c>
      <c r="C522" s="29">
        <f t="shared" si="24"/>
        <v>1.3934563709546852</v>
      </c>
      <c r="D522" s="80">
        <f t="shared" si="25"/>
        <v>1.4122539623796393</v>
      </c>
      <c r="E522" s="80">
        <f t="shared" si="26"/>
        <v>1.4078436661056826</v>
      </c>
    </row>
    <row r="523" spans="1:5" x14ac:dyDescent="0.3">
      <c r="A523" s="81">
        <v>37468</v>
      </c>
      <c r="B523" s="84">
        <v>17.86</v>
      </c>
      <c r="C523" s="29">
        <f t="shared" si="24"/>
        <v>1.3943662700957911</v>
      </c>
      <c r="D523" s="80">
        <f t="shared" si="25"/>
        <v>1.4132133917851248</v>
      </c>
      <c r="E523" s="80">
        <f t="shared" si="26"/>
        <v>1.4087908421376705</v>
      </c>
    </row>
    <row r="524" spans="1:5" x14ac:dyDescent="0.3">
      <c r="A524" s="81">
        <v>37469</v>
      </c>
      <c r="B524" s="84">
        <v>17.850000000000001</v>
      </c>
      <c r="C524" s="29">
        <f t="shared" si="24"/>
        <v>1.3952758291574372</v>
      </c>
      <c r="D524" s="80">
        <f t="shared" si="25"/>
        <v>1.414172487883115</v>
      </c>
      <c r="E524" s="80">
        <f t="shared" si="26"/>
        <v>1.409737711506893</v>
      </c>
    </row>
    <row r="525" spans="1:5" x14ac:dyDescent="0.3">
      <c r="A525" s="81">
        <v>37470</v>
      </c>
      <c r="B525" s="84">
        <v>17.88</v>
      </c>
      <c r="C525" s="29">
        <f t="shared" si="24"/>
        <v>1.3961855071397731</v>
      </c>
      <c r="D525" s="80">
        <f t="shared" si="25"/>
        <v>1.4151317346407319</v>
      </c>
      <c r="E525" s="80">
        <f t="shared" si="26"/>
        <v>1.4106847379608543</v>
      </c>
    </row>
    <row r="526" spans="1:5" x14ac:dyDescent="0.3">
      <c r="A526" s="81">
        <v>37473</v>
      </c>
      <c r="B526" s="84">
        <v>17.84</v>
      </c>
      <c r="C526" s="29">
        <f t="shared" si="24"/>
        <v>1.3970971883522252</v>
      </c>
      <c r="D526" s="80">
        <f t="shared" si="25"/>
        <v>1.4160931190907089</v>
      </c>
      <c r="E526" s="80">
        <f t="shared" si="26"/>
        <v>1.411633825423231</v>
      </c>
    </row>
    <row r="527" spans="1:5" x14ac:dyDescent="0.3">
      <c r="A527" s="81">
        <v>37474</v>
      </c>
      <c r="B527" s="84">
        <v>17.91</v>
      </c>
      <c r="C527" s="29">
        <f t="shared" si="24"/>
        <v>1.398007578793071</v>
      </c>
      <c r="D527" s="80">
        <f t="shared" si="25"/>
        <v>1.4170531677077731</v>
      </c>
      <c r="E527" s="80">
        <f t="shared" si="26"/>
        <v>1.4125816456739875</v>
      </c>
    </row>
    <row r="528" spans="1:5" x14ac:dyDescent="0.3">
      <c r="A528" s="81">
        <v>37475</v>
      </c>
      <c r="B528" s="84">
        <v>17.899999999999999</v>
      </c>
      <c r="C528" s="29">
        <f t="shared" si="24"/>
        <v>1.3989218617695258</v>
      </c>
      <c r="D528" s="80">
        <f t="shared" si="25"/>
        <v>1.4180173465484087</v>
      </c>
      <c r="E528" s="80">
        <f t="shared" si="26"/>
        <v>1.4135334360830267</v>
      </c>
    </row>
    <row r="529" spans="1:5" x14ac:dyDescent="0.3">
      <c r="A529" s="81">
        <v>37476</v>
      </c>
      <c r="B529" s="84">
        <v>17.89</v>
      </c>
      <c r="C529" s="29">
        <f t="shared" si="24"/>
        <v>1.3998362670444715</v>
      </c>
      <c r="D529" s="80">
        <f t="shared" si="25"/>
        <v>1.4189816798233386</v>
      </c>
      <c r="E529" s="80">
        <f t="shared" si="26"/>
        <v>1.4144853871927767</v>
      </c>
    </row>
    <row r="530" spans="1:5" x14ac:dyDescent="0.3">
      <c r="A530" s="81">
        <v>37477</v>
      </c>
      <c r="B530" s="84">
        <v>17.89</v>
      </c>
      <c r="C530" s="29">
        <f t="shared" si="24"/>
        <v>1.4007508080744571</v>
      </c>
      <c r="D530" s="80">
        <f t="shared" si="25"/>
        <v>1.419946181718488</v>
      </c>
      <c r="E530" s="80">
        <f t="shared" si="26"/>
        <v>1.4154375126093113</v>
      </c>
    </row>
    <row r="531" spans="1:5" x14ac:dyDescent="0.3">
      <c r="A531" s="81">
        <v>37480</v>
      </c>
      <c r="B531" s="84">
        <v>17.84</v>
      </c>
      <c r="C531" s="29">
        <f t="shared" si="24"/>
        <v>1.4016659465923884</v>
      </c>
      <c r="D531" s="80">
        <f t="shared" si="25"/>
        <v>1.4209113391992019</v>
      </c>
      <c r="E531" s="80">
        <f t="shared" si="26"/>
        <v>1.4163902789252267</v>
      </c>
    </row>
    <row r="532" spans="1:5" x14ac:dyDescent="0.3">
      <c r="A532" s="81">
        <v>37481</v>
      </c>
      <c r="B532" s="84">
        <v>17.899999999999999</v>
      </c>
      <c r="C532" s="29">
        <f t="shared" si="24"/>
        <v>1.4025793141731662</v>
      </c>
      <c r="D532" s="80">
        <f t="shared" si="25"/>
        <v>1.4218746543567848</v>
      </c>
      <c r="E532" s="80">
        <f t="shared" si="26"/>
        <v>1.4173412928249804</v>
      </c>
    </row>
    <row r="533" spans="1:5" x14ac:dyDescent="0.3">
      <c r="A533" s="81">
        <v>37482</v>
      </c>
      <c r="B533" s="84">
        <v>17.850000000000001</v>
      </c>
      <c r="C533" s="29">
        <f t="shared" si="24"/>
        <v>1.4034961101418755</v>
      </c>
      <c r="D533" s="80">
        <f t="shared" si="25"/>
        <v>1.4228416108226651</v>
      </c>
      <c r="E533" s="80">
        <f t="shared" si="26"/>
        <v>1.4182958083547568</v>
      </c>
    </row>
    <row r="534" spans="1:5" x14ac:dyDescent="0.3">
      <c r="A534" s="81">
        <v>37483</v>
      </c>
      <c r="B534" s="84">
        <v>17.86</v>
      </c>
      <c r="C534" s="29">
        <f t="shared" si="24"/>
        <v>1.4044111475008048</v>
      </c>
      <c r="D534" s="80">
        <f t="shared" si="25"/>
        <v>1.4238067379294916</v>
      </c>
      <c r="E534" s="80">
        <f t="shared" si="26"/>
        <v>1.419248583923638</v>
      </c>
    </row>
    <row r="535" spans="1:5" x14ac:dyDescent="0.3">
      <c r="A535" s="81">
        <v>37484</v>
      </c>
      <c r="B535" s="84">
        <v>17.88</v>
      </c>
      <c r="C535" s="29">
        <f t="shared" si="24"/>
        <v>1.405327258936431</v>
      </c>
      <c r="D535" s="80">
        <f t="shared" si="25"/>
        <v>1.4247730233429883</v>
      </c>
      <c r="E535" s="80">
        <f t="shared" si="26"/>
        <v>1.4202024820973302</v>
      </c>
    </row>
    <row r="536" spans="1:5" x14ac:dyDescent="0.3">
      <c r="A536" s="81">
        <v>37487</v>
      </c>
      <c r="B536" s="84">
        <v>17.89</v>
      </c>
      <c r="C536" s="29">
        <f t="shared" si="24"/>
        <v>1.4062449095299712</v>
      </c>
      <c r="D536" s="80">
        <f t="shared" si="25"/>
        <v>1.4257409577026374</v>
      </c>
      <c r="E536" s="80">
        <f t="shared" si="26"/>
        <v>1.4211579729547301</v>
      </c>
    </row>
    <row r="537" spans="1:5" x14ac:dyDescent="0.3">
      <c r="A537" s="81">
        <v>37488</v>
      </c>
      <c r="B537" s="84">
        <v>17.89</v>
      </c>
      <c r="C537" s="29">
        <f t="shared" si="24"/>
        <v>1.4071636374542653</v>
      </c>
      <c r="D537" s="80">
        <f t="shared" si="25"/>
        <v>1.4267100539744564</v>
      </c>
      <c r="E537" s="80">
        <f t="shared" si="26"/>
        <v>1.4221145898552741</v>
      </c>
    </row>
    <row r="538" spans="1:5" x14ac:dyDescent="0.3">
      <c r="A538" s="81">
        <v>37489</v>
      </c>
      <c r="B538" s="84">
        <v>17.89</v>
      </c>
      <c r="C538" s="29">
        <f t="shared" si="24"/>
        <v>1.4080829656018869</v>
      </c>
      <c r="D538" s="80">
        <f t="shared" si="25"/>
        <v>1.4276798089547027</v>
      </c>
      <c r="E538" s="80">
        <f t="shared" si="26"/>
        <v>1.4230718506785287</v>
      </c>
    </row>
    <row r="539" spans="1:5" x14ac:dyDescent="0.3">
      <c r="A539" s="81">
        <v>37490</v>
      </c>
      <c r="B539" s="84">
        <v>17.77</v>
      </c>
      <c r="C539" s="29">
        <f t="shared" si="24"/>
        <v>1.4090028943649742</v>
      </c>
      <c r="D539" s="80">
        <f t="shared" si="25"/>
        <v>1.4286502230911098</v>
      </c>
      <c r="E539" s="80">
        <f t="shared" si="26"/>
        <v>1.4240297558579347</v>
      </c>
    </row>
    <row r="540" spans="1:5" x14ac:dyDescent="0.3">
      <c r="A540" s="81">
        <v>37491</v>
      </c>
      <c r="B540" s="84">
        <v>17.82</v>
      </c>
      <c r="C540" s="29">
        <f t="shared" si="24"/>
        <v>1.4099177176741986</v>
      </c>
      <c r="D540" s="80">
        <f t="shared" si="25"/>
        <v>1.4296152770425623</v>
      </c>
      <c r="E540" s="80">
        <f t="shared" si="26"/>
        <v>1.4249825383925656</v>
      </c>
    </row>
    <row r="541" spans="1:5" x14ac:dyDescent="0.3">
      <c r="A541" s="81">
        <v>37494</v>
      </c>
      <c r="B541" s="84">
        <v>17.850000000000001</v>
      </c>
      <c r="C541" s="29">
        <f t="shared" si="24"/>
        <v>1.4108355177116958</v>
      </c>
      <c r="D541" s="80">
        <f t="shared" si="25"/>
        <v>1.4305834965466799</v>
      </c>
      <c r="E541" s="80">
        <f t="shared" si="26"/>
        <v>1.4259383666782077</v>
      </c>
    </row>
    <row r="542" spans="1:5" x14ac:dyDescent="0.3">
      <c r="A542" s="81">
        <v>37495</v>
      </c>
      <c r="B542" s="84">
        <v>17.87</v>
      </c>
      <c r="C542" s="29">
        <f t="shared" si="24"/>
        <v>1.4117553401441785</v>
      </c>
      <c r="D542" s="80">
        <f t="shared" si="25"/>
        <v>1.4315538750488221</v>
      </c>
      <c r="E542" s="80">
        <f t="shared" si="26"/>
        <v>1.4268962763261799</v>
      </c>
    </row>
    <row r="543" spans="1:5" x14ac:dyDescent="0.3">
      <c r="A543" s="81">
        <v>37496</v>
      </c>
      <c r="B543" s="84">
        <v>17.88</v>
      </c>
      <c r="C543" s="29">
        <f t="shared" si="24"/>
        <v>1.4126767081493701</v>
      </c>
      <c r="D543" s="80">
        <f t="shared" si="25"/>
        <v>1.4325259096584031</v>
      </c>
      <c r="E543" s="80">
        <f t="shared" si="26"/>
        <v>1.4278557855132665</v>
      </c>
    </row>
    <row r="544" spans="1:5" x14ac:dyDescent="0.3">
      <c r="A544" s="81">
        <v>37497</v>
      </c>
      <c r="B544" s="84">
        <v>17.88</v>
      </c>
      <c r="C544" s="29">
        <f t="shared" si="24"/>
        <v>1.4135991577862572</v>
      </c>
      <c r="D544" s="80">
        <f t="shared" si="25"/>
        <v>1.4334991110219386</v>
      </c>
      <c r="E544" s="80">
        <f t="shared" si="26"/>
        <v>1.4288164253980304</v>
      </c>
    </row>
    <row r="545" spans="1:5" x14ac:dyDescent="0.3">
      <c r="A545" s="81">
        <v>37498</v>
      </c>
      <c r="B545" s="84">
        <v>17.87</v>
      </c>
      <c r="C545" s="29">
        <f t="shared" si="24"/>
        <v>1.4145222097643084</v>
      </c>
      <c r="D545" s="80">
        <f t="shared" si="25"/>
        <v>1.434472973539934</v>
      </c>
      <c r="E545" s="80">
        <f t="shared" si="26"/>
        <v>1.4297777115868522</v>
      </c>
    </row>
    <row r="546" spans="1:5" x14ac:dyDescent="0.3">
      <c r="A546" s="81">
        <v>37501</v>
      </c>
      <c r="B546" s="84">
        <v>17.91</v>
      </c>
      <c r="C546" s="29">
        <f t="shared" si="24"/>
        <v>1.4154453835392891</v>
      </c>
      <c r="D546" s="80">
        <f t="shared" si="25"/>
        <v>1.4354469902368199</v>
      </c>
      <c r="E546" s="80">
        <f t="shared" si="26"/>
        <v>1.4307391583805122</v>
      </c>
    </row>
    <row r="547" spans="1:5" x14ac:dyDescent="0.3">
      <c r="A547" s="81">
        <v>37502</v>
      </c>
      <c r="B547" s="84">
        <v>17.920000000000002</v>
      </c>
      <c r="C547" s="29">
        <f t="shared" si="24"/>
        <v>1.4163710706656698</v>
      </c>
      <c r="D547" s="80">
        <f t="shared" si="25"/>
        <v>1.4364236844402414</v>
      </c>
      <c r="E547" s="80">
        <f t="shared" si="26"/>
        <v>1.4317031832302998</v>
      </c>
    </row>
    <row r="548" spans="1:5" x14ac:dyDescent="0.3">
      <c r="A548" s="81">
        <v>37503</v>
      </c>
      <c r="B548" s="84">
        <v>17.86</v>
      </c>
      <c r="C548" s="29">
        <f t="shared" si="24"/>
        <v>1.4172978447483384</v>
      </c>
      <c r="D548" s="80">
        <f t="shared" si="25"/>
        <v>1.4374015513121026</v>
      </c>
      <c r="E548" s="80">
        <f t="shared" si="26"/>
        <v>1.4326683444238995</v>
      </c>
    </row>
    <row r="549" spans="1:5" x14ac:dyDescent="0.3">
      <c r="A549" s="81">
        <v>37504</v>
      </c>
      <c r="B549" s="84">
        <v>17.88</v>
      </c>
      <c r="C549" s="29">
        <f t="shared" si="24"/>
        <v>1.4182223623054462</v>
      </c>
      <c r="D549" s="80">
        <f t="shared" si="25"/>
        <v>1.4383770630268387</v>
      </c>
      <c r="E549" s="80">
        <f t="shared" si="26"/>
        <v>1.4336312622190857</v>
      </c>
    </row>
    <row r="550" spans="1:5" x14ac:dyDescent="0.3">
      <c r="A550" s="81">
        <v>37505</v>
      </c>
      <c r="B550" s="84">
        <v>17.87</v>
      </c>
      <c r="C550" s="29">
        <f t="shared" si="24"/>
        <v>1.4191484331435842</v>
      </c>
      <c r="D550" s="80">
        <f t="shared" si="25"/>
        <v>1.4393542394322203</v>
      </c>
      <c r="E550" s="80">
        <f t="shared" si="26"/>
        <v>1.4345957877576623</v>
      </c>
    </row>
    <row r="551" spans="1:5" x14ac:dyDescent="0.3">
      <c r="A551" s="81">
        <v>37508</v>
      </c>
      <c r="B551" s="84">
        <v>17.88</v>
      </c>
      <c r="C551" s="29">
        <f t="shared" si="24"/>
        <v>1.420074626176991</v>
      </c>
      <c r="D551" s="80">
        <f t="shared" si="25"/>
        <v>1.4403315705411366</v>
      </c>
      <c r="E551" s="80">
        <f t="shared" si="26"/>
        <v>1.4355604744422847</v>
      </c>
    </row>
    <row r="552" spans="1:5" x14ac:dyDescent="0.3">
      <c r="A552" s="81">
        <v>37509</v>
      </c>
      <c r="B552" s="84">
        <v>17.89</v>
      </c>
      <c r="C552" s="29">
        <f t="shared" si="24"/>
        <v>1.4210019065063919</v>
      </c>
      <c r="D552" s="80">
        <f t="shared" si="25"/>
        <v>1.4413100747615093</v>
      </c>
      <c r="E552" s="80">
        <f t="shared" si="26"/>
        <v>1.4365262979258127</v>
      </c>
    </row>
    <row r="553" spans="1:5" x14ac:dyDescent="0.3">
      <c r="A553" s="81">
        <v>37510</v>
      </c>
      <c r="B553" s="84">
        <v>17.89</v>
      </c>
      <c r="C553" s="29">
        <f t="shared" si="24"/>
        <v>1.4219302754719507</v>
      </c>
      <c r="D553" s="80">
        <f t="shared" si="25"/>
        <v>1.4422897535821537</v>
      </c>
      <c r="E553" s="80">
        <f t="shared" si="26"/>
        <v>1.4374932596294538</v>
      </c>
    </row>
    <row r="554" spans="1:5" x14ac:dyDescent="0.3">
      <c r="A554" s="81">
        <v>37511</v>
      </c>
      <c r="B554" s="84">
        <v>17.88</v>
      </c>
      <c r="C554" s="29">
        <f t="shared" si="24"/>
        <v>1.4228592509595221</v>
      </c>
      <c r="D554" s="80">
        <f t="shared" si="25"/>
        <v>1.4432700983043334</v>
      </c>
      <c r="E554" s="80">
        <f t="shared" si="26"/>
        <v>1.438460872219151</v>
      </c>
    </row>
    <row r="555" spans="1:5" x14ac:dyDescent="0.3">
      <c r="A555" s="81">
        <v>37512</v>
      </c>
      <c r="B555" s="84">
        <v>17.88</v>
      </c>
      <c r="C555" s="29">
        <f t="shared" si="24"/>
        <v>1.4237883495932135</v>
      </c>
      <c r="D555" s="80">
        <f t="shared" si="25"/>
        <v>1.4442505988440792</v>
      </c>
      <c r="E555" s="80">
        <f t="shared" si="26"/>
        <v>1.4394286470466551</v>
      </c>
    </row>
    <row r="556" spans="1:5" x14ac:dyDescent="0.3">
      <c r="A556" s="81">
        <v>37515</v>
      </c>
      <c r="B556" s="84">
        <v>17.89</v>
      </c>
      <c r="C556" s="29">
        <f t="shared" si="24"/>
        <v>1.4247180549097307</v>
      </c>
      <c r="D556" s="80">
        <f t="shared" si="25"/>
        <v>1.4452317654970561</v>
      </c>
      <c r="E556" s="80">
        <f t="shared" si="26"/>
        <v>1.4403970729784992</v>
      </c>
    </row>
    <row r="557" spans="1:5" x14ac:dyDescent="0.3">
      <c r="A557" s="81">
        <v>37516</v>
      </c>
      <c r="B557" s="84">
        <v>17.88</v>
      </c>
      <c r="C557" s="29">
        <f t="shared" si="24"/>
        <v>1.4256488517093644</v>
      </c>
      <c r="D557" s="80">
        <f t="shared" si="25"/>
        <v>1.4462141099462991</v>
      </c>
      <c r="E557" s="80">
        <f t="shared" si="26"/>
        <v>1.4413666401974343</v>
      </c>
    </row>
    <row r="558" spans="1:5" x14ac:dyDescent="0.3">
      <c r="A558" s="81">
        <v>37517</v>
      </c>
      <c r="B558" s="84">
        <v>17.899999999999999</v>
      </c>
      <c r="C558" s="29">
        <f t="shared" si="24"/>
        <v>1.4265797718965534</v>
      </c>
      <c r="D558" s="80">
        <f t="shared" si="25"/>
        <v>1.4471966105309479</v>
      </c>
      <c r="E558" s="80">
        <f t="shared" si="26"/>
        <v>1.4423363699819056</v>
      </c>
    </row>
    <row r="559" spans="1:5" x14ac:dyDescent="0.3">
      <c r="A559" s="81">
        <v>37518</v>
      </c>
      <c r="B559" s="84">
        <v>17.89</v>
      </c>
      <c r="C559" s="29">
        <f t="shared" si="24"/>
        <v>1.4275122557644537</v>
      </c>
      <c r="D559" s="80">
        <f t="shared" si="25"/>
        <v>1.4481807873820265</v>
      </c>
      <c r="E559" s="80">
        <f t="shared" si="26"/>
        <v>1.4433077185704766</v>
      </c>
    </row>
    <row r="560" spans="1:5" x14ac:dyDescent="0.3">
      <c r="A560" s="81">
        <v>37519</v>
      </c>
      <c r="B560" s="84">
        <v>17.89</v>
      </c>
      <c r="C560" s="29">
        <f t="shared" si="24"/>
        <v>1.4284448780713899</v>
      </c>
      <c r="D560" s="80">
        <f t="shared" si="25"/>
        <v>1.4491651363231084</v>
      </c>
      <c r="E560" s="80">
        <f t="shared" si="26"/>
        <v>1.444279245017603</v>
      </c>
    </row>
    <row r="561" spans="1:5" x14ac:dyDescent="0.3">
      <c r="A561" s="81">
        <v>37522</v>
      </c>
      <c r="B561" s="84">
        <v>17.899999999999999</v>
      </c>
      <c r="C561" s="29">
        <f t="shared" si="24"/>
        <v>1.4293781096791316</v>
      </c>
      <c r="D561" s="80">
        <f t="shared" si="25"/>
        <v>1.4501501543400726</v>
      </c>
      <c r="E561" s="80">
        <f t="shared" si="26"/>
        <v>1.4452514254234281</v>
      </c>
    </row>
    <row r="562" spans="1:5" x14ac:dyDescent="0.3">
      <c r="A562" s="81">
        <v>37523</v>
      </c>
      <c r="B562" s="84">
        <v>17.87</v>
      </c>
      <c r="C562" s="29">
        <f t="shared" si="24"/>
        <v>1.4303124226805235</v>
      </c>
      <c r="D562" s="80">
        <f t="shared" si="25"/>
        <v>1.4511363397706518</v>
      </c>
      <c r="E562" s="80">
        <f t="shared" si="26"/>
        <v>1.4462247371705574</v>
      </c>
    </row>
    <row r="563" spans="1:5" x14ac:dyDescent="0.3">
      <c r="A563" s="81">
        <v>37524</v>
      </c>
      <c r="B563" s="84">
        <v>17.88</v>
      </c>
      <c r="C563" s="29">
        <f t="shared" si="24"/>
        <v>1.4312459017800616</v>
      </c>
      <c r="D563" s="80">
        <f t="shared" si="25"/>
        <v>1.4521216710041196</v>
      </c>
      <c r="E563" s="80">
        <f t="shared" si="26"/>
        <v>1.4471972436834204</v>
      </c>
    </row>
    <row r="564" spans="1:5" x14ac:dyDescent="0.3">
      <c r="A564" s="81">
        <v>37525</v>
      </c>
      <c r="B564" s="84">
        <v>17.88</v>
      </c>
      <c r="C564" s="29">
        <f t="shared" si="24"/>
        <v>1.4321804767290058</v>
      </c>
      <c r="D564" s="80">
        <f t="shared" si="25"/>
        <v>1.4531081849517644</v>
      </c>
      <c r="E564" s="80">
        <f t="shared" si="26"/>
        <v>1.4481708962101725</v>
      </c>
    </row>
    <row r="565" spans="1:5" x14ac:dyDescent="0.3">
      <c r="A565" s="81">
        <v>37526</v>
      </c>
      <c r="B565" s="84">
        <v>17.89</v>
      </c>
      <c r="C565" s="29">
        <f t="shared" si="24"/>
        <v>1.4331156619367003</v>
      </c>
      <c r="D565" s="80">
        <f t="shared" si="25"/>
        <v>1.4540953690979115</v>
      </c>
      <c r="E565" s="80">
        <f t="shared" si="26"/>
        <v>1.4491452037956922</v>
      </c>
    </row>
    <row r="566" spans="1:5" x14ac:dyDescent="0.3">
      <c r="A566" s="81">
        <v>37529</v>
      </c>
      <c r="B566" s="84">
        <v>17.899999999999999</v>
      </c>
      <c r="C566" s="29">
        <f t="shared" si="24"/>
        <v>1.4340519450609568</v>
      </c>
      <c r="D566" s="80">
        <f t="shared" si="25"/>
        <v>1.4550837382637469</v>
      </c>
      <c r="E566" s="80">
        <f t="shared" si="26"/>
        <v>1.4501206595998144</v>
      </c>
    </row>
    <row r="567" spans="1:5" x14ac:dyDescent="0.3">
      <c r="A567" s="81">
        <v>37530</v>
      </c>
      <c r="B567" s="84">
        <v>17.89</v>
      </c>
      <c r="C567" s="29">
        <f t="shared" si="24"/>
        <v>1.4349893131148459</v>
      </c>
      <c r="D567" s="80">
        <f t="shared" si="25"/>
        <v>1.456073278814878</v>
      </c>
      <c r="E567" s="80">
        <f t="shared" si="26"/>
        <v>1.4510972505568722</v>
      </c>
    </row>
    <row r="568" spans="1:5" x14ac:dyDescent="0.3">
      <c r="A568" s="81">
        <v>37531</v>
      </c>
      <c r="B568" s="84">
        <v>17.899999999999999</v>
      </c>
      <c r="C568" s="29">
        <f t="shared" si="24"/>
        <v>1.4359268203328901</v>
      </c>
      <c r="D568" s="80">
        <f t="shared" si="25"/>
        <v>1.457062992393892</v>
      </c>
      <c r="E568" s="80">
        <f t="shared" si="26"/>
        <v>1.4520740203323881</v>
      </c>
    </row>
    <row r="569" spans="1:5" x14ac:dyDescent="0.3">
      <c r="A569" s="81">
        <v>37532</v>
      </c>
      <c r="B569" s="84">
        <v>17.89</v>
      </c>
      <c r="C569" s="29">
        <f t="shared" si="24"/>
        <v>1.4368654138990007</v>
      </c>
      <c r="D569" s="80">
        <f t="shared" si="25"/>
        <v>1.4580538789515596</v>
      </c>
      <c r="E569" s="80">
        <f t="shared" si="26"/>
        <v>1.4530519267899282</v>
      </c>
    </row>
    <row r="570" spans="1:5" x14ac:dyDescent="0.3">
      <c r="A570" s="81">
        <v>37533</v>
      </c>
      <c r="B570" s="84">
        <v>17.86</v>
      </c>
      <c r="C570" s="29">
        <f t="shared" si="24"/>
        <v>1.4378041468112093</v>
      </c>
      <c r="D570" s="80">
        <f t="shared" si="25"/>
        <v>1.4590449387724684</v>
      </c>
      <c r="E570" s="80">
        <f t="shared" si="26"/>
        <v>1.4540300123068008</v>
      </c>
    </row>
    <row r="571" spans="1:5" x14ac:dyDescent="0.3">
      <c r="A571" s="81">
        <v>37536</v>
      </c>
      <c r="B571" s="84">
        <v>17.850000000000001</v>
      </c>
      <c r="C571" s="29">
        <f t="shared" si="24"/>
        <v>1.4387420408342158</v>
      </c>
      <c r="D571" s="80">
        <f t="shared" si="25"/>
        <v>1.4600351390604811</v>
      </c>
      <c r="E571" s="80">
        <f t="shared" si="26"/>
        <v>1.4550072875980671</v>
      </c>
    </row>
    <row r="572" spans="1:5" x14ac:dyDescent="0.3">
      <c r="A572" s="81">
        <v>37537</v>
      </c>
      <c r="B572" s="84">
        <v>17.84</v>
      </c>
      <c r="C572" s="29">
        <f t="shared" si="24"/>
        <v>1.4396800574825785</v>
      </c>
      <c r="D572" s="80">
        <f t="shared" si="25"/>
        <v>1.4610254948941228</v>
      </c>
      <c r="E572" s="80">
        <f t="shared" si="26"/>
        <v>1.4559847250183862</v>
      </c>
    </row>
    <row r="573" spans="1:5" x14ac:dyDescent="0.3">
      <c r="A573" s="81">
        <v>37538</v>
      </c>
      <c r="B573" s="84">
        <v>17.84</v>
      </c>
      <c r="C573" s="29">
        <f t="shared" si="24"/>
        <v>1.4406181961984357</v>
      </c>
      <c r="D573" s="80">
        <f t="shared" si="25"/>
        <v>1.4620160056783071</v>
      </c>
      <c r="E573" s="80">
        <f t="shared" si="26"/>
        <v>1.4569623240120564</v>
      </c>
    </row>
    <row r="574" spans="1:5" x14ac:dyDescent="0.3">
      <c r="A574" s="81">
        <v>37539</v>
      </c>
      <c r="B574" s="84">
        <v>17.850000000000001</v>
      </c>
      <c r="C574" s="29">
        <f t="shared" si="24"/>
        <v>1.4415569462336244</v>
      </c>
      <c r="D574" s="80">
        <f t="shared" si="25"/>
        <v>1.4630071879850741</v>
      </c>
      <c r="E574" s="80">
        <f t="shared" si="26"/>
        <v>1.457940579399833</v>
      </c>
    </row>
    <row r="575" spans="1:5" x14ac:dyDescent="0.3">
      <c r="A575" s="81">
        <v>37540</v>
      </c>
      <c r="B575" s="84">
        <v>17.84</v>
      </c>
      <c r="C575" s="29">
        <f t="shared" si="24"/>
        <v>1.4424967981158605</v>
      </c>
      <c r="D575" s="80">
        <f t="shared" si="25"/>
        <v>1.4639995597879973</v>
      </c>
      <c r="E575" s="80">
        <f t="shared" si="26"/>
        <v>1.45891998733205</v>
      </c>
    </row>
    <row r="576" spans="1:5" x14ac:dyDescent="0.3">
      <c r="A576" s="81">
        <v>37543</v>
      </c>
      <c r="B576" s="84">
        <v>17.88</v>
      </c>
      <c r="C576" s="29">
        <f t="shared" si="24"/>
        <v>1.4434367723044166</v>
      </c>
      <c r="D576" s="80">
        <f t="shared" si="25"/>
        <v>1.4649920868568809</v>
      </c>
      <c r="E576" s="80">
        <f t="shared" si="26"/>
        <v>1.4598995571633497</v>
      </c>
    </row>
    <row r="577" spans="1:5" x14ac:dyDescent="0.3">
      <c r="A577" s="81">
        <v>37544</v>
      </c>
      <c r="B577" s="84">
        <v>20.87</v>
      </c>
      <c r="C577" s="29">
        <f t="shared" si="24"/>
        <v>1.4443793076479958</v>
      </c>
      <c r="D577" s="80">
        <f t="shared" si="25"/>
        <v>1.4659873444552847</v>
      </c>
      <c r="E577" s="80">
        <f t="shared" si="26"/>
        <v>1.4608817556154547</v>
      </c>
    </row>
    <row r="578" spans="1:5" x14ac:dyDescent="0.3">
      <c r="A578" s="81">
        <v>37545</v>
      </c>
      <c r="B578" s="84">
        <v>20.86</v>
      </c>
      <c r="C578" s="29">
        <f t="shared" si="24"/>
        <v>1.4454661308580357</v>
      </c>
      <c r="D578" s="80">
        <f t="shared" si="25"/>
        <v>1.4671349911525842</v>
      </c>
      <c r="E578" s="80">
        <f t="shared" si="26"/>
        <v>1.4620099316601853</v>
      </c>
    </row>
    <row r="579" spans="1:5" x14ac:dyDescent="0.3">
      <c r="A579" s="81">
        <v>37546</v>
      </c>
      <c r="B579" s="84">
        <v>20.84</v>
      </c>
      <c r="C579" s="29">
        <f t="shared" si="24"/>
        <v>1.4465532948443767</v>
      </c>
      <c r="D579" s="80">
        <f t="shared" si="25"/>
        <v>1.4682830325695395</v>
      </c>
      <c r="E579" s="80">
        <f t="shared" si="26"/>
        <v>1.4631384964738468</v>
      </c>
    </row>
    <row r="580" spans="1:5" x14ac:dyDescent="0.3">
      <c r="A580" s="81">
        <v>37547</v>
      </c>
      <c r="B580" s="84">
        <v>20.84</v>
      </c>
      <c r="C580" s="29">
        <f t="shared" si="24"/>
        <v>1.4476403217833205</v>
      </c>
      <c r="D580" s="80">
        <f t="shared" si="25"/>
        <v>1.4694309641182877</v>
      </c>
      <c r="E580" s="80">
        <f t="shared" si="26"/>
        <v>1.4642669667665409</v>
      </c>
    </row>
    <row r="581" spans="1:5" x14ac:dyDescent="0.3">
      <c r="A581" s="81">
        <v>37550</v>
      </c>
      <c r="B581" s="84">
        <v>20.84</v>
      </c>
      <c r="C581" s="29">
        <f t="shared" ref="C581:C644" si="27">IF(A581=$B$2,1,IF(A580&lt;DATE(1998,1,2),ROUND(B580/3000+1,8)*C580,ROUND(((1+B580/100)^(1/252)),8)*C580))</f>
        <v>1.4487281655795279</v>
      </c>
      <c r="D581" s="80">
        <f t="shared" ref="D581:D644" si="28">(((ROUND(C581/C580,8)-1)*$D$1)+1)*D580</f>
        <v>1.4705797931417128</v>
      </c>
      <c r="E581" s="80">
        <f t="shared" ref="E581:E644" si="29">(((ROUND(C581/C580,8))*(($E$1+1)^(1/252)))*E580)</f>
        <v>1.4653963074110197</v>
      </c>
    </row>
    <row r="582" spans="1:5" x14ac:dyDescent="0.3">
      <c r="A582" s="81">
        <v>37551</v>
      </c>
      <c r="B582" s="84">
        <v>20.83</v>
      </c>
      <c r="C582" s="29">
        <f t="shared" si="27"/>
        <v>1.4498168268468343</v>
      </c>
      <c r="D582" s="80">
        <f t="shared" si="28"/>
        <v>1.471729520341478</v>
      </c>
      <c r="E582" s="80">
        <f t="shared" si="29"/>
        <v>1.4665265190785566</v>
      </c>
    </row>
    <row r="583" spans="1:5" x14ac:dyDescent="0.3">
      <c r="A583" s="81">
        <v>37552</v>
      </c>
      <c r="B583" s="84">
        <v>20.81</v>
      </c>
      <c r="C583" s="29">
        <f t="shared" si="27"/>
        <v>1.4509058277599838</v>
      </c>
      <c r="D583" s="80">
        <f t="shared" si="28"/>
        <v>1.4728796411279548</v>
      </c>
      <c r="E583" s="80">
        <f t="shared" si="29"/>
        <v>1.467657118477613</v>
      </c>
    </row>
    <row r="584" spans="1:5" x14ac:dyDescent="0.3">
      <c r="A584" s="81">
        <v>37553</v>
      </c>
      <c r="B584" s="84">
        <v>20.82</v>
      </c>
      <c r="C584" s="29">
        <f t="shared" si="27"/>
        <v>1.4519947035656011</v>
      </c>
      <c r="D584" s="80">
        <f t="shared" si="28"/>
        <v>1.4740296646562365</v>
      </c>
      <c r="E584" s="80">
        <f t="shared" si="29"/>
        <v>1.46878763550145</v>
      </c>
    </row>
    <row r="585" spans="1:5" x14ac:dyDescent="0.3">
      <c r="A585" s="81">
        <v>37554</v>
      </c>
      <c r="B585" s="84">
        <v>20.81</v>
      </c>
      <c r="C585" s="29">
        <f t="shared" si="27"/>
        <v>1.4530848611890383</v>
      </c>
      <c r="D585" s="80">
        <f t="shared" si="28"/>
        <v>1.4751810768679383</v>
      </c>
      <c r="E585" s="80">
        <f t="shared" si="29"/>
        <v>1.4699194933690647</v>
      </c>
    </row>
    <row r="586" spans="1:5" x14ac:dyDescent="0.3">
      <c r="A586" s="81">
        <v>37557</v>
      </c>
      <c r="B586" s="84">
        <v>20.81</v>
      </c>
      <c r="C586" s="29">
        <f t="shared" si="27"/>
        <v>1.4541753723156634</v>
      </c>
      <c r="D586" s="80">
        <f t="shared" si="28"/>
        <v>1.4763328973558465</v>
      </c>
      <c r="E586" s="80">
        <f t="shared" si="29"/>
        <v>1.4710517530705998</v>
      </c>
    </row>
    <row r="587" spans="1:5" x14ac:dyDescent="0.3">
      <c r="A587" s="81">
        <v>37558</v>
      </c>
      <c r="B587" s="84">
        <v>20.79</v>
      </c>
      <c r="C587" s="29">
        <f t="shared" si="27"/>
        <v>1.4552667018490788</v>
      </c>
      <c r="D587" s="80">
        <f t="shared" si="28"/>
        <v>1.4774856171844915</v>
      </c>
      <c r="E587" s="80">
        <f t="shared" si="29"/>
        <v>1.4721848849369286</v>
      </c>
    </row>
    <row r="588" spans="1:5" x14ac:dyDescent="0.3">
      <c r="A588" s="81">
        <v>37559</v>
      </c>
      <c r="B588" s="84">
        <v>20.81</v>
      </c>
      <c r="C588" s="29">
        <f t="shared" si="27"/>
        <v>1.4563578899274594</v>
      </c>
      <c r="D588" s="80">
        <f t="shared" si="28"/>
        <v>1.4786382225198942</v>
      </c>
      <c r="E588" s="80">
        <f t="shared" si="29"/>
        <v>1.4733179179786136</v>
      </c>
    </row>
    <row r="589" spans="1:5" x14ac:dyDescent="0.3">
      <c r="A589" s="81">
        <v>37560</v>
      </c>
      <c r="B589" s="84">
        <v>20.79</v>
      </c>
      <c r="C589" s="29">
        <f t="shared" si="27"/>
        <v>1.4574508573966922</v>
      </c>
      <c r="D589" s="80">
        <f t="shared" si="28"/>
        <v>1.4797927423450257</v>
      </c>
      <c r="E589" s="80">
        <f t="shared" si="29"/>
        <v>1.4744527954420408</v>
      </c>
    </row>
    <row r="590" spans="1:5" x14ac:dyDescent="0.3">
      <c r="A590" s="81">
        <v>37561</v>
      </c>
      <c r="B590" s="84">
        <v>20.8</v>
      </c>
      <c r="C590" s="29">
        <f t="shared" si="27"/>
        <v>1.4585436831985854</v>
      </c>
      <c r="D590" s="80">
        <f t="shared" si="28"/>
        <v>1.4809471474981311</v>
      </c>
      <c r="E590" s="80">
        <f t="shared" si="29"/>
        <v>1.475587573928584</v>
      </c>
    </row>
    <row r="591" spans="1:5" x14ac:dyDescent="0.3">
      <c r="A591" s="81">
        <v>37564</v>
      </c>
      <c r="B591" s="84">
        <v>20.81</v>
      </c>
      <c r="C591" s="29">
        <f t="shared" si="27"/>
        <v>1.4596378097425369</v>
      </c>
      <c r="D591" s="80">
        <f t="shared" si="28"/>
        <v>1.4821029616739356</v>
      </c>
      <c r="E591" s="80">
        <f t="shared" si="29"/>
        <v>1.4767237127246762</v>
      </c>
    </row>
    <row r="592" spans="1:5" x14ac:dyDescent="0.3">
      <c r="A592" s="81">
        <v>37565</v>
      </c>
      <c r="B592" s="84">
        <v>20.82</v>
      </c>
      <c r="C592" s="29">
        <f t="shared" si="27"/>
        <v>1.4607332387259924</v>
      </c>
      <c r="D592" s="80">
        <f t="shared" si="28"/>
        <v>1.4832601867652919</v>
      </c>
      <c r="E592" s="80">
        <f t="shared" si="29"/>
        <v>1.4778612136271148</v>
      </c>
    </row>
    <row r="593" spans="1:5" x14ac:dyDescent="0.3">
      <c r="A593" s="81">
        <v>37566</v>
      </c>
      <c r="B593" s="84">
        <v>20.83</v>
      </c>
      <c r="C593" s="29">
        <f t="shared" si="27"/>
        <v>1.461829957241628</v>
      </c>
      <c r="D593" s="80">
        <f t="shared" si="28"/>
        <v>1.4844188092361434</v>
      </c>
      <c r="E593" s="80">
        <f t="shared" si="29"/>
        <v>1.4790000636565237</v>
      </c>
    </row>
    <row r="594" spans="1:5" x14ac:dyDescent="0.3">
      <c r="A594" s="81">
        <v>37567</v>
      </c>
      <c r="B594" s="84">
        <v>20.83</v>
      </c>
      <c r="C594" s="29">
        <f t="shared" si="27"/>
        <v>1.462927981577411</v>
      </c>
      <c r="D594" s="80">
        <f t="shared" si="28"/>
        <v>1.4855788463929325</v>
      </c>
      <c r="E594" s="80">
        <f t="shared" si="29"/>
        <v>1.4801402793712897</v>
      </c>
    </row>
    <row r="595" spans="1:5" x14ac:dyDescent="0.3">
      <c r="A595" s="81">
        <v>37568</v>
      </c>
      <c r="B595" s="84">
        <v>20.83</v>
      </c>
      <c r="C595" s="29">
        <f t="shared" si="27"/>
        <v>1.4640268306722133</v>
      </c>
      <c r="D595" s="80">
        <f t="shared" si="28"/>
        <v>1.486739790090515</v>
      </c>
      <c r="E595" s="80">
        <f t="shared" si="29"/>
        <v>1.4812813741204169</v>
      </c>
    </row>
    <row r="596" spans="1:5" x14ac:dyDescent="0.3">
      <c r="A596" s="81">
        <v>37571</v>
      </c>
      <c r="B596" s="84">
        <v>20.82</v>
      </c>
      <c r="C596" s="29">
        <f t="shared" si="27"/>
        <v>1.4651265051455362</v>
      </c>
      <c r="D596" s="80">
        <f t="shared" si="28"/>
        <v>1.4879016410373307</v>
      </c>
      <c r="E596" s="80">
        <f t="shared" si="29"/>
        <v>1.4824233485815854</v>
      </c>
    </row>
    <row r="597" spans="1:5" x14ac:dyDescent="0.3">
      <c r="A597" s="81">
        <v>37572</v>
      </c>
      <c r="B597" s="84">
        <v>20.82</v>
      </c>
      <c r="C597" s="29">
        <f t="shared" si="27"/>
        <v>1.4662265221255995</v>
      </c>
      <c r="D597" s="80">
        <f t="shared" si="28"/>
        <v>1.489063889098126</v>
      </c>
      <c r="E597" s="80">
        <f t="shared" si="29"/>
        <v>1.4835657142236103</v>
      </c>
    </row>
    <row r="598" spans="1:5" x14ac:dyDescent="0.3">
      <c r="A598" s="81">
        <v>37573</v>
      </c>
      <c r="B598" s="84">
        <v>20.79</v>
      </c>
      <c r="C598" s="29">
        <f t="shared" si="27"/>
        <v>1.4673273649984113</v>
      </c>
      <c r="D598" s="80">
        <f t="shared" si="28"/>
        <v>1.4902270450284454</v>
      </c>
      <c r="E598" s="80">
        <f t="shared" si="29"/>
        <v>1.4847089601804664</v>
      </c>
    </row>
    <row r="599" spans="1:5" x14ac:dyDescent="0.3">
      <c r="A599" s="81">
        <v>37574</v>
      </c>
      <c r="B599" s="84">
        <v>20.79</v>
      </c>
      <c r="C599" s="29">
        <f t="shared" si="27"/>
        <v>1.4684275964032345</v>
      </c>
      <c r="D599" s="80">
        <f t="shared" si="28"/>
        <v>1.4913895901138821</v>
      </c>
      <c r="E599" s="80">
        <f t="shared" si="29"/>
        <v>1.4858516320869519</v>
      </c>
    </row>
    <row r="600" spans="1:5" x14ac:dyDescent="0.3">
      <c r="A600" s="81">
        <v>37578</v>
      </c>
      <c r="B600" s="84">
        <v>20.78</v>
      </c>
      <c r="C600" s="29">
        <f t="shared" si="27"/>
        <v>1.4695286527835696</v>
      </c>
      <c r="D600" s="80">
        <f t="shared" si="28"/>
        <v>1.4925530421155366</v>
      </c>
      <c r="E600" s="80">
        <f t="shared" si="29"/>
        <v>1.4869951834244377</v>
      </c>
    </row>
    <row r="601" spans="1:5" x14ac:dyDescent="0.3">
      <c r="A601" s="81">
        <v>37579</v>
      </c>
      <c r="B601" s="84">
        <v>20.78</v>
      </c>
      <c r="C601" s="29">
        <f t="shared" si="27"/>
        <v>1.4706300498135443</v>
      </c>
      <c r="D601" s="80">
        <f t="shared" si="28"/>
        <v>1.4937168892996853</v>
      </c>
      <c r="E601" s="80">
        <f t="shared" si="29"/>
        <v>1.4881391241516346</v>
      </c>
    </row>
    <row r="602" spans="1:5" x14ac:dyDescent="0.3">
      <c r="A602" s="81">
        <v>37580</v>
      </c>
      <c r="B602" s="84">
        <v>20.79</v>
      </c>
      <c r="C602" s="29">
        <f t="shared" si="27"/>
        <v>1.4717322723295791</v>
      </c>
      <c r="D602" s="80">
        <f t="shared" si="28"/>
        <v>1.4948816440162496</v>
      </c>
      <c r="E602" s="80">
        <f t="shared" si="29"/>
        <v>1.4892839449088424</v>
      </c>
    </row>
    <row r="603" spans="1:5" x14ac:dyDescent="0.3">
      <c r="A603" s="81">
        <v>37581</v>
      </c>
      <c r="B603" s="84">
        <v>21.6</v>
      </c>
      <c r="C603" s="29">
        <f t="shared" si="27"/>
        <v>1.4728358066220173</v>
      </c>
      <c r="D603" s="80">
        <f t="shared" si="28"/>
        <v>1.4960478202136003</v>
      </c>
      <c r="E603" s="80">
        <f t="shared" si="29"/>
        <v>1.4904301378464944</v>
      </c>
    </row>
    <row r="604" spans="1:5" x14ac:dyDescent="0.3">
      <c r="A604" s="81">
        <v>37582</v>
      </c>
      <c r="B604" s="84">
        <v>21.7</v>
      </c>
      <c r="C604" s="29">
        <f t="shared" si="27"/>
        <v>1.4739792574288462</v>
      </c>
      <c r="D604" s="80">
        <f t="shared" si="28"/>
        <v>1.4972562153554037</v>
      </c>
      <c r="E604" s="80">
        <f t="shared" si="29"/>
        <v>1.4916167697237785</v>
      </c>
    </row>
    <row r="605" spans="1:5" x14ac:dyDescent="0.3">
      <c r="A605" s="81">
        <v>37585</v>
      </c>
      <c r="B605" s="84">
        <v>21.77</v>
      </c>
      <c r="C605" s="29">
        <f t="shared" si="27"/>
        <v>1.475128401137523</v>
      </c>
      <c r="D605" s="80">
        <f t="shared" si="28"/>
        <v>1.498470664798</v>
      </c>
      <c r="E605" s="80">
        <f t="shared" si="29"/>
        <v>1.4928092091255825</v>
      </c>
    </row>
    <row r="606" spans="1:5" x14ac:dyDescent="0.3">
      <c r="A606" s="81">
        <v>37586</v>
      </c>
      <c r="B606" s="84">
        <v>21.82</v>
      </c>
      <c r="C606" s="29">
        <f t="shared" si="27"/>
        <v>1.4762818187856563</v>
      </c>
      <c r="D606" s="80">
        <f t="shared" si="28"/>
        <v>1.4996896694310915</v>
      </c>
      <c r="E606" s="80">
        <f t="shared" si="29"/>
        <v>1.4940060203969341</v>
      </c>
    </row>
    <row r="607" spans="1:5" x14ac:dyDescent="0.3">
      <c r="A607" s="81">
        <v>37587</v>
      </c>
      <c r="B607" s="84">
        <v>21.83</v>
      </c>
      <c r="C607" s="29">
        <f t="shared" si="27"/>
        <v>1.4774385446419478</v>
      </c>
      <c r="D607" s="80">
        <f t="shared" si="28"/>
        <v>1.5009122089751585</v>
      </c>
      <c r="E607" s="80">
        <f t="shared" si="29"/>
        <v>1.495206226450841</v>
      </c>
    </row>
    <row r="608" spans="1:5" x14ac:dyDescent="0.3">
      <c r="A608" s="81">
        <v>37588</v>
      </c>
      <c r="B608" s="84">
        <v>21.81</v>
      </c>
      <c r="C608" s="29">
        <f t="shared" si="27"/>
        <v>1.4785966496195508</v>
      </c>
      <c r="D608" s="80">
        <f t="shared" si="28"/>
        <v>1.5021362448230686</v>
      </c>
      <c r="E608" s="80">
        <f t="shared" si="29"/>
        <v>1.4964078751627852</v>
      </c>
    </row>
    <row r="609" spans="1:5" x14ac:dyDescent="0.3">
      <c r="A609" s="81">
        <v>37589</v>
      </c>
      <c r="B609" s="84">
        <v>21.75</v>
      </c>
      <c r="C609" s="29">
        <f t="shared" si="27"/>
        <v>1.4797547013014993</v>
      </c>
      <c r="D609" s="80">
        <f t="shared" si="28"/>
        <v>1.5033602630717602</v>
      </c>
      <c r="E609" s="80">
        <f t="shared" si="29"/>
        <v>1.4976095169164254</v>
      </c>
    </row>
    <row r="610" spans="1:5" x14ac:dyDescent="0.3">
      <c r="A610" s="81">
        <v>37592</v>
      </c>
      <c r="B610" s="84">
        <v>21.81</v>
      </c>
      <c r="C610" s="29">
        <f t="shared" si="27"/>
        <v>1.4809107744594381</v>
      </c>
      <c r="D610" s="80">
        <f t="shared" si="28"/>
        <v>1.5045822287265482</v>
      </c>
      <c r="E610" s="80">
        <f t="shared" si="29"/>
        <v>1.4988092032130993</v>
      </c>
    </row>
    <row r="611" spans="1:5" x14ac:dyDescent="0.3">
      <c r="A611" s="81">
        <v>37593</v>
      </c>
      <c r="B611" s="84">
        <v>21.84</v>
      </c>
      <c r="C611" s="29">
        <f t="shared" si="27"/>
        <v>1.4820706385871025</v>
      </c>
      <c r="D611" s="80">
        <f t="shared" si="28"/>
        <v>1.5058082400893427</v>
      </c>
      <c r="E611" s="80">
        <f t="shared" si="29"/>
        <v>1.500012773275256</v>
      </c>
    </row>
    <row r="612" spans="1:5" x14ac:dyDescent="0.3">
      <c r="A612" s="81">
        <v>37594</v>
      </c>
      <c r="B612" s="84">
        <v>21.83</v>
      </c>
      <c r="C612" s="29">
        <f t="shared" si="27"/>
        <v>1.4832328635611762</v>
      </c>
      <c r="D612" s="80">
        <f t="shared" si="28"/>
        <v>1.5070367857795957</v>
      </c>
      <c r="E612" s="80">
        <f t="shared" si="29"/>
        <v>1.5012187798668817</v>
      </c>
    </row>
    <row r="613" spans="1:5" x14ac:dyDescent="0.3">
      <c r="A613" s="81">
        <v>37595</v>
      </c>
      <c r="B613" s="84">
        <v>21.84</v>
      </c>
      <c r="C613" s="29">
        <f t="shared" si="27"/>
        <v>1.4843955104736075</v>
      </c>
      <c r="D613" s="80">
        <f t="shared" si="28"/>
        <v>1.508265816391035</v>
      </c>
      <c r="E613" s="80">
        <f t="shared" si="29"/>
        <v>1.5024252606728474</v>
      </c>
    </row>
    <row r="614" spans="1:5" x14ac:dyDescent="0.3">
      <c r="A614" s="81">
        <v>37596</v>
      </c>
      <c r="B614" s="84">
        <v>21.84</v>
      </c>
      <c r="C614" s="29">
        <f t="shared" si="27"/>
        <v>1.4855595585889658</v>
      </c>
      <c r="D614" s="80">
        <f t="shared" si="28"/>
        <v>1.509496367147201</v>
      </c>
      <c r="E614" s="80">
        <f t="shared" si="29"/>
        <v>1.5036332068984255</v>
      </c>
    </row>
    <row r="615" spans="1:5" x14ac:dyDescent="0.3">
      <c r="A615" s="81">
        <v>37599</v>
      </c>
      <c r="B615" s="84">
        <v>21.82</v>
      </c>
      <c r="C615" s="29">
        <f t="shared" si="27"/>
        <v>1.4867245195392158</v>
      </c>
      <c r="D615" s="80">
        <f t="shared" si="28"/>
        <v>1.5107279218743828</v>
      </c>
      <c r="E615" s="80">
        <f t="shared" si="29"/>
        <v>1.5048421243098069</v>
      </c>
    </row>
    <row r="616" spans="1:5" x14ac:dyDescent="0.3">
      <c r="A616" s="81">
        <v>37600</v>
      </c>
      <c r="B616" s="84">
        <v>21.8</v>
      </c>
      <c r="C616" s="29">
        <f t="shared" si="27"/>
        <v>1.4878894276692556</v>
      </c>
      <c r="D616" s="80">
        <f t="shared" si="28"/>
        <v>1.5119594597468269</v>
      </c>
      <c r="E616" s="80">
        <f t="shared" si="29"/>
        <v>1.5060510355210823</v>
      </c>
    </row>
    <row r="617" spans="1:5" x14ac:dyDescent="0.3">
      <c r="A617" s="81">
        <v>37601</v>
      </c>
      <c r="B617" s="84">
        <v>21.76</v>
      </c>
      <c r="C617" s="29">
        <f t="shared" si="27"/>
        <v>1.4890542814232834</v>
      </c>
      <c r="D617" s="80">
        <f t="shared" si="28"/>
        <v>1.5131909790851024</v>
      </c>
      <c r="E617" s="80">
        <f t="shared" si="29"/>
        <v>1.5072599389556514</v>
      </c>
    </row>
    <row r="618" spans="1:5" x14ac:dyDescent="0.3">
      <c r="A618" s="81">
        <v>37602</v>
      </c>
      <c r="B618" s="84">
        <v>21.75</v>
      </c>
      <c r="C618" s="29">
        <f t="shared" si="27"/>
        <v>1.4902180964685581</v>
      </c>
      <c r="D618" s="80">
        <f t="shared" si="28"/>
        <v>1.5144214391546751</v>
      </c>
      <c r="E618" s="80">
        <f t="shared" si="29"/>
        <v>1.5084678382244123</v>
      </c>
    </row>
    <row r="619" spans="1:5" x14ac:dyDescent="0.3">
      <c r="A619" s="81">
        <v>37603</v>
      </c>
      <c r="B619" s="84">
        <v>21.74</v>
      </c>
      <c r="C619" s="29">
        <f t="shared" si="27"/>
        <v>1.4913823442586049</v>
      </c>
      <c r="D619" s="80">
        <f t="shared" si="28"/>
        <v>1.5156523955867285</v>
      </c>
      <c r="E619" s="80">
        <f t="shared" si="29"/>
        <v>1.5096762227692817</v>
      </c>
    </row>
    <row r="620" spans="1:5" x14ac:dyDescent="0.3">
      <c r="A620" s="81">
        <v>37606</v>
      </c>
      <c r="B620" s="84">
        <v>21.74</v>
      </c>
      <c r="C620" s="29">
        <f t="shared" si="27"/>
        <v>1.4925470094727067</v>
      </c>
      <c r="D620" s="80">
        <f t="shared" si="28"/>
        <v>1.5168838321963956</v>
      </c>
      <c r="E620" s="80">
        <f t="shared" si="29"/>
        <v>1.5108850771087119</v>
      </c>
    </row>
    <row r="621" spans="1:5" x14ac:dyDescent="0.3">
      <c r="A621" s="81">
        <v>37607</v>
      </c>
      <c r="B621" s="84">
        <v>21.73</v>
      </c>
      <c r="C621" s="29">
        <f t="shared" si="27"/>
        <v>1.4937125842088141</v>
      </c>
      <c r="D621" s="80">
        <f t="shared" si="28"/>
        <v>1.518116269323152</v>
      </c>
      <c r="E621" s="80">
        <f t="shared" si="29"/>
        <v>1.5120948994231236</v>
      </c>
    </row>
    <row r="622" spans="1:5" x14ac:dyDescent="0.3">
      <c r="A622" s="81">
        <v>37608</v>
      </c>
      <c r="B622" s="84">
        <v>21.73</v>
      </c>
      <c r="C622" s="29">
        <f t="shared" si="27"/>
        <v>1.4948785762520473</v>
      </c>
      <c r="D622" s="80">
        <f t="shared" si="28"/>
        <v>1.519349186562003</v>
      </c>
      <c r="E622" s="80">
        <f t="shared" si="29"/>
        <v>1.5133051914864177</v>
      </c>
    </row>
    <row r="623" spans="1:5" x14ac:dyDescent="0.3">
      <c r="A623" s="81">
        <v>37609</v>
      </c>
      <c r="B623" s="84">
        <v>24.73</v>
      </c>
      <c r="C623" s="29">
        <f t="shared" si="27"/>
        <v>1.4960454784686696</v>
      </c>
      <c r="D623" s="80">
        <f t="shared" si="28"/>
        <v>1.5205831050976246</v>
      </c>
      <c r="E623" s="80">
        <f t="shared" si="29"/>
        <v>1.5145164522765286</v>
      </c>
    </row>
    <row r="624" spans="1:5" x14ac:dyDescent="0.3">
      <c r="A624" s="81">
        <v>37610</v>
      </c>
      <c r="B624" s="84">
        <v>24.75</v>
      </c>
      <c r="C624" s="29">
        <f t="shared" si="27"/>
        <v>1.4973579442064755</v>
      </c>
      <c r="D624" s="80">
        <f t="shared" si="28"/>
        <v>1.5219709907409276</v>
      </c>
      <c r="E624" s="80">
        <f t="shared" si="29"/>
        <v>1.51587512406292</v>
      </c>
    </row>
    <row r="625" spans="1:5" x14ac:dyDescent="0.3">
      <c r="A625" s="81">
        <v>37613</v>
      </c>
      <c r="B625" s="84">
        <v>24.76</v>
      </c>
      <c r="C625" s="29">
        <f t="shared" si="27"/>
        <v>1.4986725196664326</v>
      </c>
      <c r="D625" s="80">
        <f t="shared" si="28"/>
        <v>1.5233611565661016</v>
      </c>
      <c r="E625" s="80">
        <f t="shared" si="29"/>
        <v>1.5172359848922234</v>
      </c>
    </row>
    <row r="626" spans="1:5" x14ac:dyDescent="0.3">
      <c r="A626" s="81">
        <v>37614</v>
      </c>
      <c r="B626" s="84">
        <v>24.73</v>
      </c>
      <c r="C626" s="29">
        <f t="shared" si="27"/>
        <v>1.4999887288068297</v>
      </c>
      <c r="D626" s="80">
        <f t="shared" si="28"/>
        <v>1.5247530993360603</v>
      </c>
      <c r="E626" s="80">
        <f t="shared" si="29"/>
        <v>1.5185985529450405</v>
      </c>
    </row>
    <row r="627" spans="1:5" x14ac:dyDescent="0.3">
      <c r="A627" s="81">
        <v>37616</v>
      </c>
      <c r="B627" s="84">
        <v>24.74</v>
      </c>
      <c r="C627" s="29">
        <f t="shared" si="27"/>
        <v>1.5013046539187247</v>
      </c>
      <c r="D627" s="80">
        <f t="shared" si="28"/>
        <v>1.5261447910686963</v>
      </c>
      <c r="E627" s="80">
        <f t="shared" si="29"/>
        <v>1.519960886781454</v>
      </c>
    </row>
    <row r="628" spans="1:5" x14ac:dyDescent="0.3">
      <c r="A628" s="81">
        <v>37617</v>
      </c>
      <c r="B628" s="84">
        <v>24.77</v>
      </c>
      <c r="C628" s="29">
        <f t="shared" si="27"/>
        <v>1.5026222138960503</v>
      </c>
      <c r="D628" s="80">
        <f t="shared" si="28"/>
        <v>1.5275382611399619</v>
      </c>
      <c r="E628" s="80">
        <f t="shared" si="29"/>
        <v>1.5213249291638324</v>
      </c>
    </row>
    <row r="629" spans="1:5" x14ac:dyDescent="0.3">
      <c r="A629" s="81">
        <v>37620</v>
      </c>
      <c r="B629" s="84">
        <v>24.81</v>
      </c>
      <c r="C629" s="29">
        <f t="shared" si="27"/>
        <v>1.5039423726945129</v>
      </c>
      <c r="D629" s="80">
        <f t="shared" si="28"/>
        <v>1.5289345292213714</v>
      </c>
      <c r="E629" s="80">
        <f t="shared" si="29"/>
        <v>1.5226916561651407</v>
      </c>
    </row>
    <row r="630" spans="1:5" x14ac:dyDescent="0.3">
      <c r="A630" s="81">
        <v>37621</v>
      </c>
      <c r="B630" s="84">
        <v>24.83</v>
      </c>
      <c r="C630" s="29">
        <f t="shared" si="27"/>
        <v>1.5052656013517045</v>
      </c>
      <c r="D630" s="80">
        <f t="shared" si="28"/>
        <v>1.5303340937749117</v>
      </c>
      <c r="E630" s="80">
        <f t="shared" si="29"/>
        <v>1.5240615448625316</v>
      </c>
    </row>
    <row r="631" spans="1:5" x14ac:dyDescent="0.3">
      <c r="A631" s="81">
        <v>37623</v>
      </c>
      <c r="B631" s="84">
        <v>24.82</v>
      </c>
      <c r="C631" s="29">
        <f t="shared" si="27"/>
        <v>1.5065909576083827</v>
      </c>
      <c r="D631" s="80">
        <f t="shared" si="28"/>
        <v>1.5317359584517392</v>
      </c>
      <c r="E631" s="80">
        <f t="shared" si="29"/>
        <v>1.5254336413982172</v>
      </c>
    </row>
    <row r="632" spans="1:5" x14ac:dyDescent="0.3">
      <c r="A632" s="81">
        <v>37624</v>
      </c>
      <c r="B632" s="84">
        <v>24.81</v>
      </c>
      <c r="C632" s="29">
        <f t="shared" si="27"/>
        <v>1.5079169987056311</v>
      </c>
      <c r="D632" s="80">
        <f t="shared" si="28"/>
        <v>1.533138597350866</v>
      </c>
      <c r="E632" s="80">
        <f t="shared" si="29"/>
        <v>1.5268064850695167</v>
      </c>
    </row>
    <row r="633" spans="1:5" x14ac:dyDescent="0.3">
      <c r="A633" s="81">
        <v>37627</v>
      </c>
      <c r="B633" s="84">
        <v>24.83</v>
      </c>
      <c r="C633" s="29">
        <f t="shared" si="27"/>
        <v>1.5092437243977723</v>
      </c>
      <c r="D633" s="80">
        <f t="shared" si="28"/>
        <v>1.5345420102475644</v>
      </c>
      <c r="E633" s="80">
        <f t="shared" si="29"/>
        <v>1.5281800756704316</v>
      </c>
    </row>
    <row r="634" spans="1:5" x14ac:dyDescent="0.3">
      <c r="A634" s="81">
        <v>37628</v>
      </c>
      <c r="B634" s="84">
        <v>24.83</v>
      </c>
      <c r="C634" s="29">
        <f t="shared" si="27"/>
        <v>1.5105725833122301</v>
      </c>
      <c r="D634" s="80">
        <f t="shared" si="28"/>
        <v>1.535947729592134</v>
      </c>
      <c r="E634" s="80">
        <f t="shared" si="29"/>
        <v>1.5295558800759685</v>
      </c>
    </row>
    <row r="635" spans="1:5" x14ac:dyDescent="0.3">
      <c r="A635" s="81">
        <v>37629</v>
      </c>
      <c r="B635" s="84">
        <v>24.82</v>
      </c>
      <c r="C635" s="29">
        <f t="shared" si="27"/>
        <v>1.5119026122603847</v>
      </c>
      <c r="D635" s="80">
        <f t="shared" si="28"/>
        <v>1.5373547366478659</v>
      </c>
      <c r="E635" s="80">
        <f t="shared" si="29"/>
        <v>1.5309329231037021</v>
      </c>
    </row>
    <row r="636" spans="1:5" x14ac:dyDescent="0.3">
      <c r="A636" s="81">
        <v>37630</v>
      </c>
      <c r="B636" s="84">
        <v>24.81</v>
      </c>
      <c r="C636" s="29">
        <f t="shared" si="27"/>
        <v>1.5132333284635917</v>
      </c>
      <c r="D636" s="80">
        <f t="shared" si="28"/>
        <v>1.5387625207659319</v>
      </c>
      <c r="E636" s="80">
        <f t="shared" si="29"/>
        <v>1.5323107159605192</v>
      </c>
    </row>
    <row r="637" spans="1:5" x14ac:dyDescent="0.3">
      <c r="A637" s="81">
        <v>37631</v>
      </c>
      <c r="B637" s="84">
        <v>24.81</v>
      </c>
      <c r="C637" s="29">
        <f t="shared" si="27"/>
        <v>1.5145647316753073</v>
      </c>
      <c r="D637" s="80">
        <f t="shared" si="28"/>
        <v>1.5401710817207799</v>
      </c>
      <c r="E637" s="80">
        <f t="shared" si="29"/>
        <v>1.5336892584396786</v>
      </c>
    </row>
    <row r="638" spans="1:5" x14ac:dyDescent="0.3">
      <c r="A638" s="81">
        <v>37634</v>
      </c>
      <c r="B638" s="84">
        <v>24.8</v>
      </c>
      <c r="C638" s="29">
        <f t="shared" si="27"/>
        <v>1.5158973063088246</v>
      </c>
      <c r="D638" s="80">
        <f t="shared" si="28"/>
        <v>1.5415809320519527</v>
      </c>
      <c r="E638" s="80">
        <f t="shared" si="29"/>
        <v>1.535069041123809</v>
      </c>
    </row>
    <row r="639" spans="1:5" x14ac:dyDescent="0.3">
      <c r="A639" s="81">
        <v>37635</v>
      </c>
      <c r="B639" s="84">
        <v>24.81</v>
      </c>
      <c r="C639" s="29">
        <f t="shared" si="27"/>
        <v>1.5172305683076694</v>
      </c>
      <c r="D639" s="80">
        <f t="shared" si="28"/>
        <v>1.5429915597042698</v>
      </c>
      <c r="E639" s="80">
        <f t="shared" si="29"/>
        <v>1.5364495738968444</v>
      </c>
    </row>
    <row r="640" spans="1:5" x14ac:dyDescent="0.3">
      <c r="A640" s="81">
        <v>37636</v>
      </c>
      <c r="B640" s="84">
        <v>24.83</v>
      </c>
      <c r="C640" s="29">
        <f t="shared" si="27"/>
        <v>1.5185654884508895</v>
      </c>
      <c r="D640" s="80">
        <f t="shared" si="28"/>
        <v>1.5444039918601933</v>
      </c>
      <c r="E640" s="80">
        <f t="shared" si="29"/>
        <v>1.537831839897233</v>
      </c>
    </row>
    <row r="641" spans="1:5" x14ac:dyDescent="0.3">
      <c r="A641" s="81">
        <v>37637</v>
      </c>
      <c r="B641" s="84">
        <v>24.85</v>
      </c>
      <c r="C641" s="29">
        <f t="shared" si="27"/>
        <v>1.5199025549921605</v>
      </c>
      <c r="D641" s="80">
        <f t="shared" si="28"/>
        <v>1.5458187452867471</v>
      </c>
      <c r="E641" s="80">
        <f t="shared" si="29"/>
        <v>1.5392163336843132</v>
      </c>
    </row>
    <row r="642" spans="1:5" x14ac:dyDescent="0.3">
      <c r="A642" s="81">
        <v>37638</v>
      </c>
      <c r="B642" s="84">
        <v>24.85</v>
      </c>
      <c r="C642" s="29">
        <f t="shared" si="27"/>
        <v>1.5212417563323894</v>
      </c>
      <c r="D642" s="80">
        <f t="shared" si="28"/>
        <v>1.5472358079101349</v>
      </c>
      <c r="E642" s="80">
        <f t="shared" si="29"/>
        <v>1.5406030436420313</v>
      </c>
    </row>
    <row r="643" spans="1:5" x14ac:dyDescent="0.3">
      <c r="A643" s="81">
        <v>37641</v>
      </c>
      <c r="B643" s="84">
        <v>24.84</v>
      </c>
      <c r="C643" s="29">
        <f t="shared" si="27"/>
        <v>1.5225821376563113</v>
      </c>
      <c r="D643" s="80">
        <f t="shared" si="28"/>
        <v>1.5486541695645279</v>
      </c>
      <c r="E643" s="80">
        <f t="shared" si="29"/>
        <v>1.5419910029137442</v>
      </c>
    </row>
    <row r="644" spans="1:5" x14ac:dyDescent="0.3">
      <c r="A644" s="81">
        <v>37642</v>
      </c>
      <c r="B644" s="84">
        <v>24.84</v>
      </c>
      <c r="C644" s="29">
        <f t="shared" si="27"/>
        <v>1.5239232280031589</v>
      </c>
      <c r="D644" s="80">
        <f t="shared" si="28"/>
        <v>1.5500733319626194</v>
      </c>
      <c r="E644" s="80">
        <f t="shared" si="29"/>
        <v>1.5433797345983116</v>
      </c>
    </row>
    <row r="645" spans="1:5" x14ac:dyDescent="0.3">
      <c r="A645" s="81">
        <v>37643</v>
      </c>
      <c r="B645" s="84">
        <v>24.85</v>
      </c>
      <c r="C645" s="29">
        <f t="shared" ref="C645:C708" si="30">IF(A645=$B$2,1,IF(A644&lt;DATE(1998,1,2),ROUND(B644/3000+1,8)*C644,ROUND(((1+B644/100)^(1/252)),8)*C644))</f>
        <v>1.5252654995823842</v>
      </c>
      <c r="D645" s="80">
        <f t="shared" ref="D645:D708" si="31">(((ROUND(C645/C644,8)-1)*$D$1)+1)*D644</f>
        <v>1.5514937948588801</v>
      </c>
      <c r="E645" s="80">
        <f t="shared" ref="E645:E708" si="32">(((ROUND(C645/C644,8))*(($E$1+1)^(1/252)))*E644)</f>
        <v>1.5447697169877717</v>
      </c>
    </row>
    <row r="646" spans="1:5" x14ac:dyDescent="0.3">
      <c r="A646" s="81">
        <v>37644</v>
      </c>
      <c r="B646" s="84">
        <v>25.28</v>
      </c>
      <c r="C646" s="29">
        <f t="shared" si="30"/>
        <v>1.5266094262667211</v>
      </c>
      <c r="D646" s="80">
        <f t="shared" si="31"/>
        <v>1.5529160598390506</v>
      </c>
      <c r="E646" s="80">
        <f t="shared" si="32"/>
        <v>1.5461614300966111</v>
      </c>
    </row>
    <row r="647" spans="1:5" x14ac:dyDescent="0.3">
      <c r="A647" s="81">
        <v>37645</v>
      </c>
      <c r="B647" s="84">
        <v>25.32</v>
      </c>
      <c r="C647" s="29">
        <f t="shared" si="30"/>
        <v>1.5279753905830618</v>
      </c>
      <c r="D647" s="80">
        <f t="shared" si="31"/>
        <v>1.5543616984511084</v>
      </c>
      <c r="E647" s="80">
        <f t="shared" si="32"/>
        <v>1.5475755180100357</v>
      </c>
    </row>
    <row r="648" spans="1:5" x14ac:dyDescent="0.3">
      <c r="A648" s="81">
        <v>37648</v>
      </c>
      <c r="B648" s="84">
        <v>25.33</v>
      </c>
      <c r="C648" s="29">
        <f t="shared" si="30"/>
        <v>1.5293445176520397</v>
      </c>
      <c r="D648" s="80">
        <f t="shared" si="31"/>
        <v>1.5558107366257421</v>
      </c>
      <c r="E648" s="80">
        <f t="shared" si="32"/>
        <v>1.5489928646794191</v>
      </c>
    </row>
    <row r="649" spans="1:5" x14ac:dyDescent="0.3">
      <c r="A649" s="81">
        <v>37649</v>
      </c>
      <c r="B649" s="84">
        <v>25.22</v>
      </c>
      <c r="C649" s="29">
        <f t="shared" si="30"/>
        <v>1.5307153456104372</v>
      </c>
      <c r="D649" s="80">
        <f t="shared" si="31"/>
        <v>1.5572616274380491</v>
      </c>
      <c r="E649" s="80">
        <f t="shared" si="32"/>
        <v>1.550411989622704</v>
      </c>
    </row>
    <row r="650" spans="1:5" x14ac:dyDescent="0.3">
      <c r="A650" s="81">
        <v>37650</v>
      </c>
      <c r="B650" s="84">
        <v>25.31</v>
      </c>
      <c r="C650" s="29">
        <f t="shared" si="30"/>
        <v>1.5320820754210722</v>
      </c>
      <c r="D650" s="80">
        <f t="shared" si="31"/>
        <v>1.5587082330877868</v>
      </c>
      <c r="E650" s="80">
        <f t="shared" si="32"/>
        <v>1.5518270191706569</v>
      </c>
    </row>
    <row r="651" spans="1:5" x14ac:dyDescent="0.3">
      <c r="A651" s="81">
        <v>37651</v>
      </c>
      <c r="B651" s="84">
        <v>25.33</v>
      </c>
      <c r="C651" s="29">
        <f t="shared" si="30"/>
        <v>1.5334543919776682</v>
      </c>
      <c r="D651" s="80">
        <f t="shared" si="31"/>
        <v>1.560160804338325</v>
      </c>
      <c r="E651" s="80">
        <f t="shared" si="32"/>
        <v>1.5532477629818906</v>
      </c>
    </row>
    <row r="652" spans="1:5" x14ac:dyDescent="0.3">
      <c r="A652" s="81">
        <v>37652</v>
      </c>
      <c r="B652" s="84">
        <v>25.28</v>
      </c>
      <c r="C652" s="29">
        <f t="shared" si="30"/>
        <v>1.5348289038219176</v>
      </c>
      <c r="D652" s="80">
        <f t="shared" si="31"/>
        <v>1.5616157518608274</v>
      </c>
      <c r="E652" s="80">
        <f t="shared" si="32"/>
        <v>1.5546707860918165</v>
      </c>
    </row>
    <row r="653" spans="1:5" x14ac:dyDescent="0.3">
      <c r="A653" s="81">
        <v>37655</v>
      </c>
      <c r="B653" s="84">
        <v>25.33</v>
      </c>
      <c r="C653" s="29">
        <f t="shared" si="30"/>
        <v>1.5362022226801904</v>
      </c>
      <c r="D653" s="80">
        <f t="shared" si="31"/>
        <v>1.5630694891789421</v>
      </c>
      <c r="E653" s="80">
        <f t="shared" si="32"/>
        <v>1.5560926564898054</v>
      </c>
    </row>
    <row r="654" spans="1:5" x14ac:dyDescent="0.3">
      <c r="A654" s="81">
        <v>37656</v>
      </c>
      <c r="B654" s="84">
        <v>25.35</v>
      </c>
      <c r="C654" s="29">
        <f t="shared" si="30"/>
        <v>1.53757919754249</v>
      </c>
      <c r="D654" s="80">
        <f t="shared" si="31"/>
        <v>1.5645271492319675</v>
      </c>
      <c r="E654" s="80">
        <f t="shared" si="32"/>
        <v>1.5575182859767072</v>
      </c>
    </row>
    <row r="655" spans="1:5" x14ac:dyDescent="0.3">
      <c r="A655" s="81">
        <v>37657</v>
      </c>
      <c r="B655" s="84">
        <v>25.37</v>
      </c>
      <c r="C655" s="29">
        <f t="shared" si="30"/>
        <v>1.5389583907068936</v>
      </c>
      <c r="D655" s="80">
        <f t="shared" si="31"/>
        <v>1.5659872103939436</v>
      </c>
      <c r="E655" s="80">
        <f t="shared" si="32"/>
        <v>1.55894621839942</v>
      </c>
    </row>
    <row r="656" spans="1:5" x14ac:dyDescent="0.3">
      <c r="A656" s="81">
        <v>37658</v>
      </c>
      <c r="B656" s="84">
        <v>25.37</v>
      </c>
      <c r="C656" s="29">
        <f t="shared" si="30"/>
        <v>1.5403397905375598</v>
      </c>
      <c r="D656" s="80">
        <f t="shared" si="31"/>
        <v>1.567449660555905</v>
      </c>
      <c r="E656" s="80">
        <f t="shared" si="32"/>
        <v>1.560376442105821</v>
      </c>
    </row>
    <row r="657" spans="1:5" x14ac:dyDescent="0.3">
      <c r="A657" s="81">
        <v>37659</v>
      </c>
      <c r="B657" s="84">
        <v>25.35</v>
      </c>
      <c r="C657" s="29">
        <f t="shared" si="30"/>
        <v>1.5417224303403421</v>
      </c>
      <c r="D657" s="80">
        <f t="shared" si="31"/>
        <v>1.5689134764764512</v>
      </c>
      <c r="E657" s="80">
        <f t="shared" si="32"/>
        <v>1.5618079779420608</v>
      </c>
    </row>
    <row r="658" spans="1:5" x14ac:dyDescent="0.3">
      <c r="A658" s="81">
        <v>37662</v>
      </c>
      <c r="B658" s="84">
        <v>25.34</v>
      </c>
      <c r="C658" s="29">
        <f t="shared" si="30"/>
        <v>1.5431053399431329</v>
      </c>
      <c r="D658" s="80">
        <f t="shared" si="31"/>
        <v>1.570377631083566</v>
      </c>
      <c r="E658" s="80">
        <f t="shared" si="32"/>
        <v>1.563239843153426</v>
      </c>
    </row>
    <row r="659" spans="1:5" x14ac:dyDescent="0.3">
      <c r="A659" s="81">
        <v>37663</v>
      </c>
      <c r="B659" s="84">
        <v>25.33</v>
      </c>
      <c r="C659" s="29">
        <f t="shared" si="30"/>
        <v>1.5444889962082997</v>
      </c>
      <c r="D659" s="80">
        <f t="shared" si="31"/>
        <v>1.5718426292586523</v>
      </c>
      <c r="E659" s="80">
        <f t="shared" si="32"/>
        <v>1.5646725208518522</v>
      </c>
    </row>
    <row r="660" spans="1:5" x14ac:dyDescent="0.3">
      <c r="A660" s="81">
        <v>37664</v>
      </c>
      <c r="B660" s="84">
        <v>25.28</v>
      </c>
      <c r="C660" s="29">
        <f t="shared" si="30"/>
        <v>1.5458733989200513</v>
      </c>
      <c r="D660" s="80">
        <f t="shared" si="31"/>
        <v>1.5733084708134741</v>
      </c>
      <c r="E660" s="80">
        <f t="shared" si="32"/>
        <v>1.5661060108652958</v>
      </c>
    </row>
    <row r="661" spans="1:5" x14ac:dyDescent="0.3">
      <c r="A661" s="81">
        <v>37665</v>
      </c>
      <c r="B661" s="84">
        <v>25.27</v>
      </c>
      <c r="C661" s="29">
        <f t="shared" si="30"/>
        <v>1.5472566000612029</v>
      </c>
      <c r="D661" s="80">
        <f t="shared" si="31"/>
        <v>1.5747730931024093</v>
      </c>
      <c r="E661" s="80">
        <f t="shared" si="32"/>
        <v>1.5675383396881455</v>
      </c>
    </row>
    <row r="662" spans="1:5" x14ac:dyDescent="0.3">
      <c r="A662" s="81">
        <v>37666</v>
      </c>
      <c r="B662" s="84">
        <v>25.29</v>
      </c>
      <c r="C662" s="29">
        <f t="shared" si="30"/>
        <v>1.5486405437271278</v>
      </c>
      <c r="D662" s="80">
        <f t="shared" si="31"/>
        <v>1.5762385545495772</v>
      </c>
      <c r="E662" s="80">
        <f t="shared" si="32"/>
        <v>1.5689714768677165</v>
      </c>
    </row>
    <row r="663" spans="1:5" x14ac:dyDescent="0.3">
      <c r="A663" s="81">
        <v>37669</v>
      </c>
      <c r="B663" s="84">
        <v>25.32</v>
      </c>
      <c r="C663" s="29">
        <f t="shared" si="30"/>
        <v>1.5500267163914125</v>
      </c>
      <c r="D663" s="80">
        <f t="shared" si="31"/>
        <v>1.5777064292822278</v>
      </c>
      <c r="E663" s="80">
        <f t="shared" si="32"/>
        <v>1.5704069284685176</v>
      </c>
    </row>
    <row r="664" spans="1:5" x14ac:dyDescent="0.3">
      <c r="A664" s="81">
        <v>37670</v>
      </c>
      <c r="B664" s="84">
        <v>25.29</v>
      </c>
      <c r="C664" s="29">
        <f t="shared" si="30"/>
        <v>1.5514156023303678</v>
      </c>
      <c r="D664" s="80">
        <f t="shared" si="31"/>
        <v>1.579177230349105</v>
      </c>
      <c r="E664" s="80">
        <f t="shared" si="32"/>
        <v>1.5718451852797288</v>
      </c>
    </row>
    <row r="665" spans="1:5" x14ac:dyDescent="0.3">
      <c r="A665" s="81">
        <v>37671</v>
      </c>
      <c r="B665" s="84">
        <v>25.3</v>
      </c>
      <c r="C665" s="29">
        <f t="shared" si="30"/>
        <v>1.5528042589218576</v>
      </c>
      <c r="D665" s="80">
        <f t="shared" si="31"/>
        <v>1.5806478417284016</v>
      </c>
      <c r="E665" s="80">
        <f t="shared" si="32"/>
        <v>1.5732832660356171</v>
      </c>
    </row>
    <row r="666" spans="1:5" x14ac:dyDescent="0.3">
      <c r="A666" s="81">
        <v>37672</v>
      </c>
      <c r="B666" s="84">
        <v>26.07</v>
      </c>
      <c r="C666" s="29">
        <f t="shared" si="30"/>
        <v>1.5541946398552964</v>
      </c>
      <c r="D666" s="80">
        <f t="shared" si="31"/>
        <v>1.5821203324138156</v>
      </c>
      <c r="E666" s="80">
        <f t="shared" si="32"/>
        <v>1.5747231502186847</v>
      </c>
    </row>
    <row r="667" spans="1:5" x14ac:dyDescent="0.3">
      <c r="A667" s="81">
        <v>37673</v>
      </c>
      <c r="B667" s="84">
        <v>26.19</v>
      </c>
      <c r="C667" s="29">
        <f t="shared" si="30"/>
        <v>1.5556240948333571</v>
      </c>
      <c r="D667" s="80">
        <f t="shared" si="31"/>
        <v>1.5836342593982733</v>
      </c>
      <c r="E667" s="80">
        <f t="shared" si="32"/>
        <v>1.5762026817178745</v>
      </c>
    </row>
    <row r="668" spans="1:5" x14ac:dyDescent="0.3">
      <c r="A668" s="81">
        <v>37676</v>
      </c>
      <c r="B668" s="84">
        <v>26.22</v>
      </c>
      <c r="C668" s="29">
        <f t="shared" si="30"/>
        <v>1.5570607447974174</v>
      </c>
      <c r="D668" s="80">
        <f t="shared" si="31"/>
        <v>1.5851558630331268</v>
      </c>
      <c r="E668" s="80">
        <f t="shared" si="32"/>
        <v>1.5776895614752844</v>
      </c>
    </row>
    <row r="669" spans="1:5" x14ac:dyDescent="0.3">
      <c r="A669" s="81">
        <v>37677</v>
      </c>
      <c r="B669" s="84">
        <v>26.23</v>
      </c>
      <c r="C669" s="29">
        <f t="shared" si="30"/>
        <v>1.5585001851735529</v>
      </c>
      <c r="D669" s="80">
        <f t="shared" si="31"/>
        <v>1.5866804789151077</v>
      </c>
      <c r="E669" s="80">
        <f t="shared" si="32"/>
        <v>1.5791793269089702</v>
      </c>
    </row>
    <row r="670" spans="1:5" x14ac:dyDescent="0.3">
      <c r="A670" s="81">
        <v>37678</v>
      </c>
      <c r="B670" s="84">
        <v>26.23</v>
      </c>
      <c r="C670" s="29">
        <f t="shared" si="30"/>
        <v>1.5599414393897957</v>
      </c>
      <c r="D670" s="80">
        <f t="shared" si="31"/>
        <v>1.5882070729276558</v>
      </c>
      <c r="E670" s="80">
        <f t="shared" si="32"/>
        <v>1.5806709886392254</v>
      </c>
    </row>
    <row r="671" spans="1:5" x14ac:dyDescent="0.3">
      <c r="A671" s="81">
        <v>37679</v>
      </c>
      <c r="B671" s="84">
        <v>26.24</v>
      </c>
      <c r="C671" s="29">
        <f t="shared" si="30"/>
        <v>1.5613840264347001</v>
      </c>
      <c r="D671" s="80">
        <f t="shared" si="31"/>
        <v>1.5897351357231821</v>
      </c>
      <c r="E671" s="80">
        <f t="shared" si="32"/>
        <v>1.5821640593638104</v>
      </c>
    </row>
    <row r="672" spans="1:5" x14ac:dyDescent="0.3">
      <c r="A672" s="81">
        <v>37680</v>
      </c>
      <c r="B672" s="84">
        <v>26.28</v>
      </c>
      <c r="C672" s="29">
        <f t="shared" si="30"/>
        <v>1.5628284471837146</v>
      </c>
      <c r="D672" s="80">
        <f t="shared" si="31"/>
        <v>1.5912651979821872</v>
      </c>
      <c r="E672" s="80">
        <f t="shared" si="32"/>
        <v>1.5836590467161531</v>
      </c>
    </row>
    <row r="673" spans="1:5" x14ac:dyDescent="0.3">
      <c r="A673" s="81">
        <v>37685</v>
      </c>
      <c r="B673" s="84">
        <v>26.3</v>
      </c>
      <c r="C673" s="29">
        <f t="shared" si="30"/>
        <v>1.5642761733157633</v>
      </c>
      <c r="D673" s="80">
        <f t="shared" si="31"/>
        <v>1.5927988188663909</v>
      </c>
      <c r="E673" s="80">
        <f t="shared" si="32"/>
        <v>1.5851574421324408</v>
      </c>
    </row>
    <row r="674" spans="1:5" x14ac:dyDescent="0.3">
      <c r="A674" s="81">
        <v>37686</v>
      </c>
      <c r="B674" s="84">
        <v>26.29</v>
      </c>
      <c r="C674" s="29">
        <f t="shared" si="30"/>
        <v>1.5657262260429037</v>
      </c>
      <c r="D674" s="80">
        <f t="shared" si="31"/>
        <v>1.5943349618185276</v>
      </c>
      <c r="E674" s="80">
        <f t="shared" si="32"/>
        <v>1.5866582539400311</v>
      </c>
    </row>
    <row r="675" spans="1:5" x14ac:dyDescent="0.3">
      <c r="A675" s="81">
        <v>37687</v>
      </c>
      <c r="B675" s="84">
        <v>26.29</v>
      </c>
      <c r="C675" s="29">
        <f t="shared" si="30"/>
        <v>1.5671771219075286</v>
      </c>
      <c r="D675" s="80">
        <f t="shared" si="31"/>
        <v>1.5958720554742494</v>
      </c>
      <c r="E675" s="80">
        <f t="shared" si="32"/>
        <v>1.5881599789611038</v>
      </c>
    </row>
    <row r="676" spans="1:5" x14ac:dyDescent="0.3">
      <c r="A676" s="81">
        <v>37690</v>
      </c>
      <c r="B676" s="84">
        <v>26.32</v>
      </c>
      <c r="C676" s="29">
        <f t="shared" si="30"/>
        <v>1.5686293622593153</v>
      </c>
      <c r="D676" s="80">
        <f t="shared" si="31"/>
        <v>1.5974106310374516</v>
      </c>
      <c r="E676" s="80">
        <f t="shared" si="32"/>
        <v>1.5896631253204094</v>
      </c>
    </row>
    <row r="677" spans="1:5" x14ac:dyDescent="0.3">
      <c r="A677" s="81">
        <v>37691</v>
      </c>
      <c r="B677" s="84">
        <v>26.3</v>
      </c>
      <c r="C677" s="29">
        <f t="shared" si="30"/>
        <v>1.5700844385420405</v>
      </c>
      <c r="D677" s="80">
        <f t="shared" si="31"/>
        <v>1.5989522687855566</v>
      </c>
      <c r="E677" s="80">
        <f t="shared" si="32"/>
        <v>1.5911692045730608</v>
      </c>
    </row>
    <row r="678" spans="1:5" x14ac:dyDescent="0.3">
      <c r="A678" s="81">
        <v>37692</v>
      </c>
      <c r="B678" s="84">
        <v>26.29</v>
      </c>
      <c r="C678" s="29">
        <f t="shared" si="30"/>
        <v>1.5715398754148802</v>
      </c>
      <c r="D678" s="80">
        <f t="shared" si="31"/>
        <v>1.6004943463093497</v>
      </c>
      <c r="E678" s="80">
        <f t="shared" si="32"/>
        <v>1.5926757082594609</v>
      </c>
    </row>
    <row r="679" spans="1:5" x14ac:dyDescent="0.3">
      <c r="A679" s="81">
        <v>37693</v>
      </c>
      <c r="B679" s="84">
        <v>26.27</v>
      </c>
      <c r="C679" s="29">
        <f t="shared" si="30"/>
        <v>1.5729961585558321</v>
      </c>
      <c r="D679" s="80">
        <f t="shared" si="31"/>
        <v>1.6020373782095749</v>
      </c>
      <c r="E679" s="80">
        <f t="shared" si="32"/>
        <v>1.5941831286227361</v>
      </c>
    </row>
    <row r="680" spans="1:5" x14ac:dyDescent="0.3">
      <c r="A680" s="81">
        <v>37694</v>
      </c>
      <c r="B680" s="84">
        <v>26.27</v>
      </c>
      <c r="C680" s="29">
        <f t="shared" si="30"/>
        <v>1.5744528001885396</v>
      </c>
      <c r="D680" s="80">
        <f t="shared" si="31"/>
        <v>1.6035808476837217</v>
      </c>
      <c r="E680" s="80">
        <f t="shared" si="32"/>
        <v>1.5956909713594678</v>
      </c>
    </row>
    <row r="681" spans="1:5" x14ac:dyDescent="0.3">
      <c r="A681" s="81">
        <v>37697</v>
      </c>
      <c r="B681" s="84">
        <v>26.27</v>
      </c>
      <c r="C681" s="29">
        <f t="shared" si="30"/>
        <v>1.5759107907150982</v>
      </c>
      <c r="D681" s="80">
        <f t="shared" si="31"/>
        <v>1.6051258042005867</v>
      </c>
      <c r="E681" s="80">
        <f t="shared" si="32"/>
        <v>1.5972002402747094</v>
      </c>
    </row>
    <row r="682" spans="1:5" x14ac:dyDescent="0.3">
      <c r="A682" s="81">
        <v>37698</v>
      </c>
      <c r="B682" s="84">
        <v>26.24</v>
      </c>
      <c r="C682" s="29">
        <f t="shared" si="30"/>
        <v>1.5773701313846242</v>
      </c>
      <c r="D682" s="80">
        <f t="shared" si="31"/>
        <v>1.6066722491928487</v>
      </c>
      <c r="E682" s="80">
        <f t="shared" si="32"/>
        <v>1.5987109367173979</v>
      </c>
    </row>
    <row r="683" spans="1:5" x14ac:dyDescent="0.3">
      <c r="A683" s="81">
        <v>37699</v>
      </c>
      <c r="B683" s="84">
        <v>26.23</v>
      </c>
      <c r="C683" s="29">
        <f t="shared" si="30"/>
        <v>1.5788293407194667</v>
      </c>
      <c r="D683" s="80">
        <f t="shared" si="31"/>
        <v>1.608218612807667</v>
      </c>
      <c r="E683" s="80">
        <f t="shared" si="32"/>
        <v>1.6002215592197226</v>
      </c>
    </row>
    <row r="684" spans="1:5" x14ac:dyDescent="0.3">
      <c r="A684" s="81">
        <v>37700</v>
      </c>
      <c r="B684" s="84">
        <v>26.24</v>
      </c>
      <c r="C684" s="29">
        <f t="shared" si="30"/>
        <v>1.5802893947288836</v>
      </c>
      <c r="D684" s="80">
        <f t="shared" si="31"/>
        <v>1.6097659293202262</v>
      </c>
      <c r="E684" s="80">
        <f t="shared" si="32"/>
        <v>1.6017330970287247</v>
      </c>
    </row>
    <row r="685" spans="1:5" x14ac:dyDescent="0.3">
      <c r="A685" s="81">
        <v>37701</v>
      </c>
      <c r="B685" s="84">
        <v>26.23</v>
      </c>
      <c r="C685" s="29">
        <f t="shared" si="30"/>
        <v>1.5817513046450533</v>
      </c>
      <c r="D685" s="80">
        <f t="shared" si="31"/>
        <v>1.6113152704896685</v>
      </c>
      <c r="E685" s="80">
        <f t="shared" si="32"/>
        <v>1.6032465751713452</v>
      </c>
    </row>
    <row r="686" spans="1:5" x14ac:dyDescent="0.3">
      <c r="A686" s="81">
        <v>37704</v>
      </c>
      <c r="B686" s="84">
        <v>26.22</v>
      </c>
      <c r="C686" s="29">
        <f t="shared" si="30"/>
        <v>1.5832140607990497</v>
      </c>
      <c r="D686" s="80">
        <f t="shared" si="31"/>
        <v>1.6128655663916758</v>
      </c>
      <c r="E686" s="80">
        <f t="shared" si="32"/>
        <v>1.604760970350914</v>
      </c>
    </row>
    <row r="687" spans="1:5" x14ac:dyDescent="0.3">
      <c r="A687" s="81">
        <v>37705</v>
      </c>
      <c r="B687" s="84">
        <v>26.19</v>
      </c>
      <c r="C687" s="29">
        <f t="shared" si="30"/>
        <v>1.5846776788696959</v>
      </c>
      <c r="D687" s="80">
        <f t="shared" si="31"/>
        <v>1.6144168336931231</v>
      </c>
      <c r="E687" s="80">
        <f t="shared" si="32"/>
        <v>1.6062762985126351</v>
      </c>
    </row>
    <row r="688" spans="1:5" x14ac:dyDescent="0.3">
      <c r="A688" s="81">
        <v>37706</v>
      </c>
      <c r="B688" s="84">
        <v>26.2</v>
      </c>
      <c r="C688" s="29">
        <f t="shared" si="30"/>
        <v>1.5861411603996856</v>
      </c>
      <c r="D688" s="80">
        <f t="shared" si="31"/>
        <v>1.6159680141552391</v>
      </c>
      <c r="E688" s="80">
        <f t="shared" si="32"/>
        <v>1.607791547624166</v>
      </c>
    </row>
    <row r="689" spans="1:5" x14ac:dyDescent="0.3">
      <c r="A689" s="81">
        <v>37707</v>
      </c>
      <c r="B689" s="84">
        <v>26.19</v>
      </c>
      <c r="C689" s="29">
        <f t="shared" si="30"/>
        <v>1.5876064851878977</v>
      </c>
      <c r="D689" s="80">
        <f t="shared" si="31"/>
        <v>1.6175212062268691</v>
      </c>
      <c r="E689" s="80">
        <f t="shared" si="32"/>
        <v>1.6093087245413489</v>
      </c>
    </row>
    <row r="690" spans="1:5" x14ac:dyDescent="0.3">
      <c r="A690" s="81">
        <v>37708</v>
      </c>
      <c r="B690" s="84">
        <v>26.22</v>
      </c>
      <c r="C690" s="29">
        <f t="shared" si="30"/>
        <v>1.5890726715290984</v>
      </c>
      <c r="D690" s="80">
        <f t="shared" si="31"/>
        <v>1.6190753694638924</v>
      </c>
      <c r="E690" s="80">
        <f t="shared" si="32"/>
        <v>1.6108268342322523</v>
      </c>
    </row>
    <row r="691" spans="1:5" x14ac:dyDescent="0.3">
      <c r="A691" s="81">
        <v>37711</v>
      </c>
      <c r="B691" s="84">
        <v>26.23</v>
      </c>
      <c r="C691" s="29">
        <f t="shared" si="30"/>
        <v>1.5905417056510203</v>
      </c>
      <c r="D691" s="80">
        <f t="shared" si="31"/>
        <v>1.6206326094047554</v>
      </c>
      <c r="E691" s="80">
        <f t="shared" si="32"/>
        <v>1.612347890209227</v>
      </c>
    </row>
    <row r="692" spans="1:5" x14ac:dyDescent="0.3">
      <c r="A692" s="81">
        <v>37712</v>
      </c>
      <c r="B692" s="84">
        <v>26.21</v>
      </c>
      <c r="C692" s="29">
        <f t="shared" si="30"/>
        <v>1.5920125909041549</v>
      </c>
      <c r="D692" s="80">
        <f t="shared" si="31"/>
        <v>1.6221918698046498</v>
      </c>
      <c r="E692" s="80">
        <f t="shared" si="32"/>
        <v>1.6138708823119607</v>
      </c>
    </row>
    <row r="693" spans="1:5" x14ac:dyDescent="0.3">
      <c r="A693" s="81">
        <v>37713</v>
      </c>
      <c r="B693" s="84">
        <v>26.21</v>
      </c>
      <c r="C693" s="29">
        <f t="shared" si="30"/>
        <v>1.5934838493400389</v>
      </c>
      <c r="D693" s="80">
        <f t="shared" si="31"/>
        <v>1.6237515840252355</v>
      </c>
      <c r="E693" s="80">
        <f t="shared" si="32"/>
        <v>1.615394312383327</v>
      </c>
    </row>
    <row r="694" spans="1:5" x14ac:dyDescent="0.3">
      <c r="A694" s="81">
        <v>37714</v>
      </c>
      <c r="B694" s="84">
        <v>26.21</v>
      </c>
      <c r="C694" s="29">
        <f t="shared" si="30"/>
        <v>1.5949564674394063</v>
      </c>
      <c r="D694" s="80">
        <f t="shared" si="31"/>
        <v>1.6253127978886779</v>
      </c>
      <c r="E694" s="80">
        <f t="shared" si="32"/>
        <v>1.6169191805122278</v>
      </c>
    </row>
    <row r="695" spans="1:5" x14ac:dyDescent="0.3">
      <c r="A695" s="81">
        <v>37715</v>
      </c>
      <c r="B695" s="84">
        <v>26.21</v>
      </c>
      <c r="C695" s="29">
        <f t="shared" si="30"/>
        <v>1.5964304464587904</v>
      </c>
      <c r="D695" s="80">
        <f t="shared" si="31"/>
        <v>1.6268755128368624</v>
      </c>
      <c r="E695" s="80">
        <f t="shared" si="32"/>
        <v>1.6184454880561328</v>
      </c>
    </row>
    <row r="696" spans="1:5" x14ac:dyDescent="0.3">
      <c r="A696" s="81">
        <v>37718</v>
      </c>
      <c r="B696" s="84">
        <v>26.22</v>
      </c>
      <c r="C696" s="29">
        <f t="shared" si="30"/>
        <v>1.5979057876558851</v>
      </c>
      <c r="D696" s="80">
        <f t="shared" si="31"/>
        <v>1.6284397303130602</v>
      </c>
      <c r="E696" s="80">
        <f t="shared" si="32"/>
        <v>1.6199732363737922</v>
      </c>
    </row>
    <row r="697" spans="1:5" x14ac:dyDescent="0.3">
      <c r="A697" s="81">
        <v>37719</v>
      </c>
      <c r="B697" s="84">
        <v>26.22</v>
      </c>
      <c r="C697" s="29">
        <f t="shared" si="30"/>
        <v>1.5993829876403414</v>
      </c>
      <c r="D697" s="80">
        <f t="shared" si="31"/>
        <v>1.6300059769728259</v>
      </c>
      <c r="E697" s="80">
        <f t="shared" si="32"/>
        <v>1.6215029290268823</v>
      </c>
    </row>
    <row r="698" spans="1:5" x14ac:dyDescent="0.3">
      <c r="A698" s="81">
        <v>37720</v>
      </c>
      <c r="B698" s="84">
        <v>26.21</v>
      </c>
      <c r="C698" s="29">
        <f t="shared" si="30"/>
        <v>1.6008615532370953</v>
      </c>
      <c r="D698" s="80">
        <f t="shared" si="31"/>
        <v>1.6315737300614472</v>
      </c>
      <c r="E698" s="80">
        <f t="shared" si="32"/>
        <v>1.62303406612335</v>
      </c>
    </row>
    <row r="699" spans="1:5" x14ac:dyDescent="0.3">
      <c r="A699" s="81">
        <v>37721</v>
      </c>
      <c r="B699" s="84">
        <v>26.19</v>
      </c>
      <c r="C699" s="29">
        <f t="shared" si="30"/>
        <v>1.6023409894415193</v>
      </c>
      <c r="D699" s="80">
        <f t="shared" si="31"/>
        <v>1.6331424648061339</v>
      </c>
      <c r="E699" s="80">
        <f t="shared" si="32"/>
        <v>1.6245661458766212</v>
      </c>
    </row>
    <row r="700" spans="1:5" x14ac:dyDescent="0.3">
      <c r="A700" s="81">
        <v>37722</v>
      </c>
      <c r="B700" s="84">
        <v>26.2</v>
      </c>
      <c r="C700" s="29">
        <f t="shared" si="30"/>
        <v>1.6038207833920881</v>
      </c>
      <c r="D700" s="80">
        <f t="shared" si="31"/>
        <v>1.6347116374202872</v>
      </c>
      <c r="E700" s="80">
        <f t="shared" si="32"/>
        <v>1.6260986483554551</v>
      </c>
    </row>
    <row r="701" spans="1:5" x14ac:dyDescent="0.3">
      <c r="A701" s="81">
        <v>37725</v>
      </c>
      <c r="B701" s="84">
        <v>26.2</v>
      </c>
      <c r="C701" s="29">
        <f t="shared" si="30"/>
        <v>1.6053024411464094</v>
      </c>
      <c r="D701" s="80">
        <f t="shared" si="31"/>
        <v>1.6362828449766262</v>
      </c>
      <c r="E701" s="80">
        <f t="shared" si="32"/>
        <v>1.6276331005908788</v>
      </c>
    </row>
    <row r="702" spans="1:5" x14ac:dyDescent="0.3">
      <c r="A702" s="81">
        <v>37726</v>
      </c>
      <c r="B702" s="84">
        <v>26.21</v>
      </c>
      <c r="C702" s="29">
        <f t="shared" si="30"/>
        <v>1.6067854677006137</v>
      </c>
      <c r="D702" s="80">
        <f t="shared" si="31"/>
        <v>1.6378555627034006</v>
      </c>
      <c r="E702" s="80">
        <f t="shared" si="32"/>
        <v>1.6291690007972883</v>
      </c>
    </row>
    <row r="703" spans="1:5" x14ac:dyDescent="0.3">
      <c r="A703" s="81">
        <v>37727</v>
      </c>
      <c r="B703" s="84">
        <v>26.27</v>
      </c>
      <c r="C703" s="29">
        <f t="shared" si="30"/>
        <v>1.608270378490589</v>
      </c>
      <c r="D703" s="80">
        <f t="shared" si="31"/>
        <v>1.6394303373400911</v>
      </c>
      <c r="E703" s="80">
        <f t="shared" si="32"/>
        <v>1.6307068716854456</v>
      </c>
    </row>
    <row r="704" spans="1:5" x14ac:dyDescent="0.3">
      <c r="A704" s="81">
        <v>37728</v>
      </c>
      <c r="B704" s="84">
        <v>26.29</v>
      </c>
      <c r="C704" s="29">
        <f t="shared" si="30"/>
        <v>1.6097596851091827</v>
      </c>
      <c r="D704" s="80">
        <f t="shared" si="31"/>
        <v>1.6410098327470599</v>
      </c>
      <c r="E704" s="80">
        <f t="shared" si="32"/>
        <v>1.6322492600522913</v>
      </c>
    </row>
    <row r="705" spans="1:5" x14ac:dyDescent="0.3">
      <c r="A705" s="81">
        <v>37733</v>
      </c>
      <c r="B705" s="84">
        <v>26.28</v>
      </c>
      <c r="C705" s="29">
        <f t="shared" si="30"/>
        <v>1.6112513850189858</v>
      </c>
      <c r="D705" s="80">
        <f t="shared" si="31"/>
        <v>1.6425919255088064</v>
      </c>
      <c r="E705" s="80">
        <f t="shared" si="32"/>
        <v>1.6337941356096843</v>
      </c>
    </row>
    <row r="706" spans="1:5" x14ac:dyDescent="0.3">
      <c r="A706" s="81">
        <v>37734</v>
      </c>
      <c r="B706" s="84">
        <v>26.28</v>
      </c>
      <c r="C706" s="29">
        <f t="shared" si="30"/>
        <v>1.6127439677394984</v>
      </c>
      <c r="D706" s="80">
        <f t="shared" si="31"/>
        <v>1.6441750137862217</v>
      </c>
      <c r="E706" s="80">
        <f t="shared" si="32"/>
        <v>1.6353399668598083</v>
      </c>
    </row>
    <row r="707" spans="1:5" x14ac:dyDescent="0.3">
      <c r="A707" s="81">
        <v>37735</v>
      </c>
      <c r="B707" s="84">
        <v>26.25</v>
      </c>
      <c r="C707" s="29">
        <f t="shared" si="30"/>
        <v>1.614237933114014</v>
      </c>
      <c r="D707" s="80">
        <f t="shared" si="31"/>
        <v>1.6457596278038134</v>
      </c>
      <c r="E707" s="80">
        <f t="shared" si="32"/>
        <v>1.6368872607141869</v>
      </c>
    </row>
    <row r="708" spans="1:5" x14ac:dyDescent="0.3">
      <c r="A708" s="81">
        <v>37736</v>
      </c>
      <c r="B708" s="84">
        <v>26.22</v>
      </c>
      <c r="C708" s="29">
        <f t="shared" si="30"/>
        <v>1.6157317488973177</v>
      </c>
      <c r="D708" s="80">
        <f t="shared" si="31"/>
        <v>1.6473441423961499</v>
      </c>
      <c r="E708" s="80">
        <f t="shared" si="32"/>
        <v>1.6384344634830028</v>
      </c>
    </row>
    <row r="709" spans="1:5" x14ac:dyDescent="0.3">
      <c r="A709" s="81">
        <v>37739</v>
      </c>
      <c r="B709" s="84">
        <v>26.23</v>
      </c>
      <c r="C709" s="29">
        <f t="shared" ref="C709:C772" si="33">IF(A709=$B$2,1,IF(A708&lt;DATE(1998,1,2),ROUND(B708/3000+1,8)*C708,ROUND(((1+B708/100)^(1/252)),8)*C708))</f>
        <v>1.6172254282699035</v>
      </c>
      <c r="D709" s="80">
        <f t="shared" ref="D709:D772" si="34">(((ROUND(C709/C708,8)-1)*$D$1)+1)*D708</f>
        <v>1.6489285714741708</v>
      </c>
      <c r="E709" s="80">
        <f t="shared" ref="E709:E772" si="35">(((ROUND(C709/C708,8))*(($E$1+1)^(1/252)))*E708)</f>
        <v>1.6399815885250002</v>
      </c>
    </row>
    <row r="710" spans="1:5" x14ac:dyDescent="0.3">
      <c r="A710" s="81">
        <v>37740</v>
      </c>
      <c r="B710" s="84">
        <v>26.23</v>
      </c>
      <c r="C710" s="29">
        <f t="shared" si="33"/>
        <v>1.6187209898292045</v>
      </c>
      <c r="D710" s="80">
        <f t="shared" si="34"/>
        <v>1.6505150562880846</v>
      </c>
      <c r="E710" s="80">
        <f t="shared" si="35"/>
        <v>1.6415306828756171</v>
      </c>
    </row>
    <row r="711" spans="1:5" x14ac:dyDescent="0.3">
      <c r="A711" s="81">
        <v>37741</v>
      </c>
      <c r="B711" s="84">
        <v>26.28</v>
      </c>
      <c r="C711" s="29">
        <f t="shared" si="33"/>
        <v>1.6202179344389687</v>
      </c>
      <c r="D711" s="80">
        <f t="shared" si="34"/>
        <v>1.6521030675077555</v>
      </c>
      <c r="E711" s="80">
        <f t="shared" si="35"/>
        <v>1.6430812404702875</v>
      </c>
    </row>
    <row r="712" spans="1:5" x14ac:dyDescent="0.3">
      <c r="A712" s="81">
        <v>37743</v>
      </c>
      <c r="B712" s="84">
        <v>26.29</v>
      </c>
      <c r="C712" s="29">
        <f t="shared" si="33"/>
        <v>1.6217188233225364</v>
      </c>
      <c r="D712" s="80">
        <f t="shared" si="34"/>
        <v>1.6536953223816757</v>
      </c>
      <c r="E712" s="80">
        <f t="shared" si="35"/>
        <v>1.6446358588109045</v>
      </c>
    </row>
    <row r="713" spans="1:5" x14ac:dyDescent="0.3">
      <c r="A713" s="81">
        <v>37746</v>
      </c>
      <c r="B713" s="84">
        <v>26.28</v>
      </c>
      <c r="C713" s="29">
        <f t="shared" si="33"/>
        <v>1.6232216052873563</v>
      </c>
      <c r="D713" s="80">
        <f t="shared" si="34"/>
        <v>1.6552896451867343</v>
      </c>
      <c r="E713" s="80">
        <f t="shared" si="35"/>
        <v>1.6461924579169795</v>
      </c>
    </row>
    <row r="714" spans="1:5" x14ac:dyDescent="0.3">
      <c r="A714" s="81">
        <v>37747</v>
      </c>
      <c r="B714" s="84">
        <v>26.25</v>
      </c>
      <c r="C714" s="29">
        <f t="shared" si="33"/>
        <v>1.6247252766214144</v>
      </c>
      <c r="D714" s="80">
        <f t="shared" si="34"/>
        <v>1.6568849712030911</v>
      </c>
      <c r="E714" s="80">
        <f t="shared" si="35"/>
        <v>1.6477500199682209</v>
      </c>
    </row>
    <row r="715" spans="1:5" x14ac:dyDescent="0.3">
      <c r="A715" s="81">
        <v>37748</v>
      </c>
      <c r="B715" s="84">
        <v>26.24</v>
      </c>
      <c r="C715" s="29">
        <f t="shared" si="33"/>
        <v>1.6262287973923999</v>
      </c>
      <c r="D715" s="80">
        <f t="shared" si="34"/>
        <v>1.6584801971220775</v>
      </c>
      <c r="E715" s="80">
        <f t="shared" si="35"/>
        <v>1.6493074903294351</v>
      </c>
    </row>
    <row r="716" spans="1:5" x14ac:dyDescent="0.3">
      <c r="A716" s="81">
        <v>37749</v>
      </c>
      <c r="B716" s="84">
        <v>26.23</v>
      </c>
      <c r="C716" s="29">
        <f t="shared" si="33"/>
        <v>1.6277332053905795</v>
      </c>
      <c r="D716" s="80">
        <f t="shared" si="34"/>
        <v>1.6600764240028336</v>
      </c>
      <c r="E716" s="80">
        <f t="shared" si="35"/>
        <v>1.6508659215323018</v>
      </c>
    </row>
    <row r="717" spans="1:5" x14ac:dyDescent="0.3">
      <c r="A717" s="81">
        <v>37750</v>
      </c>
      <c r="B717" s="84">
        <v>26.23</v>
      </c>
      <c r="C717" s="29">
        <f t="shared" si="33"/>
        <v>1.6292384842269285</v>
      </c>
      <c r="D717" s="80">
        <f t="shared" si="34"/>
        <v>1.6616736345079934</v>
      </c>
      <c r="E717" s="80">
        <f t="shared" si="35"/>
        <v>1.6524252970097861</v>
      </c>
    </row>
    <row r="718" spans="1:5" x14ac:dyDescent="0.3">
      <c r="A718" s="81">
        <v>37753</v>
      </c>
      <c r="B718" s="84">
        <v>26.22</v>
      </c>
      <c r="C718" s="29">
        <f t="shared" si="33"/>
        <v>1.630745155099987</v>
      </c>
      <c r="D718" s="80">
        <f t="shared" si="34"/>
        <v>1.6632723817384274</v>
      </c>
      <c r="E718" s="80">
        <f t="shared" si="35"/>
        <v>1.6539861454426741</v>
      </c>
    </row>
    <row r="719" spans="1:5" x14ac:dyDescent="0.3">
      <c r="A719" s="81">
        <v>37754</v>
      </c>
      <c r="B719" s="84">
        <v>26.21</v>
      </c>
      <c r="C719" s="29">
        <f t="shared" si="33"/>
        <v>1.6322527137660707</v>
      </c>
      <c r="D719" s="80">
        <f t="shared" si="34"/>
        <v>1.6648721307274046</v>
      </c>
      <c r="E719" s="80">
        <f t="shared" si="35"/>
        <v>1.6555479554764374</v>
      </c>
    </row>
    <row r="720" spans="1:5" x14ac:dyDescent="0.3">
      <c r="A720" s="81">
        <v>37755</v>
      </c>
      <c r="B720" s="84">
        <v>26.23</v>
      </c>
      <c r="C720" s="29">
        <f t="shared" si="33"/>
        <v>1.6337611601114974</v>
      </c>
      <c r="D720" s="80">
        <f t="shared" si="34"/>
        <v>1.6664728814068326</v>
      </c>
      <c r="E720" s="80">
        <f t="shared" si="35"/>
        <v>1.6571107270510435</v>
      </c>
    </row>
    <row r="721" spans="1:5" x14ac:dyDescent="0.3">
      <c r="A721" s="81">
        <v>37756</v>
      </c>
      <c r="B721" s="84">
        <v>26.2</v>
      </c>
      <c r="C721" s="29">
        <f t="shared" si="33"/>
        <v>1.6352720134195335</v>
      </c>
      <c r="D721" s="80">
        <f t="shared" si="34"/>
        <v>1.6680762461400831</v>
      </c>
      <c r="E721" s="80">
        <f t="shared" si="35"/>
        <v>1.6586760012489874</v>
      </c>
    </row>
    <row r="722" spans="1:5" x14ac:dyDescent="0.3">
      <c r="A722" s="81">
        <v>37757</v>
      </c>
      <c r="B722" s="84">
        <v>26.25</v>
      </c>
      <c r="C722" s="29">
        <f t="shared" si="33"/>
        <v>1.636782726763691</v>
      </c>
      <c r="D722" s="80">
        <f t="shared" si="34"/>
        <v>1.6696795221812453</v>
      </c>
      <c r="E722" s="80">
        <f t="shared" si="35"/>
        <v>1.6602411947878506</v>
      </c>
    </row>
    <row r="723" spans="1:5" x14ac:dyDescent="0.3">
      <c r="A723" s="81">
        <v>37760</v>
      </c>
      <c r="B723" s="84">
        <v>26.26</v>
      </c>
      <c r="C723" s="29">
        <f t="shared" si="33"/>
        <v>1.6382974054990382</v>
      </c>
      <c r="D723" s="80">
        <f t="shared" si="34"/>
        <v>1.6712870665168369</v>
      </c>
      <c r="E723" s="80">
        <f t="shared" si="35"/>
        <v>1.661810471936698</v>
      </c>
    </row>
    <row r="724" spans="1:5" x14ac:dyDescent="0.3">
      <c r="A724" s="81">
        <v>37761</v>
      </c>
      <c r="B724" s="84">
        <v>26.24</v>
      </c>
      <c r="C724" s="29">
        <f t="shared" si="33"/>
        <v>1.6398140101732566</v>
      </c>
      <c r="D724" s="80">
        <f t="shared" si="34"/>
        <v>1.6728967149921268</v>
      </c>
      <c r="E724" s="80">
        <f t="shared" si="35"/>
        <v>1.6633817641724131</v>
      </c>
    </row>
    <row r="725" spans="1:5" x14ac:dyDescent="0.3">
      <c r="A725" s="81">
        <v>37762</v>
      </c>
      <c r="B725" s="84">
        <v>26.2</v>
      </c>
      <c r="C725" s="29">
        <f t="shared" si="33"/>
        <v>1.6413309857159277</v>
      </c>
      <c r="D725" s="80">
        <f t="shared" si="34"/>
        <v>1.6745068172470905</v>
      </c>
      <c r="E725" s="80">
        <f t="shared" si="35"/>
        <v>1.6649534941613722</v>
      </c>
    </row>
    <row r="726" spans="1:5" x14ac:dyDescent="0.3">
      <c r="A726" s="81">
        <v>37763</v>
      </c>
      <c r="B726" s="84">
        <v>26.18</v>
      </c>
      <c r="C726" s="29">
        <f t="shared" si="33"/>
        <v>1.6428472965204617</v>
      </c>
      <c r="D726" s="80">
        <f t="shared" si="34"/>
        <v>1.6761162740492404</v>
      </c>
      <c r="E726" s="80">
        <f t="shared" si="35"/>
        <v>1.666524611395604</v>
      </c>
    </row>
    <row r="727" spans="1:5" x14ac:dyDescent="0.3">
      <c r="A727" s="81">
        <v>37764</v>
      </c>
      <c r="B727" s="84">
        <v>26.19</v>
      </c>
      <c r="C727" s="29">
        <f t="shared" si="33"/>
        <v>1.6443639731446091</v>
      </c>
      <c r="D727" s="80">
        <f t="shared" si="34"/>
        <v>1.6777261791714282</v>
      </c>
      <c r="E727" s="80">
        <f t="shared" si="35"/>
        <v>1.6680961612681071</v>
      </c>
    </row>
    <row r="728" spans="1:5" x14ac:dyDescent="0.3">
      <c r="A728" s="81">
        <v>37767</v>
      </c>
      <c r="B728" s="84">
        <v>26.19</v>
      </c>
      <c r="C728" s="29">
        <f t="shared" si="33"/>
        <v>1.6458825761610876</v>
      </c>
      <c r="D728" s="80">
        <f t="shared" si="34"/>
        <v>1.6793381891651284</v>
      </c>
      <c r="E728" s="80">
        <f t="shared" si="35"/>
        <v>1.6696697269296625</v>
      </c>
    </row>
    <row r="729" spans="1:5" x14ac:dyDescent="0.3">
      <c r="A729" s="81">
        <v>37768</v>
      </c>
      <c r="B729" s="84">
        <v>26.18</v>
      </c>
      <c r="C729" s="29">
        <f t="shared" si="33"/>
        <v>1.6474025816378237</v>
      </c>
      <c r="D729" s="80">
        <f t="shared" si="34"/>
        <v>1.6809517480267262</v>
      </c>
      <c r="E729" s="80">
        <f t="shared" si="35"/>
        <v>1.6712447769833942</v>
      </c>
    </row>
    <row r="730" spans="1:5" x14ac:dyDescent="0.3">
      <c r="A730" s="81">
        <v>37769</v>
      </c>
      <c r="B730" s="84">
        <v>26.17</v>
      </c>
      <c r="C730" s="29">
        <f t="shared" si="33"/>
        <v>1.6489234637011916</v>
      </c>
      <c r="D730" s="80">
        <f t="shared" si="34"/>
        <v>1.6825662976085169</v>
      </c>
      <c r="E730" s="80">
        <f t="shared" si="35"/>
        <v>1.6728207780206608</v>
      </c>
    </row>
    <row r="731" spans="1:5" x14ac:dyDescent="0.3">
      <c r="A731" s="81">
        <v>37770</v>
      </c>
      <c r="B731" s="84">
        <v>26.18</v>
      </c>
      <c r="C731" s="29">
        <f t="shared" si="33"/>
        <v>1.6504452386766069</v>
      </c>
      <c r="D731" s="80">
        <f t="shared" si="34"/>
        <v>1.684181855292777</v>
      </c>
      <c r="E731" s="80">
        <f t="shared" si="35"/>
        <v>1.6743977466584323</v>
      </c>
    </row>
    <row r="732" spans="1:5" x14ac:dyDescent="0.3">
      <c r="A732" s="81">
        <v>37771</v>
      </c>
      <c r="B732" s="84">
        <v>26.18</v>
      </c>
      <c r="C732" s="29">
        <f t="shared" si="33"/>
        <v>1.651968929720953</v>
      </c>
      <c r="D732" s="80">
        <f t="shared" si="34"/>
        <v>1.6857995073838108</v>
      </c>
      <c r="E732" s="80">
        <f t="shared" si="35"/>
        <v>1.6759767209785756</v>
      </c>
    </row>
    <row r="733" spans="1:5" x14ac:dyDescent="0.3">
      <c r="A733" s="81">
        <v>37774</v>
      </c>
      <c r="B733" s="84">
        <v>26.19</v>
      </c>
      <c r="C733" s="29">
        <f t="shared" si="33"/>
        <v>1.6534940274368712</v>
      </c>
      <c r="D733" s="80">
        <f t="shared" si="34"/>
        <v>1.687418713225278</v>
      </c>
      <c r="E733" s="80">
        <f t="shared" si="35"/>
        <v>1.677557184287765</v>
      </c>
    </row>
    <row r="734" spans="1:5" x14ac:dyDescent="0.3">
      <c r="A734" s="81">
        <v>37775</v>
      </c>
      <c r="B734" s="84">
        <v>26.2</v>
      </c>
      <c r="C734" s="29">
        <f t="shared" si="33"/>
        <v>1.6550210622410897</v>
      </c>
      <c r="D734" s="80">
        <f t="shared" si="34"/>
        <v>1.6890400360984894</v>
      </c>
      <c r="E734" s="80">
        <f t="shared" si="35"/>
        <v>1.6791396748190566</v>
      </c>
    </row>
    <row r="735" spans="1:5" x14ac:dyDescent="0.3">
      <c r="A735" s="81">
        <v>37776</v>
      </c>
      <c r="B735" s="84">
        <v>26.18</v>
      </c>
      <c r="C735" s="29">
        <f t="shared" si="33"/>
        <v>1.65655002034902</v>
      </c>
      <c r="D735" s="80">
        <f t="shared" si="34"/>
        <v>1.6906634615436431</v>
      </c>
      <c r="E735" s="80">
        <f t="shared" si="35"/>
        <v>1.6807241787052265</v>
      </c>
    </row>
    <row r="736" spans="1:5" x14ac:dyDescent="0.3">
      <c r="A736" s="81">
        <v>37777</v>
      </c>
      <c r="B736" s="84">
        <v>26.19</v>
      </c>
      <c r="C736" s="29">
        <f t="shared" si="33"/>
        <v>1.6580793473278062</v>
      </c>
      <c r="D736" s="80">
        <f t="shared" si="34"/>
        <v>1.692287339199851</v>
      </c>
      <c r="E736" s="80">
        <f t="shared" si="35"/>
        <v>1.6823091189159474</v>
      </c>
    </row>
    <row r="737" spans="1:5" x14ac:dyDescent="0.3">
      <c r="A737" s="81">
        <v>37778</v>
      </c>
      <c r="B737" s="84">
        <v>26.18</v>
      </c>
      <c r="C737" s="29">
        <f t="shared" si="33"/>
        <v>1.6596106167666502</v>
      </c>
      <c r="D737" s="80">
        <f t="shared" si="34"/>
        <v>1.69391333999597</v>
      </c>
      <c r="E737" s="80">
        <f t="shared" si="35"/>
        <v>1.6838960920911838</v>
      </c>
    </row>
    <row r="738" spans="1:5" x14ac:dyDescent="0.3">
      <c r="A738" s="81">
        <v>37781</v>
      </c>
      <c r="B738" s="84">
        <v>26.18</v>
      </c>
      <c r="C738" s="29">
        <f t="shared" si="33"/>
        <v>1.6611427692880489</v>
      </c>
      <c r="D738" s="80">
        <f t="shared" si="34"/>
        <v>1.6955403391515917</v>
      </c>
      <c r="E738" s="80">
        <f t="shared" si="35"/>
        <v>1.6854840234488961</v>
      </c>
    </row>
    <row r="739" spans="1:5" x14ac:dyDescent="0.3">
      <c r="A739" s="81">
        <v>37782</v>
      </c>
      <c r="B739" s="84">
        <v>26.18</v>
      </c>
      <c r="C739" s="29">
        <f t="shared" si="33"/>
        <v>1.6626763362926555</v>
      </c>
      <c r="D739" s="80">
        <f t="shared" si="34"/>
        <v>1.6971689010354769</v>
      </c>
      <c r="E739" s="80">
        <f t="shared" si="35"/>
        <v>1.6870734522422333</v>
      </c>
    </row>
    <row r="740" spans="1:5" x14ac:dyDescent="0.3">
      <c r="A740" s="81">
        <v>37783</v>
      </c>
      <c r="B740" s="84">
        <v>26.17</v>
      </c>
      <c r="C740" s="29">
        <f t="shared" si="33"/>
        <v>1.6642113190863208</v>
      </c>
      <c r="D740" s="80">
        <f t="shared" si="34"/>
        <v>1.698799027148622</v>
      </c>
      <c r="E740" s="80">
        <f t="shared" si="35"/>
        <v>1.6886643798832923</v>
      </c>
    </row>
    <row r="741" spans="1:5" x14ac:dyDescent="0.3">
      <c r="A741" s="81">
        <v>37784</v>
      </c>
      <c r="B741" s="84">
        <v>26.16</v>
      </c>
      <c r="C741" s="29">
        <f t="shared" si="33"/>
        <v>1.6657472030705924</v>
      </c>
      <c r="D741" s="80">
        <f t="shared" si="34"/>
        <v>1.7004301710900074</v>
      </c>
      <c r="E741" s="80">
        <f t="shared" si="35"/>
        <v>1.690256284289184</v>
      </c>
    </row>
    <row r="742" spans="1:5" x14ac:dyDescent="0.3">
      <c r="A742" s="81">
        <v>37785</v>
      </c>
      <c r="B742" s="84">
        <v>26.16</v>
      </c>
      <c r="C742" s="29">
        <f t="shared" si="33"/>
        <v>1.6672839714677292</v>
      </c>
      <c r="D742" s="80">
        <f t="shared" si="34"/>
        <v>1.7020623150938126</v>
      </c>
      <c r="E742" s="80">
        <f t="shared" si="35"/>
        <v>1.6918491484911093</v>
      </c>
    </row>
    <row r="743" spans="1:5" x14ac:dyDescent="0.3">
      <c r="A743" s="81">
        <v>37788</v>
      </c>
      <c r="B743" s="84">
        <v>26.16</v>
      </c>
      <c r="C743" s="29">
        <f t="shared" si="33"/>
        <v>1.6688221576412861</v>
      </c>
      <c r="D743" s="80">
        <f t="shared" si="34"/>
        <v>1.7036960256977021</v>
      </c>
      <c r="E743" s="80">
        <f t="shared" si="35"/>
        <v>1.6934435137768582</v>
      </c>
    </row>
    <row r="744" spans="1:5" x14ac:dyDescent="0.3">
      <c r="A744" s="81">
        <v>37789</v>
      </c>
      <c r="B744" s="84">
        <v>26.16</v>
      </c>
      <c r="C744" s="29">
        <f t="shared" si="33"/>
        <v>1.6703617628992611</v>
      </c>
      <c r="D744" s="80">
        <f t="shared" si="34"/>
        <v>1.705331304405364</v>
      </c>
      <c r="E744" s="80">
        <f t="shared" si="35"/>
        <v>1.6950393815610223</v>
      </c>
    </row>
    <row r="745" spans="1:5" x14ac:dyDescent="0.3">
      <c r="A745" s="81">
        <v>37790</v>
      </c>
      <c r="B745" s="84">
        <v>26.14</v>
      </c>
      <c r="C745" s="29">
        <f t="shared" si="33"/>
        <v>1.6719027885508591</v>
      </c>
      <c r="D745" s="80">
        <f t="shared" si="34"/>
        <v>1.7069681527219298</v>
      </c>
      <c r="E745" s="80">
        <f t="shared" si="35"/>
        <v>1.6966367532595266</v>
      </c>
    </row>
    <row r="746" spans="1:5" x14ac:dyDescent="0.3">
      <c r="A746" s="81">
        <v>37792</v>
      </c>
      <c r="B746" s="84">
        <v>25.66</v>
      </c>
      <c r="C746" s="29">
        <f t="shared" si="33"/>
        <v>1.6734441826077358</v>
      </c>
      <c r="D746" s="80">
        <f t="shared" si="34"/>
        <v>1.7086054533182868</v>
      </c>
      <c r="E746" s="80">
        <f t="shared" si="35"/>
        <v>1.6982345613873204</v>
      </c>
    </row>
    <row r="747" spans="1:5" x14ac:dyDescent="0.3">
      <c r="A747" s="81">
        <v>37795</v>
      </c>
      <c r="B747" s="84">
        <v>25.65</v>
      </c>
      <c r="C747" s="29">
        <f t="shared" si="33"/>
        <v>1.6749616617925247</v>
      </c>
      <c r="D747" s="80">
        <f t="shared" si="34"/>
        <v>1.7102174110257289</v>
      </c>
      <c r="E747" s="80">
        <f t="shared" si="35"/>
        <v>1.6998081624712194</v>
      </c>
    </row>
    <row r="748" spans="1:5" x14ac:dyDescent="0.3">
      <c r="A748" s="81">
        <v>37796</v>
      </c>
      <c r="B748" s="84">
        <v>25.66</v>
      </c>
      <c r="C748" s="29">
        <f t="shared" si="33"/>
        <v>1.6764799810397064</v>
      </c>
      <c r="D748" s="80">
        <f t="shared" si="34"/>
        <v>1.711830320130777</v>
      </c>
      <c r="E748" s="80">
        <f t="shared" si="35"/>
        <v>1.7013826777202012</v>
      </c>
    </row>
    <row r="749" spans="1:5" x14ac:dyDescent="0.3">
      <c r="A749" s="81">
        <v>37797</v>
      </c>
      <c r="B749" s="84">
        <v>25.66</v>
      </c>
      <c r="C749" s="29">
        <f t="shared" si="33"/>
        <v>1.6780002130865135</v>
      </c>
      <c r="D749" s="80">
        <f t="shared" si="34"/>
        <v>1.7134453202895372</v>
      </c>
      <c r="E749" s="80">
        <f t="shared" si="35"/>
        <v>1.7029591958800956</v>
      </c>
    </row>
    <row r="750" spans="1:5" x14ac:dyDescent="0.3">
      <c r="A750" s="81">
        <v>37798</v>
      </c>
      <c r="B750" s="84">
        <v>25.66</v>
      </c>
      <c r="C750" s="29">
        <f t="shared" si="33"/>
        <v>1.6795218236797405</v>
      </c>
      <c r="D750" s="80">
        <f t="shared" si="34"/>
        <v>1.7150618440955201</v>
      </c>
      <c r="E750" s="80">
        <f t="shared" si="35"/>
        <v>1.7045371748574421</v>
      </c>
    </row>
    <row r="751" spans="1:5" x14ac:dyDescent="0.3">
      <c r="A751" s="81">
        <v>37799</v>
      </c>
      <c r="B751" s="84">
        <v>25.67</v>
      </c>
      <c r="C751" s="29">
        <f t="shared" si="33"/>
        <v>1.6810448140694534</v>
      </c>
      <c r="D751" s="80">
        <f t="shared" si="34"/>
        <v>1.7166798929861873</v>
      </c>
      <c r="E751" s="80">
        <f t="shared" si="35"/>
        <v>1.7061166160058487</v>
      </c>
    </row>
    <row r="752" spans="1:5" x14ac:dyDescent="0.3">
      <c r="A752" s="81">
        <v>37802</v>
      </c>
      <c r="B752" s="84">
        <v>25.68</v>
      </c>
      <c r="C752" s="29">
        <f t="shared" si="33"/>
        <v>1.6825697066307439</v>
      </c>
      <c r="D752" s="80">
        <f t="shared" si="34"/>
        <v>1.7183000220708222</v>
      </c>
      <c r="E752" s="80">
        <f t="shared" si="35"/>
        <v>1.7076980495867968</v>
      </c>
    </row>
    <row r="753" spans="1:5" x14ac:dyDescent="0.3">
      <c r="A753" s="81">
        <v>37803</v>
      </c>
      <c r="B753" s="84">
        <v>25.65</v>
      </c>
      <c r="C753" s="29">
        <f t="shared" si="33"/>
        <v>1.6840965208596319</v>
      </c>
      <c r="D753" s="80">
        <f t="shared" si="34"/>
        <v>1.7199222522342068</v>
      </c>
      <c r="E753" s="80">
        <f t="shared" si="35"/>
        <v>1.7092814955043212</v>
      </c>
    </row>
    <row r="754" spans="1:5" x14ac:dyDescent="0.3">
      <c r="A754" s="81">
        <v>37804</v>
      </c>
      <c r="B754" s="84">
        <v>25.65</v>
      </c>
      <c r="C754" s="29">
        <f t="shared" si="33"/>
        <v>1.6856231206738608</v>
      </c>
      <c r="D754" s="80">
        <f t="shared" si="34"/>
        <v>1.7215443139923896</v>
      </c>
      <c r="E754" s="80">
        <f t="shared" si="35"/>
        <v>1.7108647858066581</v>
      </c>
    </row>
    <row r="755" spans="1:5" x14ac:dyDescent="0.3">
      <c r="A755" s="81">
        <v>37805</v>
      </c>
      <c r="B755" s="84">
        <v>25.64</v>
      </c>
      <c r="C755" s="29">
        <f t="shared" si="33"/>
        <v>1.6871511043202894</v>
      </c>
      <c r="D755" s="80">
        <f t="shared" si="34"/>
        <v>1.7231679055199234</v>
      </c>
      <c r="E755" s="80">
        <f t="shared" si="35"/>
        <v>1.7124495426949191</v>
      </c>
    </row>
    <row r="756" spans="1:5" x14ac:dyDescent="0.3">
      <c r="A756" s="81">
        <v>37806</v>
      </c>
      <c r="B756" s="84">
        <v>25.63</v>
      </c>
      <c r="C756" s="29">
        <f t="shared" si="33"/>
        <v>1.6886799500364911</v>
      </c>
      <c r="D756" s="80">
        <f t="shared" si="34"/>
        <v>1.7247924724965304</v>
      </c>
      <c r="E756" s="80">
        <f t="shared" si="35"/>
        <v>1.7140352366577227</v>
      </c>
    </row>
    <row r="757" spans="1:5" x14ac:dyDescent="0.3">
      <c r="A757" s="81">
        <v>37809</v>
      </c>
      <c r="B757" s="84">
        <v>25.62</v>
      </c>
      <c r="C757" s="29">
        <f t="shared" si="33"/>
        <v>1.6902096407692317</v>
      </c>
      <c r="D757" s="80">
        <f t="shared" si="34"/>
        <v>1.7264179968494944</v>
      </c>
      <c r="E757" s="80">
        <f t="shared" si="35"/>
        <v>1.7156218504392309</v>
      </c>
    </row>
    <row r="758" spans="1:5" x14ac:dyDescent="0.3">
      <c r="A758" s="81">
        <v>37810</v>
      </c>
      <c r="B758" s="84">
        <v>25.63</v>
      </c>
      <c r="C758" s="29">
        <f t="shared" si="33"/>
        <v>1.6917401763052375</v>
      </c>
      <c r="D758" s="80">
        <f t="shared" si="34"/>
        <v>1.7280444783990445</v>
      </c>
      <c r="E758" s="80">
        <f t="shared" si="35"/>
        <v>1.7172093838757239</v>
      </c>
    </row>
    <row r="759" spans="1:5" x14ac:dyDescent="0.3">
      <c r="A759" s="81">
        <v>37811</v>
      </c>
      <c r="B759" s="84">
        <v>25.63</v>
      </c>
      <c r="C759" s="29">
        <f t="shared" si="33"/>
        <v>1.6932726391439439</v>
      </c>
      <c r="D759" s="80">
        <f t="shared" si="34"/>
        <v>1.7296730675930689</v>
      </c>
      <c r="E759" s="80">
        <f t="shared" si="35"/>
        <v>1.7187989358382059</v>
      </c>
    </row>
    <row r="760" spans="1:5" x14ac:dyDescent="0.3">
      <c r="A760" s="81">
        <v>37812</v>
      </c>
      <c r="B760" s="84">
        <v>25.61</v>
      </c>
      <c r="C760" s="29">
        <f t="shared" si="33"/>
        <v>1.6948064901641127</v>
      </c>
      <c r="D760" s="80">
        <f t="shared" si="34"/>
        <v>1.7313031916450188</v>
      </c>
      <c r="E760" s="80">
        <f t="shared" si="35"/>
        <v>1.7203899591852874</v>
      </c>
    </row>
    <row r="761" spans="1:5" x14ac:dyDescent="0.3">
      <c r="A761" s="81">
        <v>37813</v>
      </c>
      <c r="B761" s="84">
        <v>25.61</v>
      </c>
      <c r="C761" s="29">
        <f t="shared" si="33"/>
        <v>1.696340662895139</v>
      </c>
      <c r="D761" s="80">
        <f t="shared" si="34"/>
        <v>1.732933717215275</v>
      </c>
      <c r="E761" s="80">
        <f t="shared" si="35"/>
        <v>1.7219813714118439</v>
      </c>
    </row>
    <row r="762" spans="1:5" x14ac:dyDescent="0.3">
      <c r="A762" s="81">
        <v>37816</v>
      </c>
      <c r="B762" s="84">
        <v>25.62</v>
      </c>
      <c r="C762" s="29">
        <f t="shared" si="33"/>
        <v>1.6978762243900047</v>
      </c>
      <c r="D762" s="80">
        <f t="shared" si="34"/>
        <v>1.734565778399656</v>
      </c>
      <c r="E762" s="80">
        <f t="shared" si="35"/>
        <v>1.7235742557423623</v>
      </c>
    </row>
    <row r="763" spans="1:5" x14ac:dyDescent="0.3">
      <c r="A763" s="81">
        <v>37817</v>
      </c>
      <c r="B763" s="84">
        <v>25.63</v>
      </c>
      <c r="C763" s="29">
        <f t="shared" si="33"/>
        <v>1.6994137022474767</v>
      </c>
      <c r="D763" s="80">
        <f t="shared" si="34"/>
        <v>1.7361999360834826</v>
      </c>
      <c r="E763" s="80">
        <f t="shared" si="35"/>
        <v>1.7251691478571771</v>
      </c>
    </row>
    <row r="764" spans="1:5" x14ac:dyDescent="0.3">
      <c r="A764" s="81">
        <v>37818</v>
      </c>
      <c r="B764" s="84">
        <v>25.62</v>
      </c>
      <c r="C764" s="29">
        <f t="shared" si="33"/>
        <v>1.7009531161496576</v>
      </c>
      <c r="D764" s="80">
        <f t="shared" si="34"/>
        <v>1.7378362113587529</v>
      </c>
      <c r="E764" s="80">
        <f t="shared" si="35"/>
        <v>1.7267660678544348</v>
      </c>
    </row>
    <row r="765" spans="1:5" x14ac:dyDescent="0.3">
      <c r="A765" s="81">
        <v>37819</v>
      </c>
      <c r="B765" s="84">
        <v>25.6</v>
      </c>
      <c r="C765" s="29">
        <f t="shared" si="33"/>
        <v>1.7024933802249247</v>
      </c>
      <c r="D765" s="80">
        <f t="shared" si="34"/>
        <v>1.7394734501613331</v>
      </c>
      <c r="E765" s="80">
        <f t="shared" si="35"/>
        <v>1.7283639134805082</v>
      </c>
    </row>
    <row r="766" spans="1:5" x14ac:dyDescent="0.3">
      <c r="A766" s="81">
        <v>37820</v>
      </c>
      <c r="B766" s="84">
        <v>25.63</v>
      </c>
      <c r="C766" s="29">
        <f t="shared" si="33"/>
        <v>1.7040339664846904</v>
      </c>
      <c r="D766" s="80">
        <f t="shared" si="34"/>
        <v>1.7411110912871961</v>
      </c>
      <c r="E766" s="80">
        <f t="shared" si="35"/>
        <v>1.7299621487661565</v>
      </c>
    </row>
    <row r="767" spans="1:5" x14ac:dyDescent="0.3">
      <c r="A767" s="81">
        <v>37823</v>
      </c>
      <c r="B767" s="84">
        <v>25.6</v>
      </c>
      <c r="C767" s="29">
        <f t="shared" si="33"/>
        <v>1.7055775656532308</v>
      </c>
      <c r="D767" s="80">
        <f t="shared" si="34"/>
        <v>1.7427519950627133</v>
      </c>
      <c r="E767" s="80">
        <f t="shared" si="35"/>
        <v>1.7315635054524241</v>
      </c>
    </row>
    <row r="768" spans="1:5" x14ac:dyDescent="0.3">
      <c r="A768" s="81">
        <v>37824</v>
      </c>
      <c r="B768" s="84">
        <v>25.58</v>
      </c>
      <c r="C768" s="29">
        <f t="shared" si="33"/>
        <v>1.7071209427923906</v>
      </c>
      <c r="D768" s="80">
        <f t="shared" si="34"/>
        <v>1.744392722800771</v>
      </c>
      <c r="E768" s="80">
        <f t="shared" si="35"/>
        <v>1.7331646994325633</v>
      </c>
    </row>
    <row r="769" spans="1:5" x14ac:dyDescent="0.3">
      <c r="A769" s="81">
        <v>37825</v>
      </c>
      <c r="B769" s="84">
        <v>25.56</v>
      </c>
      <c r="C769" s="29">
        <f t="shared" si="33"/>
        <v>1.7086646410473294</v>
      </c>
      <c r="D769" s="80">
        <f t="shared" si="34"/>
        <v>1.7460338518493188</v>
      </c>
      <c r="E769" s="80">
        <f t="shared" si="35"/>
        <v>1.7347662821373155</v>
      </c>
    </row>
    <row r="770" spans="1:5" x14ac:dyDescent="0.3">
      <c r="A770" s="81">
        <v>37826</v>
      </c>
      <c r="B770" s="85">
        <v>24.18</v>
      </c>
      <c r="C770" s="29">
        <f t="shared" si="33"/>
        <v>1.7102086587635654</v>
      </c>
      <c r="D770" s="80">
        <f t="shared" si="34"/>
        <v>1.7476753804348113</v>
      </c>
      <c r="E770" s="80">
        <f t="shared" si="35"/>
        <v>1.7363682519081043</v>
      </c>
    </row>
    <row r="771" spans="1:5" x14ac:dyDescent="0.3">
      <c r="A771" s="81">
        <v>37827</v>
      </c>
      <c r="B771" s="84">
        <v>24.19</v>
      </c>
      <c r="C771" s="29">
        <f t="shared" si="33"/>
        <v>1.711678993555851</v>
      </c>
      <c r="D771" s="80">
        <f t="shared" si="34"/>
        <v>1.7492386297422222</v>
      </c>
      <c r="E771" s="80">
        <f t="shared" si="35"/>
        <v>1.7378954729428002</v>
      </c>
    </row>
    <row r="772" spans="1:5" x14ac:dyDescent="0.3">
      <c r="A772" s="81">
        <v>37830</v>
      </c>
      <c r="B772" s="84">
        <v>24.18</v>
      </c>
      <c r="C772" s="29">
        <f t="shared" si="33"/>
        <v>1.7131511401910484</v>
      </c>
      <c r="D772" s="80">
        <f t="shared" si="34"/>
        <v>1.7508038597052245</v>
      </c>
      <c r="E772" s="80">
        <f t="shared" si="35"/>
        <v>1.7394245933808539</v>
      </c>
    </row>
    <row r="773" spans="1:5" x14ac:dyDescent="0.3">
      <c r="A773" s="81">
        <v>37831</v>
      </c>
      <c r="B773" s="84">
        <v>24.18</v>
      </c>
      <c r="C773" s="29">
        <f t="shared" ref="C773:C836" si="36">IF(A773=$B$2,1,IF(A772&lt;DATE(1998,1,2),ROUND(B772/3000+1,8)*C772,ROUND(((1+B772/100)^(1/252)),8)*C772))</f>
        <v>1.7146240047523165</v>
      </c>
      <c r="D773" s="80">
        <f t="shared" ref="D773:D836" si="37">(((ROUND(C773/C772,8)-1)*$D$1)+1)*D772</f>
        <v>1.7523699073544254</v>
      </c>
      <c r="E773" s="80">
        <f t="shared" ref="E773:E836" si="38">(((ROUND(C773/C772,8))*(($E$1+1)^(1/252)))*E772)</f>
        <v>1.740954502617768</v>
      </c>
    </row>
    <row r="774" spans="1:5" x14ac:dyDescent="0.3">
      <c r="A774" s="81">
        <v>37832</v>
      </c>
      <c r="B774" s="84">
        <v>24.19</v>
      </c>
      <c r="C774" s="29">
        <f t="shared" si="36"/>
        <v>1.7160981355941625</v>
      </c>
      <c r="D774" s="80">
        <f t="shared" si="37"/>
        <v>1.7539373557917421</v>
      </c>
      <c r="E774" s="80">
        <f t="shared" si="38"/>
        <v>1.7424857574848878</v>
      </c>
    </row>
    <row r="775" spans="1:5" x14ac:dyDescent="0.3">
      <c r="A775" s="81">
        <v>37833</v>
      </c>
      <c r="B775" s="84">
        <v>24.21</v>
      </c>
      <c r="C775" s="29">
        <f t="shared" si="36"/>
        <v>1.7175740829566615</v>
      </c>
      <c r="D775" s="80">
        <f t="shared" si="37"/>
        <v>1.7555067902049981</v>
      </c>
      <c r="E775" s="80">
        <f t="shared" si="38"/>
        <v>1.7440189167722386</v>
      </c>
    </row>
    <row r="776" spans="1:5" x14ac:dyDescent="0.3">
      <c r="A776" s="81">
        <v>37834</v>
      </c>
      <c r="B776" s="84">
        <v>24.21</v>
      </c>
      <c r="C776" s="29">
        <f t="shared" si="36"/>
        <v>1.7190523989698623</v>
      </c>
      <c r="D776" s="80">
        <f t="shared" si="37"/>
        <v>1.7570787978729787</v>
      </c>
      <c r="E776" s="80">
        <f t="shared" si="38"/>
        <v>1.745554541233193</v>
      </c>
    </row>
    <row r="777" spans="1:5" x14ac:dyDescent="0.3">
      <c r="A777" s="81">
        <v>37837</v>
      </c>
      <c r="B777" s="84">
        <v>24.24</v>
      </c>
      <c r="C777" s="29">
        <f t="shared" si="36"/>
        <v>1.7205319873696556</v>
      </c>
      <c r="D777" s="80">
        <f t="shared" si="37"/>
        <v>1.7586522132302498</v>
      </c>
      <c r="E777" s="80">
        <f t="shared" si="38"/>
        <v>1.7470915178254014</v>
      </c>
    </row>
    <row r="778" spans="1:5" x14ac:dyDescent="0.3">
      <c r="A778" s="81">
        <v>37838</v>
      </c>
      <c r="B778" s="84">
        <v>24.24</v>
      </c>
      <c r="C778" s="29">
        <f t="shared" si="36"/>
        <v>1.7220145009618926</v>
      </c>
      <c r="D778" s="80">
        <f t="shared" si="37"/>
        <v>1.7602287940510504</v>
      </c>
      <c r="E778" s="80">
        <f t="shared" si="38"/>
        <v>1.74863152498048</v>
      </c>
    </row>
    <row r="779" spans="1:5" x14ac:dyDescent="0.3">
      <c r="A779" s="81">
        <v>37839</v>
      </c>
      <c r="B779" s="84">
        <v>24.24</v>
      </c>
      <c r="C779" s="29">
        <f t="shared" si="36"/>
        <v>1.7234982919767914</v>
      </c>
      <c r="D779" s="80">
        <f t="shared" si="37"/>
        <v>1.7618067882309367</v>
      </c>
      <c r="E779" s="80">
        <f t="shared" si="38"/>
        <v>1.7501728896042508</v>
      </c>
    </row>
    <row r="780" spans="1:5" x14ac:dyDescent="0.3">
      <c r="A780" s="81">
        <v>37840</v>
      </c>
      <c r="B780" s="84">
        <v>24.22</v>
      </c>
      <c r="C780" s="29">
        <f t="shared" si="36"/>
        <v>1.724983361515056</v>
      </c>
      <c r="D780" s="80">
        <f t="shared" si="37"/>
        <v>1.7633861970369447</v>
      </c>
      <c r="E780" s="80">
        <f t="shared" si="38"/>
        <v>1.7517156128932805</v>
      </c>
    </row>
    <row r="781" spans="1:5" x14ac:dyDescent="0.3">
      <c r="A781" s="81">
        <v>37841</v>
      </c>
      <c r="B781" s="84">
        <v>24.24</v>
      </c>
      <c r="C781" s="29">
        <f t="shared" si="36"/>
        <v>1.7264686066889878</v>
      </c>
      <c r="D781" s="80">
        <f t="shared" si="37"/>
        <v>1.764965847575966</v>
      </c>
      <c r="E781" s="80">
        <f t="shared" si="38"/>
        <v>1.7532585749250094</v>
      </c>
    </row>
    <row r="782" spans="1:5" x14ac:dyDescent="0.3">
      <c r="A782" s="81">
        <v>37844</v>
      </c>
      <c r="B782" s="84">
        <v>24.25</v>
      </c>
      <c r="C782" s="29">
        <f t="shared" si="36"/>
        <v>1.7279562356286275</v>
      </c>
      <c r="D782" s="80">
        <f t="shared" si="37"/>
        <v>1.7665480883872662</v>
      </c>
      <c r="E782" s="80">
        <f t="shared" si="38"/>
        <v>1.7548040181502438</v>
      </c>
    </row>
    <row r="783" spans="1:5" x14ac:dyDescent="0.3">
      <c r="A783" s="81">
        <v>37845</v>
      </c>
      <c r="B783" s="84">
        <v>24.25</v>
      </c>
      <c r="C783" s="29">
        <f t="shared" si="36"/>
        <v>1.7294456993446148</v>
      </c>
      <c r="D783" s="80">
        <f t="shared" si="37"/>
        <v>1.7681323357649921</v>
      </c>
      <c r="E783" s="80">
        <f t="shared" si="38"/>
        <v>1.7563513851842978</v>
      </c>
    </row>
    <row r="784" spans="1:5" x14ac:dyDescent="0.3">
      <c r="A784" s="81">
        <v>37846</v>
      </c>
      <c r="B784" s="84">
        <v>24.23</v>
      </c>
      <c r="C784" s="29">
        <f t="shared" si="36"/>
        <v>1.730936446948536</v>
      </c>
      <c r="D784" s="80">
        <f t="shared" si="37"/>
        <v>1.7697180039020906</v>
      </c>
      <c r="E784" s="80">
        <f t="shared" si="38"/>
        <v>1.7579001166697168</v>
      </c>
    </row>
    <row r="785" spans="1:5" x14ac:dyDescent="0.3">
      <c r="A785" s="81">
        <v>37847</v>
      </c>
      <c r="B785" s="84">
        <v>24.2</v>
      </c>
      <c r="C785" s="29">
        <f t="shared" si="36"/>
        <v>1.7324273717477505</v>
      </c>
      <c r="D785" s="80">
        <f t="shared" si="37"/>
        <v>1.7713039156953529</v>
      </c>
      <c r="E785" s="80">
        <f t="shared" si="38"/>
        <v>1.7594490887313177</v>
      </c>
    </row>
    <row r="786" spans="1:5" x14ac:dyDescent="0.3">
      <c r="A786" s="81">
        <v>37848</v>
      </c>
      <c r="B786" s="84">
        <v>24.2</v>
      </c>
      <c r="C786" s="29">
        <f t="shared" si="36"/>
        <v>1.7339179176098549</v>
      </c>
      <c r="D786" s="80">
        <f t="shared" si="37"/>
        <v>1.7728894795346437</v>
      </c>
      <c r="E786" s="80">
        <f t="shared" si="38"/>
        <v>1.7609977365636624</v>
      </c>
    </row>
    <row r="787" spans="1:5" x14ac:dyDescent="0.3">
      <c r="A787" s="81">
        <v>37851</v>
      </c>
      <c r="B787" s="84">
        <v>24.21</v>
      </c>
      <c r="C787" s="29">
        <f t="shared" si="36"/>
        <v>1.7354097459078082</v>
      </c>
      <c r="D787" s="80">
        <f t="shared" si="37"/>
        <v>1.774476462674522</v>
      </c>
      <c r="E787" s="80">
        <f t="shared" si="38"/>
        <v>1.7625477474988807</v>
      </c>
    </row>
    <row r="788" spans="1:5" x14ac:dyDescent="0.3">
      <c r="A788" s="81">
        <v>37852</v>
      </c>
      <c r="B788" s="84">
        <v>24.2</v>
      </c>
      <c r="C788" s="29">
        <f t="shared" si="36"/>
        <v>1.7369034130761112</v>
      </c>
      <c r="D788" s="80">
        <f t="shared" si="37"/>
        <v>1.7760654571583596</v>
      </c>
      <c r="E788" s="80">
        <f t="shared" si="38"/>
        <v>1.7640996867632028</v>
      </c>
    </row>
    <row r="789" spans="1:5" x14ac:dyDescent="0.3">
      <c r="A789" s="81">
        <v>37853</v>
      </c>
      <c r="B789" s="84">
        <v>23.87</v>
      </c>
      <c r="C789" s="29">
        <f t="shared" si="36"/>
        <v>1.7383978100346535</v>
      </c>
      <c r="D789" s="80">
        <f t="shared" si="37"/>
        <v>1.7776552832407899</v>
      </c>
      <c r="E789" s="80">
        <f t="shared" si="38"/>
        <v>1.7656524280010386</v>
      </c>
    </row>
    <row r="790" spans="1:5" x14ac:dyDescent="0.3">
      <c r="A790" s="81">
        <v>37854</v>
      </c>
      <c r="B790" s="85">
        <v>21.71</v>
      </c>
      <c r="C790" s="29">
        <f t="shared" si="36"/>
        <v>1.7398751352615771</v>
      </c>
      <c r="D790" s="80">
        <f t="shared" si="37"/>
        <v>1.7792270020089107</v>
      </c>
      <c r="E790" s="80">
        <f t="shared" si="38"/>
        <v>1.7671878902860507</v>
      </c>
    </row>
    <row r="791" spans="1:5" x14ac:dyDescent="0.3">
      <c r="A791" s="81">
        <v>37855</v>
      </c>
      <c r="B791" s="84">
        <v>21.68</v>
      </c>
      <c r="C791" s="29">
        <f t="shared" si="36"/>
        <v>1.7412321508733246</v>
      </c>
      <c r="D791" s="80">
        <f t="shared" si="37"/>
        <v>1.7806707735163763</v>
      </c>
      <c r="E791" s="80">
        <f t="shared" si="38"/>
        <v>1.7686012119916759</v>
      </c>
    </row>
    <row r="792" spans="1:5" x14ac:dyDescent="0.3">
      <c r="A792" s="81">
        <v>37858</v>
      </c>
      <c r="B792" s="84">
        <v>21.67</v>
      </c>
      <c r="C792" s="29">
        <f t="shared" si="36"/>
        <v>1.7425885184818906</v>
      </c>
      <c r="D792" s="80">
        <f t="shared" si="37"/>
        <v>1.7821139010289653</v>
      </c>
      <c r="E792" s="80">
        <f t="shared" si="38"/>
        <v>1.770013930748392</v>
      </c>
    </row>
    <row r="793" spans="1:5" x14ac:dyDescent="0.3">
      <c r="A793" s="81">
        <v>37859</v>
      </c>
      <c r="B793" s="84">
        <v>21.66</v>
      </c>
      <c r="C793" s="29">
        <f t="shared" si="36"/>
        <v>1.7439453850318065</v>
      </c>
      <c r="D793" s="80">
        <f t="shared" si="37"/>
        <v>1.7835576047947586</v>
      </c>
      <c r="E793" s="80">
        <f t="shared" si="38"/>
        <v>1.7714272115373186</v>
      </c>
    </row>
    <row r="794" spans="1:5" x14ac:dyDescent="0.3">
      <c r="A794" s="81">
        <v>37860</v>
      </c>
      <c r="B794" s="84">
        <v>21.69</v>
      </c>
      <c r="C794" s="29">
        <f t="shared" si="36"/>
        <v>1.7453027326038846</v>
      </c>
      <c r="D794" s="80">
        <f t="shared" si="37"/>
        <v>1.7850018657633431</v>
      </c>
      <c r="E794" s="80">
        <f t="shared" si="38"/>
        <v>1.7728410361882543</v>
      </c>
    </row>
    <row r="795" spans="1:5" x14ac:dyDescent="0.3">
      <c r="A795" s="81">
        <v>37861</v>
      </c>
      <c r="B795" s="84">
        <v>21.7</v>
      </c>
      <c r="C795" s="29">
        <f t="shared" si="36"/>
        <v>1.7466628470234029</v>
      </c>
      <c r="D795" s="80">
        <f t="shared" si="37"/>
        <v>1.7864491162162737</v>
      </c>
      <c r="E795" s="80">
        <f t="shared" si="38"/>
        <v>1.774257726670029</v>
      </c>
    </row>
    <row r="796" spans="1:5" x14ac:dyDescent="0.3">
      <c r="A796" s="81">
        <v>37862</v>
      </c>
      <c r="B796" s="84">
        <v>21.69</v>
      </c>
      <c r="C796" s="29">
        <f t="shared" si="36"/>
        <v>1.7480245803121994</v>
      </c>
      <c r="D796" s="80">
        <f t="shared" si="37"/>
        <v>1.7878981348352416</v>
      </c>
      <c r="E796" s="80">
        <f t="shared" si="38"/>
        <v>1.7756761170134334</v>
      </c>
    </row>
    <row r="797" spans="1:5" x14ac:dyDescent="0.3">
      <c r="A797" s="81">
        <v>37865</v>
      </c>
      <c r="B797" s="84">
        <v>21.69</v>
      </c>
      <c r="C797" s="29">
        <f t="shared" si="36"/>
        <v>1.7493868158676369</v>
      </c>
      <c r="D797" s="80">
        <f t="shared" si="37"/>
        <v>1.7893477335359844</v>
      </c>
      <c r="E797" s="80">
        <f t="shared" si="38"/>
        <v>1.7770950730294204</v>
      </c>
    </row>
    <row r="798" spans="1:5" x14ac:dyDescent="0.3">
      <c r="A798" s="81">
        <v>37866</v>
      </c>
      <c r="B798" s="84">
        <v>21.69</v>
      </c>
      <c r="C798" s="29">
        <f t="shared" si="36"/>
        <v>1.7507501130132426</v>
      </c>
      <c r="D798" s="80">
        <f t="shared" si="37"/>
        <v>1.7907985075477542</v>
      </c>
      <c r="E798" s="80">
        <f t="shared" si="38"/>
        <v>1.7785151629437326</v>
      </c>
    </row>
    <row r="799" spans="1:5" x14ac:dyDescent="0.3">
      <c r="A799" s="81">
        <v>37867</v>
      </c>
      <c r="B799" s="84">
        <v>21.7</v>
      </c>
      <c r="C799" s="29">
        <f t="shared" si="36"/>
        <v>1.7521144725763138</v>
      </c>
      <c r="D799" s="80">
        <f t="shared" si="37"/>
        <v>1.7922504578234741</v>
      </c>
      <c r="E799" s="80">
        <f t="shared" si="38"/>
        <v>1.7799363876624767</v>
      </c>
    </row>
    <row r="800" spans="1:5" x14ac:dyDescent="0.3">
      <c r="A800" s="81">
        <v>37868</v>
      </c>
      <c r="B800" s="84">
        <v>21.7</v>
      </c>
      <c r="C800" s="29">
        <f t="shared" si="36"/>
        <v>1.7534804560614239</v>
      </c>
      <c r="D800" s="80">
        <f t="shared" si="37"/>
        <v>1.7937041820072004</v>
      </c>
      <c r="E800" s="80">
        <f t="shared" si="38"/>
        <v>1.7813593176834006</v>
      </c>
    </row>
    <row r="801" spans="1:5" x14ac:dyDescent="0.3">
      <c r="A801" s="81">
        <v>37869</v>
      </c>
      <c r="B801" s="84">
        <v>21.71</v>
      </c>
      <c r="C801" s="29">
        <f t="shared" si="36"/>
        <v>1.7548475044945786</v>
      </c>
      <c r="D801" s="80">
        <f t="shared" si="37"/>
        <v>1.7951590853308137</v>
      </c>
      <c r="E801" s="80">
        <f t="shared" si="38"/>
        <v>1.7827833852336532</v>
      </c>
    </row>
    <row r="802" spans="1:5" x14ac:dyDescent="0.3">
      <c r="A802" s="81">
        <v>37872</v>
      </c>
      <c r="B802" s="84">
        <v>21.71</v>
      </c>
      <c r="C802" s="29">
        <f t="shared" si="36"/>
        <v>1.7562161978057094</v>
      </c>
      <c r="D802" s="80">
        <f t="shared" si="37"/>
        <v>1.7966157850862929</v>
      </c>
      <c r="E802" s="80">
        <f t="shared" si="38"/>
        <v>1.7842091795527681</v>
      </c>
    </row>
    <row r="803" spans="1:5" x14ac:dyDescent="0.3">
      <c r="A803" s="81">
        <v>37873</v>
      </c>
      <c r="B803" s="84">
        <v>21.72</v>
      </c>
      <c r="C803" s="29">
        <f t="shared" si="36"/>
        <v>1.757585958629188</v>
      </c>
      <c r="D803" s="80">
        <f t="shared" si="37"/>
        <v>1.7980736668953268</v>
      </c>
      <c r="E803" s="80">
        <f t="shared" si="38"/>
        <v>1.785636114161532</v>
      </c>
    </row>
    <row r="804" spans="1:5" x14ac:dyDescent="0.3">
      <c r="A804" s="81">
        <v>37874</v>
      </c>
      <c r="B804" s="84">
        <v>21.72</v>
      </c>
      <c r="C804" s="29">
        <f t="shared" si="36"/>
        <v>1.7589573678009873</v>
      </c>
      <c r="D804" s="80">
        <f t="shared" si="37"/>
        <v>1.7995333490533327</v>
      </c>
      <c r="E804" s="80">
        <f t="shared" si="38"/>
        <v>1.7870647792434804</v>
      </c>
    </row>
    <row r="805" spans="1:5" x14ac:dyDescent="0.3">
      <c r="A805" s="81">
        <v>37875</v>
      </c>
      <c r="B805" s="84">
        <v>21.72</v>
      </c>
      <c r="C805" s="29">
        <f t="shared" si="36"/>
        <v>1.7603298470559352</v>
      </c>
      <c r="D805" s="80">
        <f t="shared" si="37"/>
        <v>1.800994216186149</v>
      </c>
      <c r="E805" s="80">
        <f t="shared" si="38"/>
        <v>1.7884945873824605</v>
      </c>
    </row>
    <row r="806" spans="1:5" x14ac:dyDescent="0.3">
      <c r="A806" s="81">
        <v>37876</v>
      </c>
      <c r="B806" s="84">
        <v>21.73</v>
      </c>
      <c r="C806" s="29">
        <f t="shared" si="36"/>
        <v>1.7617033972289962</v>
      </c>
      <c r="D806" s="80">
        <f t="shared" si="37"/>
        <v>1.802456269255742</v>
      </c>
      <c r="E806" s="80">
        <f t="shared" si="38"/>
        <v>1.7899255394930178</v>
      </c>
    </row>
    <row r="807" spans="1:5" x14ac:dyDescent="0.3">
      <c r="A807" s="81">
        <v>37879</v>
      </c>
      <c r="B807" s="84">
        <v>21.71</v>
      </c>
      <c r="C807" s="29">
        <f t="shared" si="36"/>
        <v>1.763078582900873</v>
      </c>
      <c r="D807" s="80">
        <f t="shared" si="37"/>
        <v>1.8039201093130197</v>
      </c>
      <c r="E807" s="80">
        <f t="shared" si="38"/>
        <v>1.7913582092779383</v>
      </c>
    </row>
    <row r="808" spans="1:5" x14ac:dyDescent="0.3">
      <c r="A808" s="81">
        <v>37880</v>
      </c>
      <c r="B808" s="84">
        <v>21.67</v>
      </c>
      <c r="C808" s="29">
        <f t="shared" si="36"/>
        <v>1.7644536960416066</v>
      </c>
      <c r="D808" s="80">
        <f t="shared" si="37"/>
        <v>1.8053839182888445</v>
      </c>
      <c r="E808" s="80">
        <f t="shared" si="38"/>
        <v>1.7927908613765855</v>
      </c>
    </row>
    <row r="809" spans="1:5" x14ac:dyDescent="0.3">
      <c r="A809" s="81">
        <v>37881</v>
      </c>
      <c r="B809" s="84">
        <v>21.59</v>
      </c>
      <c r="C809" s="29">
        <f t="shared" si="36"/>
        <v>1.7658275879120293</v>
      </c>
      <c r="D809" s="80">
        <f t="shared" si="37"/>
        <v>1.8068464732692142</v>
      </c>
      <c r="E809" s="80">
        <f t="shared" si="38"/>
        <v>1.7942223285751941</v>
      </c>
    </row>
    <row r="810" spans="1:5" x14ac:dyDescent="0.3">
      <c r="A810" s="81">
        <v>37882</v>
      </c>
      <c r="B810" s="86">
        <v>19.690000000000001</v>
      </c>
      <c r="C810" s="29">
        <f t="shared" si="36"/>
        <v>1.7671979230950765</v>
      </c>
      <c r="D810" s="80">
        <f t="shared" si="37"/>
        <v>1.8083052878874388</v>
      </c>
      <c r="E810" s="80">
        <f t="shared" si="38"/>
        <v>1.795650237783895</v>
      </c>
    </row>
    <row r="811" spans="1:5" x14ac:dyDescent="0.3">
      <c r="A811" s="81">
        <v>37883</v>
      </c>
      <c r="B811" s="87">
        <v>19.68</v>
      </c>
      <c r="C811" s="29">
        <f t="shared" si="36"/>
        <v>1.7684588011412259</v>
      </c>
      <c r="D811" s="80">
        <f t="shared" si="37"/>
        <v>1.809647620019984</v>
      </c>
      <c r="E811" s="80">
        <f t="shared" si="38"/>
        <v>1.7969669811876137</v>
      </c>
    </row>
    <row r="812" spans="1:5" x14ac:dyDescent="0.3">
      <c r="A812" s="81">
        <v>37886</v>
      </c>
      <c r="B812" s="87">
        <v>19.7</v>
      </c>
      <c r="C812" s="29">
        <f t="shared" si="36"/>
        <v>1.7697199952198479</v>
      </c>
      <c r="D812" s="80">
        <f t="shared" si="37"/>
        <v>1.8109903272758638</v>
      </c>
      <c r="E812" s="80">
        <f t="shared" si="38"/>
        <v>1.7982840971433587</v>
      </c>
    </row>
    <row r="813" spans="1:5" x14ac:dyDescent="0.3">
      <c r="A813" s="81">
        <v>37887</v>
      </c>
      <c r="B813" s="87">
        <v>19.72</v>
      </c>
      <c r="C813" s="29">
        <f t="shared" si="36"/>
        <v>1.770983256746836</v>
      </c>
      <c r="D813" s="80">
        <f t="shared" si="37"/>
        <v>1.812335274324343</v>
      </c>
      <c r="E813" s="80">
        <f t="shared" si="38"/>
        <v>1.7996033653914989</v>
      </c>
    </row>
    <row r="814" spans="1:5" x14ac:dyDescent="0.3">
      <c r="A814" s="81">
        <v>37888</v>
      </c>
      <c r="B814" s="87">
        <v>19.72</v>
      </c>
      <c r="C814" s="29">
        <f t="shared" si="36"/>
        <v>1.7722485888641166</v>
      </c>
      <c r="D814" s="80">
        <f t="shared" si="37"/>
        <v>1.813682464674337</v>
      </c>
      <c r="E814" s="80">
        <f t="shared" si="38"/>
        <v>1.8009247892510607</v>
      </c>
    </row>
    <row r="815" spans="1:5" x14ac:dyDescent="0.3">
      <c r="A815" s="81">
        <v>37889</v>
      </c>
      <c r="B815" s="87">
        <v>19.71</v>
      </c>
      <c r="C815" s="29">
        <f t="shared" si="36"/>
        <v>1.7735148250358883</v>
      </c>
      <c r="D815" s="80">
        <f t="shared" si="37"/>
        <v>1.8150306564515308</v>
      </c>
      <c r="E815" s="80">
        <f t="shared" si="38"/>
        <v>1.8022471834138851</v>
      </c>
    </row>
    <row r="816" spans="1:5" x14ac:dyDescent="0.3">
      <c r="A816" s="81">
        <v>37890</v>
      </c>
      <c r="B816" s="87">
        <v>19.71</v>
      </c>
      <c r="C816" s="29">
        <f t="shared" si="36"/>
        <v>1.7747813806481878</v>
      </c>
      <c r="D816" s="80">
        <f t="shared" si="37"/>
        <v>1.8163792272422254</v>
      </c>
      <c r="E816" s="80">
        <f t="shared" si="38"/>
        <v>1.8035699538391106</v>
      </c>
    </row>
    <row r="817" spans="1:5" x14ac:dyDescent="0.3">
      <c r="A817" s="81">
        <v>37893</v>
      </c>
      <c r="B817" s="87">
        <v>19.71</v>
      </c>
      <c r="C817" s="29">
        <f t="shared" si="36"/>
        <v>1.7760488407711779</v>
      </c>
      <c r="D817" s="80">
        <f t="shared" si="37"/>
        <v>1.8177288000232561</v>
      </c>
      <c r="E817" s="80">
        <f t="shared" si="38"/>
        <v>1.80489369511984</v>
      </c>
    </row>
    <row r="818" spans="1:5" x14ac:dyDescent="0.3">
      <c r="A818" s="81">
        <v>37894</v>
      </c>
      <c r="B818" s="87">
        <v>19.71</v>
      </c>
      <c r="C818" s="29">
        <f t="shared" si="36"/>
        <v>1.7773172060508147</v>
      </c>
      <c r="D818" s="80">
        <f t="shared" si="37"/>
        <v>1.8190793755391033</v>
      </c>
      <c r="E818" s="80">
        <f t="shared" si="38"/>
        <v>1.806218407968639</v>
      </c>
    </row>
    <row r="819" spans="1:5" x14ac:dyDescent="0.3">
      <c r="A819" s="81">
        <v>37895</v>
      </c>
      <c r="B819" s="87">
        <v>19.72</v>
      </c>
      <c r="C819" s="29">
        <f t="shared" si="36"/>
        <v>1.778586477133516</v>
      </c>
      <c r="D819" s="80">
        <f t="shared" si="37"/>
        <v>1.8204309545348007</v>
      </c>
      <c r="E819" s="80">
        <f t="shared" si="38"/>
        <v>1.807544093098596</v>
      </c>
    </row>
    <row r="820" spans="1:5" x14ac:dyDescent="0.3">
      <c r="A820" s="81">
        <v>37896</v>
      </c>
      <c r="B820" s="87">
        <v>19.73</v>
      </c>
      <c r="C820" s="29">
        <f t="shared" si="36"/>
        <v>1.7798572415996985</v>
      </c>
      <c r="D820" s="80">
        <f t="shared" si="37"/>
        <v>1.8217841627681359</v>
      </c>
      <c r="E820" s="80">
        <f t="shared" si="38"/>
        <v>1.8088713477246792</v>
      </c>
    </row>
    <row r="821" spans="1:5" x14ac:dyDescent="0.3">
      <c r="A821" s="81">
        <v>37897</v>
      </c>
      <c r="B821" s="87">
        <v>19.73</v>
      </c>
      <c r="C821" s="29">
        <f t="shared" si="36"/>
        <v>1.7811295013545665</v>
      </c>
      <c r="D821" s="80">
        <f t="shared" si="37"/>
        <v>1.8231390023788345</v>
      </c>
      <c r="E821" s="80">
        <f t="shared" si="38"/>
        <v>1.8102001738748348</v>
      </c>
    </row>
    <row r="822" spans="1:5" x14ac:dyDescent="0.3">
      <c r="A822" s="81">
        <v>37900</v>
      </c>
      <c r="B822" s="87">
        <v>19.72</v>
      </c>
      <c r="C822" s="29">
        <f t="shared" si="36"/>
        <v>1.7824026705334299</v>
      </c>
      <c r="D822" s="80">
        <f t="shared" si="37"/>
        <v>1.8244948495679325</v>
      </c>
      <c r="E822" s="80">
        <f t="shared" si="38"/>
        <v>1.8115299762021739</v>
      </c>
    </row>
    <row r="823" spans="1:5" x14ac:dyDescent="0.3">
      <c r="A823" s="81">
        <v>37901</v>
      </c>
      <c r="B823" s="87">
        <v>19.72</v>
      </c>
      <c r="C823" s="29">
        <f t="shared" si="36"/>
        <v>1.7836761615934729</v>
      </c>
      <c r="D823" s="80">
        <f t="shared" si="37"/>
        <v>1.8258510786772886</v>
      </c>
      <c r="E823" s="80">
        <f t="shared" si="38"/>
        <v>1.8128601576070884</v>
      </c>
    </row>
    <row r="824" spans="1:5" x14ac:dyDescent="0.3">
      <c r="A824" s="81">
        <v>37902</v>
      </c>
      <c r="B824" s="87">
        <v>19.72</v>
      </c>
      <c r="C824" s="29">
        <f t="shared" si="36"/>
        <v>1.7849505625374082</v>
      </c>
      <c r="D824" s="80">
        <f t="shared" si="37"/>
        <v>1.8272083159327612</v>
      </c>
      <c r="E824" s="80">
        <f t="shared" si="38"/>
        <v>1.8141913157458098</v>
      </c>
    </row>
    <row r="825" spans="1:5" x14ac:dyDescent="0.3">
      <c r="A825" s="81">
        <v>37903</v>
      </c>
      <c r="B825" s="87">
        <v>19.71</v>
      </c>
      <c r="C825" s="29">
        <f t="shared" si="36"/>
        <v>1.7862258740153301</v>
      </c>
      <c r="D825" s="80">
        <f t="shared" si="37"/>
        <v>1.8285665620837506</v>
      </c>
      <c r="E825" s="80">
        <f t="shared" si="38"/>
        <v>1.8155234513355403</v>
      </c>
    </row>
    <row r="826" spans="1:5" x14ac:dyDescent="0.3">
      <c r="A826" s="81">
        <v>37904</v>
      </c>
      <c r="B826" s="87">
        <v>19.73</v>
      </c>
      <c r="C826" s="29">
        <f t="shared" si="36"/>
        <v>1.7875015072232583</v>
      </c>
      <c r="D826" s="80">
        <f t="shared" si="37"/>
        <v>1.8299251900747995</v>
      </c>
      <c r="E826" s="80">
        <f t="shared" si="38"/>
        <v>1.8168559659594115</v>
      </c>
    </row>
    <row r="827" spans="1:5" x14ac:dyDescent="0.3">
      <c r="A827" s="81">
        <v>37907</v>
      </c>
      <c r="B827" s="87">
        <v>19.739999999999998</v>
      </c>
      <c r="C827" s="29">
        <f t="shared" si="36"/>
        <v>1.7887792311756368</v>
      </c>
      <c r="D827" s="80">
        <f t="shared" si="37"/>
        <v>1.8312860840724514</v>
      </c>
      <c r="E827" s="80">
        <f t="shared" si="38"/>
        <v>1.8181906577392719</v>
      </c>
    </row>
    <row r="828" spans="1:5" x14ac:dyDescent="0.3">
      <c r="A828" s="81">
        <v>37908</v>
      </c>
      <c r="B828" s="87">
        <v>19.739999999999998</v>
      </c>
      <c r="C828" s="29">
        <f t="shared" si="36"/>
        <v>1.790058476642812</v>
      </c>
      <c r="D828" s="80">
        <f t="shared" si="37"/>
        <v>1.8326486379428941</v>
      </c>
      <c r="E828" s="80">
        <f t="shared" si="38"/>
        <v>1.8195269482023608</v>
      </c>
    </row>
    <row r="829" spans="1:5" x14ac:dyDescent="0.3">
      <c r="A829" s="81">
        <v>37909</v>
      </c>
      <c r="B829" s="87">
        <v>19.739999999999998</v>
      </c>
      <c r="C829" s="29">
        <f t="shared" si="36"/>
        <v>1.7913386369623832</v>
      </c>
      <c r="D829" s="80">
        <f t="shared" si="37"/>
        <v>1.8340122056107253</v>
      </c>
      <c r="E829" s="80">
        <f t="shared" si="38"/>
        <v>1.820864220780386</v>
      </c>
    </row>
    <row r="830" spans="1:5" x14ac:dyDescent="0.3">
      <c r="A830" s="81">
        <v>37910</v>
      </c>
      <c r="B830" s="87">
        <v>19.75</v>
      </c>
      <c r="C830" s="29">
        <f t="shared" si="36"/>
        <v>1.7926197127886068</v>
      </c>
      <c r="D830" s="80">
        <f t="shared" si="37"/>
        <v>1.8353767878302532</v>
      </c>
      <c r="E830" s="80">
        <f t="shared" si="38"/>
        <v>1.8222024761951587</v>
      </c>
    </row>
    <row r="831" spans="1:5" x14ac:dyDescent="0.3">
      <c r="A831" s="81">
        <v>37911</v>
      </c>
      <c r="B831" s="87">
        <v>19.760000000000002</v>
      </c>
      <c r="C831" s="29">
        <f t="shared" si="36"/>
        <v>1.7939022963407127</v>
      </c>
      <c r="D831" s="80">
        <f t="shared" si="37"/>
        <v>1.8367430154999298</v>
      </c>
      <c r="E831" s="80">
        <f t="shared" si="38"/>
        <v>1.8235423165077398</v>
      </c>
    </row>
    <row r="832" spans="1:5" x14ac:dyDescent="0.3">
      <c r="A832" s="81">
        <v>37914</v>
      </c>
      <c r="B832" s="87">
        <v>19.75</v>
      </c>
      <c r="C832" s="29">
        <f t="shared" si="36"/>
        <v>1.7951863895434563</v>
      </c>
      <c r="D832" s="80">
        <f t="shared" si="37"/>
        <v>1.8381108907821788</v>
      </c>
      <c r="E832" s="80">
        <f t="shared" si="38"/>
        <v>1.8248837437672716</v>
      </c>
    </row>
    <row r="833" spans="1:5" x14ac:dyDescent="0.3">
      <c r="A833" s="81">
        <v>37915</v>
      </c>
      <c r="B833" s="87">
        <v>19.73</v>
      </c>
      <c r="C833" s="29">
        <f t="shared" si="36"/>
        <v>1.7964708095014468</v>
      </c>
      <c r="D833" s="80">
        <f t="shared" si="37"/>
        <v>1.8394791536781532</v>
      </c>
      <c r="E833" s="80">
        <f t="shared" si="38"/>
        <v>1.8262255555788649</v>
      </c>
    </row>
    <row r="834" spans="1:5" x14ac:dyDescent="0.3">
      <c r="A834" s="81">
        <v>37916</v>
      </c>
      <c r="B834" s="87">
        <v>19.690000000000001</v>
      </c>
      <c r="C834" s="29">
        <f t="shared" si="36"/>
        <v>1.7977549448007866</v>
      </c>
      <c r="D834" s="80">
        <f t="shared" si="37"/>
        <v>1.840847152846985</v>
      </c>
      <c r="E834" s="80">
        <f t="shared" si="38"/>
        <v>1.827567130410811</v>
      </c>
    </row>
    <row r="835" spans="1:5" x14ac:dyDescent="0.3">
      <c r="A835" s="81">
        <v>37917</v>
      </c>
      <c r="B835" s="87">
        <v>18.72</v>
      </c>
      <c r="C835" s="29">
        <f t="shared" si="36"/>
        <v>1.7990376249763527</v>
      </c>
      <c r="D835" s="80">
        <f t="shared" si="37"/>
        <v>1.8422136412938876</v>
      </c>
      <c r="E835" s="80">
        <f t="shared" si="38"/>
        <v>1.8289072783489704</v>
      </c>
    </row>
    <row r="836" spans="1:5" x14ac:dyDescent="0.3">
      <c r="A836" s="81">
        <v>37918</v>
      </c>
      <c r="B836" s="84">
        <v>18.7</v>
      </c>
      <c r="C836" s="29">
        <f t="shared" si="36"/>
        <v>1.8002630754353579</v>
      </c>
      <c r="D836" s="80">
        <f t="shared" si="37"/>
        <v>1.8435191983308357</v>
      </c>
      <c r="E836" s="80">
        <f t="shared" si="38"/>
        <v>1.8301892975593028</v>
      </c>
    </row>
    <row r="837" spans="1:5" x14ac:dyDescent="0.3">
      <c r="A837" s="81">
        <v>37921</v>
      </c>
      <c r="B837" s="84">
        <v>18.7</v>
      </c>
      <c r="C837" s="29">
        <f t="shared" ref="C837:C900" si="39">IF(A837=$B$2,1,IF(A836&lt;DATE(1998,1,2),ROUND(B836/3000+1,8)*C836,ROUND(((1+B836/100)^(1/252)),8)*C836))</f>
        <v>1.8014881724608225</v>
      </c>
      <c r="D837" s="80">
        <f t="shared" ref="D837:D900" si="40">(((ROUND(C837/C836,8)-1)*$D$1)+1)*D836</f>
        <v>1.844824414723778</v>
      </c>
      <c r="E837" s="80">
        <f t="shared" ref="E837:E900" si="41">(((ROUND(C837/C836,8))*(($E$1+1)^(1/252)))*E836)</f>
        <v>1.8314710074848599</v>
      </c>
    </row>
    <row r="838" spans="1:5" x14ac:dyDescent="0.3">
      <c r="A838" s="81">
        <v>37922</v>
      </c>
      <c r="B838" s="84">
        <v>18.7</v>
      </c>
      <c r="C838" s="29">
        <f t="shared" si="39"/>
        <v>1.8027141031770639</v>
      </c>
      <c r="D838" s="80">
        <f t="shared" si="40"/>
        <v>1.8461305552133254</v>
      </c>
      <c r="E838" s="80">
        <f t="shared" si="41"/>
        <v>1.8327536150117392</v>
      </c>
    </row>
    <row r="839" spans="1:5" x14ac:dyDescent="0.3">
      <c r="A839" s="81">
        <v>37923</v>
      </c>
      <c r="B839" s="84">
        <v>18.739999999999998</v>
      </c>
      <c r="C839" s="29">
        <f t="shared" si="39"/>
        <v>1.8039408681514171</v>
      </c>
      <c r="D839" s="80">
        <f t="shared" si="40"/>
        <v>1.8474376204537404</v>
      </c>
      <c r="E839" s="80">
        <f t="shared" si="41"/>
        <v>1.8340371207685446</v>
      </c>
    </row>
    <row r="840" spans="1:5" x14ac:dyDescent="0.3">
      <c r="A840" s="81">
        <v>37924</v>
      </c>
      <c r="B840" s="84">
        <v>18.739999999999998</v>
      </c>
      <c r="C840" s="29">
        <f t="shared" si="39"/>
        <v>1.8051708671929574</v>
      </c>
      <c r="D840" s="80">
        <f t="shared" si="40"/>
        <v>1.8487481674583024</v>
      </c>
      <c r="E840" s="80">
        <f t="shared" si="41"/>
        <v>1.8353239647019692</v>
      </c>
    </row>
    <row r="841" spans="1:5" x14ac:dyDescent="0.3">
      <c r="A841" s="81">
        <v>37925</v>
      </c>
      <c r="B841" s="84">
        <v>18.75</v>
      </c>
      <c r="C841" s="29">
        <f t="shared" si="39"/>
        <v>1.8064017048970442</v>
      </c>
      <c r="D841" s="80">
        <f t="shared" si="40"/>
        <v>1.8500596441470023</v>
      </c>
      <c r="E841" s="80">
        <f t="shared" si="41"/>
        <v>1.8366117115436775</v>
      </c>
    </row>
    <row r="842" spans="1:5" x14ac:dyDescent="0.3">
      <c r="A842" s="81">
        <v>37928</v>
      </c>
      <c r="B842" s="84">
        <v>18.739999999999998</v>
      </c>
      <c r="C842" s="29">
        <f t="shared" si="39"/>
        <v>1.8076339960120911</v>
      </c>
      <c r="D842" s="80">
        <f t="shared" si="40"/>
        <v>1.8513727056120439</v>
      </c>
      <c r="E842" s="80">
        <f t="shared" si="41"/>
        <v>1.8379009863875324</v>
      </c>
    </row>
    <row r="843" spans="1:5" x14ac:dyDescent="0.3">
      <c r="A843" s="81">
        <v>37929</v>
      </c>
      <c r="B843" s="84">
        <v>18.75</v>
      </c>
      <c r="C843" s="29">
        <f t="shared" si="39"/>
        <v>1.8088665131759318</v>
      </c>
      <c r="D843" s="80">
        <f t="shared" si="40"/>
        <v>1.8526860441122484</v>
      </c>
      <c r="E843" s="80">
        <f t="shared" si="41"/>
        <v>1.8391905413849672</v>
      </c>
    </row>
    <row r="844" spans="1:5" x14ac:dyDescent="0.3">
      <c r="A844" s="81">
        <v>37930</v>
      </c>
      <c r="B844" s="84">
        <v>18.760000000000002</v>
      </c>
      <c r="C844" s="29">
        <f t="shared" si="39"/>
        <v>1.8101004857338903</v>
      </c>
      <c r="D844" s="80">
        <f t="shared" si="40"/>
        <v>1.8540009696385904</v>
      </c>
      <c r="E844" s="80">
        <f t="shared" si="41"/>
        <v>1.8404816265300523</v>
      </c>
    </row>
    <row r="845" spans="1:5" x14ac:dyDescent="0.3">
      <c r="A845" s="81">
        <v>37931</v>
      </c>
      <c r="B845" s="84">
        <v>18.760000000000002</v>
      </c>
      <c r="C845" s="29">
        <f t="shared" si="39"/>
        <v>1.8113358974164087</v>
      </c>
      <c r="D845" s="80">
        <f t="shared" si="40"/>
        <v>1.855317464958131</v>
      </c>
      <c r="E845" s="80">
        <f t="shared" si="41"/>
        <v>1.8417742253691838</v>
      </c>
    </row>
    <row r="846" spans="1:5" x14ac:dyDescent="0.3">
      <c r="A846" s="81">
        <v>37932</v>
      </c>
      <c r="B846" s="84">
        <v>18.75</v>
      </c>
      <c r="C846" s="29">
        <f t="shared" si="39"/>
        <v>1.8125721522797544</v>
      </c>
      <c r="D846" s="80">
        <f t="shared" si="40"/>
        <v>1.8566348950991494</v>
      </c>
      <c r="E846" s="80">
        <f t="shared" si="41"/>
        <v>1.8430677320205611</v>
      </c>
    </row>
    <row r="847" spans="1:5" x14ac:dyDescent="0.3">
      <c r="A847" s="81">
        <v>37935</v>
      </c>
      <c r="B847" s="84">
        <v>18.75</v>
      </c>
      <c r="C847" s="29">
        <f t="shared" si="39"/>
        <v>1.8138086527505968</v>
      </c>
      <c r="D847" s="80">
        <f t="shared" si="40"/>
        <v>1.857952623283275</v>
      </c>
      <c r="E847" s="80">
        <f t="shared" si="41"/>
        <v>1.8443615388973655</v>
      </c>
    </row>
    <row r="848" spans="1:5" x14ac:dyDescent="0.3">
      <c r="A848" s="81">
        <v>37936</v>
      </c>
      <c r="B848" s="84">
        <v>18.75</v>
      </c>
      <c r="C848" s="29">
        <f t="shared" si="39"/>
        <v>1.8150459967373302</v>
      </c>
      <c r="D848" s="80">
        <f t="shared" si="40"/>
        <v>1.859271286711897</v>
      </c>
      <c r="E848" s="80">
        <f t="shared" si="41"/>
        <v>1.8456562540078747</v>
      </c>
    </row>
    <row r="849" spans="1:5" x14ac:dyDescent="0.3">
      <c r="A849" s="81">
        <v>37937</v>
      </c>
      <c r="B849" s="84">
        <v>18.760000000000002</v>
      </c>
      <c r="C849" s="29">
        <f t="shared" si="39"/>
        <v>1.8162841848153848</v>
      </c>
      <c r="D849" s="80">
        <f t="shared" si="40"/>
        <v>1.8605908860487959</v>
      </c>
      <c r="E849" s="80">
        <f t="shared" si="41"/>
        <v>1.8469518779896557</v>
      </c>
    </row>
    <row r="850" spans="1:5" x14ac:dyDescent="0.3">
      <c r="A850" s="81">
        <v>37938</v>
      </c>
      <c r="B850" s="84">
        <v>18.760000000000002</v>
      </c>
      <c r="C850" s="29">
        <f t="shared" si="39"/>
        <v>1.8175238169343633</v>
      </c>
      <c r="D850" s="80">
        <f t="shared" si="40"/>
        <v>1.861912060758613</v>
      </c>
      <c r="E850" s="80">
        <f t="shared" si="41"/>
        <v>1.8482490209869058</v>
      </c>
    </row>
    <row r="851" spans="1:5" x14ac:dyDescent="0.3">
      <c r="A851" s="81">
        <v>37939</v>
      </c>
      <c r="B851" s="84">
        <v>18.760000000000002</v>
      </c>
      <c r="C851" s="29">
        <f t="shared" si="39"/>
        <v>1.8187642951146592</v>
      </c>
      <c r="D851" s="80">
        <f t="shared" si="40"/>
        <v>1.8632341736126654</v>
      </c>
      <c r="E851" s="80">
        <f t="shared" si="41"/>
        <v>1.8495470749878347</v>
      </c>
    </row>
    <row r="852" spans="1:5" x14ac:dyDescent="0.3">
      <c r="A852" s="81">
        <v>37942</v>
      </c>
      <c r="B852" s="84">
        <v>18.760000000000002</v>
      </c>
      <c r="C852" s="29">
        <f t="shared" si="39"/>
        <v>1.820005619933718</v>
      </c>
      <c r="D852" s="80">
        <f t="shared" si="40"/>
        <v>1.8645572252771137</v>
      </c>
      <c r="E852" s="80">
        <f t="shared" si="41"/>
        <v>1.8508460406322542</v>
      </c>
    </row>
    <row r="853" spans="1:5" x14ac:dyDescent="0.3">
      <c r="A853" s="81">
        <v>37943</v>
      </c>
      <c r="B853" s="87">
        <v>18.75</v>
      </c>
      <c r="C853" s="29">
        <f t="shared" si="39"/>
        <v>1.821247791969379</v>
      </c>
      <c r="D853" s="80">
        <f t="shared" si="40"/>
        <v>1.8658812164185914</v>
      </c>
      <c r="E853" s="80">
        <f t="shared" si="41"/>
        <v>1.8521459185604261</v>
      </c>
    </row>
    <row r="854" spans="1:5" x14ac:dyDescent="0.3">
      <c r="A854" s="81">
        <v>37944</v>
      </c>
      <c r="B854" s="87">
        <v>18.73</v>
      </c>
      <c r="C854" s="29">
        <f t="shared" si="39"/>
        <v>1.8224902107881049</v>
      </c>
      <c r="D854" s="80">
        <f t="shared" si="40"/>
        <v>1.8672055070874762</v>
      </c>
      <c r="E854" s="80">
        <f t="shared" si="41"/>
        <v>1.8534460981928109</v>
      </c>
    </row>
    <row r="855" spans="1:5" x14ac:dyDescent="0.3">
      <c r="A855" s="81">
        <v>37945</v>
      </c>
      <c r="B855" s="86">
        <v>17.29</v>
      </c>
      <c r="C855" s="29">
        <f t="shared" si="39"/>
        <v>1.8237322560916589</v>
      </c>
      <c r="D855" s="80">
        <f t="shared" si="40"/>
        <v>1.8685294360893068</v>
      </c>
      <c r="E855" s="80">
        <f t="shared" si="41"/>
        <v>1.854745948699019</v>
      </c>
    </row>
    <row r="856" spans="1:5" x14ac:dyDescent="0.3">
      <c r="A856" s="81">
        <v>37946</v>
      </c>
      <c r="B856" s="87">
        <v>17.28</v>
      </c>
      <c r="C856" s="29">
        <f t="shared" si="39"/>
        <v>1.8248867697963778</v>
      </c>
      <c r="D856" s="80">
        <f t="shared" si="40"/>
        <v>1.8697600967002277</v>
      </c>
      <c r="E856" s="80">
        <f t="shared" si="41"/>
        <v>1.8559568280429544</v>
      </c>
    </row>
    <row r="857" spans="1:5" x14ac:dyDescent="0.3">
      <c r="A857" s="81">
        <v>37949</v>
      </c>
      <c r="B857" s="87">
        <v>17.29</v>
      </c>
      <c r="C857" s="29">
        <f t="shared" si="39"/>
        <v>1.8260414121533635</v>
      </c>
      <c r="D857" s="80">
        <f t="shared" si="40"/>
        <v>1.8709909259067907</v>
      </c>
      <c r="E857" s="80">
        <f t="shared" si="41"/>
        <v>1.8571678854371116</v>
      </c>
    </row>
    <row r="858" spans="1:5" x14ac:dyDescent="0.3">
      <c r="A858" s="81">
        <v>37950</v>
      </c>
      <c r="B858" s="87">
        <v>17.27</v>
      </c>
      <c r="C858" s="29">
        <f t="shared" si="39"/>
        <v>1.8271973876693273</v>
      </c>
      <c r="D858" s="80">
        <f t="shared" si="40"/>
        <v>1.8722232077169843</v>
      </c>
      <c r="E858" s="80">
        <f t="shared" si="41"/>
        <v>1.8583803459534822</v>
      </c>
    </row>
    <row r="859" spans="1:5" x14ac:dyDescent="0.3">
      <c r="A859" s="81">
        <v>37951</v>
      </c>
      <c r="B859" s="87">
        <v>17.27</v>
      </c>
      <c r="C859" s="29">
        <f t="shared" si="39"/>
        <v>1.8283528707533419</v>
      </c>
      <c r="D859" s="80">
        <f t="shared" si="40"/>
        <v>1.8734549960721691</v>
      </c>
      <c r="E859" s="80">
        <f t="shared" si="41"/>
        <v>1.8595923528907505</v>
      </c>
    </row>
    <row r="860" spans="1:5" x14ac:dyDescent="0.3">
      <c r="A860" s="81">
        <v>37952</v>
      </c>
      <c r="B860" s="87">
        <v>17.260000000000002</v>
      </c>
      <c r="C860" s="29">
        <f t="shared" si="39"/>
        <v>1.829509084541749</v>
      </c>
      <c r="D860" s="80">
        <f t="shared" si="40"/>
        <v>1.8746875948555901</v>
      </c>
      <c r="E860" s="80">
        <f t="shared" si="41"/>
        <v>1.8608051502802097</v>
      </c>
    </row>
    <row r="861" spans="1:5" x14ac:dyDescent="0.3">
      <c r="A861" s="81">
        <v>37953</v>
      </c>
      <c r="B861" s="87">
        <v>17.25</v>
      </c>
      <c r="C861" s="29">
        <f t="shared" si="39"/>
        <v>1.8306654074635427</v>
      </c>
      <c r="D861" s="80">
        <f t="shared" si="40"/>
        <v>1.8759203414559598</v>
      </c>
      <c r="E861" s="80">
        <f t="shared" si="41"/>
        <v>1.8620181059511072</v>
      </c>
    </row>
    <row r="862" spans="1:5" x14ac:dyDescent="0.3">
      <c r="A862" s="81">
        <v>37956</v>
      </c>
      <c r="B862" s="87">
        <v>17.23</v>
      </c>
      <c r="C862" s="29">
        <f t="shared" si="39"/>
        <v>1.8318218388014373</v>
      </c>
      <c r="D862" s="80">
        <f t="shared" si="40"/>
        <v>1.8771532350983973</v>
      </c>
      <c r="E862" s="80">
        <f t="shared" si="41"/>
        <v>1.8632312191818459</v>
      </c>
    </row>
    <row r="863" spans="1:5" x14ac:dyDescent="0.3">
      <c r="A863" s="81">
        <v>37957</v>
      </c>
      <c r="B863" s="87">
        <v>17.21</v>
      </c>
      <c r="C863" s="29">
        <f t="shared" si="39"/>
        <v>1.8329777550181576</v>
      </c>
      <c r="D863" s="80">
        <f t="shared" si="40"/>
        <v>1.8783856109906791</v>
      </c>
      <c r="E863" s="80">
        <f t="shared" si="41"/>
        <v>1.8644438557390441</v>
      </c>
    </row>
    <row r="864" spans="1:5" x14ac:dyDescent="0.3">
      <c r="A864" s="81">
        <v>37958</v>
      </c>
      <c r="B864" s="87">
        <v>17.22</v>
      </c>
      <c r="C864" s="29">
        <f t="shared" si="39"/>
        <v>1.8341331725460333</v>
      </c>
      <c r="D864" s="80">
        <f t="shared" si="40"/>
        <v>1.8796174865915107</v>
      </c>
      <c r="E864" s="80">
        <f t="shared" si="41"/>
        <v>1.8656560323077362</v>
      </c>
    </row>
    <row r="865" spans="1:5" x14ac:dyDescent="0.3">
      <c r="A865" s="81">
        <v>37959</v>
      </c>
      <c r="B865" s="87">
        <v>17.22</v>
      </c>
      <c r="C865" s="29">
        <f t="shared" si="39"/>
        <v>1.8352899236552946</v>
      </c>
      <c r="D865" s="80">
        <f t="shared" si="40"/>
        <v>1.8808508154090746</v>
      </c>
      <c r="E865" s="80">
        <f t="shared" si="41"/>
        <v>1.8668696126571591</v>
      </c>
    </row>
    <row r="866" spans="1:5" x14ac:dyDescent="0.3">
      <c r="A866" s="81">
        <v>37960</v>
      </c>
      <c r="B866" s="87">
        <v>17.22</v>
      </c>
      <c r="C866" s="29">
        <f t="shared" si="39"/>
        <v>1.8364474043043455</v>
      </c>
      <c r="D866" s="80">
        <f t="shared" si="40"/>
        <v>1.8820849534870243</v>
      </c>
      <c r="E866" s="80">
        <f t="shared" si="41"/>
        <v>1.8680839824218005</v>
      </c>
    </row>
    <row r="867" spans="1:5" x14ac:dyDescent="0.3">
      <c r="A867" s="81">
        <v>37963</v>
      </c>
      <c r="B867" s="87">
        <v>17.23</v>
      </c>
      <c r="C867" s="29">
        <f t="shared" si="39"/>
        <v>1.8376056149532922</v>
      </c>
      <c r="D867" s="80">
        <f t="shared" si="40"/>
        <v>1.8833199013563635</v>
      </c>
      <c r="E867" s="80">
        <f t="shared" si="41"/>
        <v>1.869299142115163</v>
      </c>
    </row>
    <row r="868" spans="1:5" x14ac:dyDescent="0.3">
      <c r="A868" s="81">
        <v>37964</v>
      </c>
      <c r="B868" s="87">
        <v>17.22</v>
      </c>
      <c r="C868" s="29">
        <f t="shared" si="39"/>
        <v>1.83876518084844</v>
      </c>
      <c r="D868" s="80">
        <f t="shared" si="40"/>
        <v>1.884556325746493</v>
      </c>
      <c r="E868" s="80">
        <f t="shared" si="41"/>
        <v>1.8705157278253699</v>
      </c>
    </row>
    <row r="869" spans="1:5" x14ac:dyDescent="0.3">
      <c r="A869" s="81">
        <v>37965</v>
      </c>
      <c r="B869" s="87">
        <v>17.23</v>
      </c>
      <c r="C869" s="29">
        <f t="shared" si="39"/>
        <v>1.8399248532726975</v>
      </c>
      <c r="D869" s="80">
        <f t="shared" si="40"/>
        <v>1.8857928952301493</v>
      </c>
      <c r="E869" s="80">
        <f t="shared" si="41"/>
        <v>1.8717324693314488</v>
      </c>
    </row>
    <row r="870" spans="1:5" x14ac:dyDescent="0.3">
      <c r="A870" s="81">
        <v>37966</v>
      </c>
      <c r="B870" s="87">
        <v>17.21</v>
      </c>
      <c r="C870" s="29">
        <f t="shared" si="39"/>
        <v>1.8410858826536094</v>
      </c>
      <c r="D870" s="80">
        <f t="shared" si="40"/>
        <v>1.8870309431734202</v>
      </c>
      <c r="E870" s="80">
        <f t="shared" si="41"/>
        <v>1.8729506387106645</v>
      </c>
    </row>
    <row r="871" spans="1:5" x14ac:dyDescent="0.3">
      <c r="A871" s="81">
        <v>37967</v>
      </c>
      <c r="B871" s="87">
        <v>17.2</v>
      </c>
      <c r="C871" s="29">
        <f t="shared" si="39"/>
        <v>1.8422464111397401</v>
      </c>
      <c r="D871" s="80">
        <f t="shared" si="40"/>
        <v>1.8882684885226331</v>
      </c>
      <c r="E871" s="80">
        <f t="shared" si="41"/>
        <v>1.8741683460026128</v>
      </c>
    </row>
    <row r="872" spans="1:5" x14ac:dyDescent="0.3">
      <c r="A872" s="81">
        <v>37970</v>
      </c>
      <c r="B872" s="87">
        <v>17.2</v>
      </c>
      <c r="C872" s="29">
        <f t="shared" si="39"/>
        <v>1.8434070448012223</v>
      </c>
      <c r="D872" s="80">
        <f t="shared" si="40"/>
        <v>1.8895061775255177</v>
      </c>
      <c r="E872" s="80">
        <f t="shared" si="41"/>
        <v>1.8753862077625914</v>
      </c>
    </row>
    <row r="873" spans="1:5" x14ac:dyDescent="0.3">
      <c r="A873" s="81">
        <v>37971</v>
      </c>
      <c r="B873" s="87">
        <v>17.190000000000001</v>
      </c>
      <c r="C873" s="29">
        <f t="shared" si="39"/>
        <v>1.8445684096735178</v>
      </c>
      <c r="D873" s="80">
        <f t="shared" si="40"/>
        <v>1.8907446777870116</v>
      </c>
      <c r="E873" s="80">
        <f t="shared" si="41"/>
        <v>1.8766048609067962</v>
      </c>
    </row>
    <row r="874" spans="1:5" x14ac:dyDescent="0.3">
      <c r="A874" s="81">
        <v>37972</v>
      </c>
      <c r="B874" s="87">
        <v>17.18</v>
      </c>
      <c r="C874" s="29">
        <f t="shared" si="39"/>
        <v>1.8457298790640366</v>
      </c>
      <c r="D874" s="80">
        <f t="shared" si="40"/>
        <v>1.8919833210144048</v>
      </c>
      <c r="E874" s="80">
        <f t="shared" si="41"/>
        <v>1.877823667891199</v>
      </c>
    </row>
    <row r="875" spans="1:5" x14ac:dyDescent="0.3">
      <c r="A875" s="81">
        <v>37973</v>
      </c>
      <c r="B875" s="86">
        <v>16.2</v>
      </c>
      <c r="C875" s="29">
        <f t="shared" si="39"/>
        <v>1.846891452248828</v>
      </c>
      <c r="D875" s="80">
        <f t="shared" si="40"/>
        <v>1.8932221064251007</v>
      </c>
      <c r="E875" s="80">
        <f t="shared" si="41"/>
        <v>1.8790426279869628</v>
      </c>
    </row>
    <row r="876" spans="1:5" x14ac:dyDescent="0.3">
      <c r="A876" s="81">
        <v>37974</v>
      </c>
      <c r="B876" s="84">
        <v>16.23</v>
      </c>
      <c r="C876" s="29">
        <f t="shared" si="39"/>
        <v>1.8479921626165392</v>
      </c>
      <c r="D876" s="80">
        <f t="shared" si="40"/>
        <v>1.8943960131655315</v>
      </c>
      <c r="E876" s="80">
        <f t="shared" si="41"/>
        <v>1.8801997120398262</v>
      </c>
    </row>
    <row r="877" spans="1:5" x14ac:dyDescent="0.3">
      <c r="A877" s="81">
        <v>37977</v>
      </c>
      <c r="B877" s="84">
        <v>16.23</v>
      </c>
      <c r="C877" s="29">
        <f t="shared" si="39"/>
        <v>1.8490954324175428</v>
      </c>
      <c r="D877" s="80">
        <f t="shared" si="40"/>
        <v>1.8955726778532496</v>
      </c>
      <c r="E877" s="80">
        <f t="shared" si="41"/>
        <v>1.8813594452503635</v>
      </c>
    </row>
    <row r="878" spans="1:5" x14ac:dyDescent="0.3">
      <c r="A878" s="81">
        <v>37978</v>
      </c>
      <c r="B878" s="84">
        <v>16.239999999999998</v>
      </c>
      <c r="C878" s="29">
        <f t="shared" si="39"/>
        <v>1.8501993608816503</v>
      </c>
      <c r="D878" s="80">
        <f t="shared" si="40"/>
        <v>1.8967500734017686</v>
      </c>
      <c r="E878" s="80">
        <f t="shared" si="41"/>
        <v>1.8825198938003995</v>
      </c>
    </row>
    <row r="879" spans="1:5" x14ac:dyDescent="0.3">
      <c r="A879" s="81">
        <v>37979</v>
      </c>
      <c r="B879" s="84">
        <v>16.23</v>
      </c>
      <c r="C879" s="29">
        <f t="shared" si="39"/>
        <v>1.8513045774698731</v>
      </c>
      <c r="D879" s="80">
        <f t="shared" si="40"/>
        <v>1.8979288712138316</v>
      </c>
      <c r="E879" s="80">
        <f t="shared" si="41"/>
        <v>1.8836816982005979</v>
      </c>
    </row>
    <row r="880" spans="1:5" x14ac:dyDescent="0.3">
      <c r="A880" s="81">
        <v>37981</v>
      </c>
      <c r="B880" s="84">
        <v>16.22</v>
      </c>
      <c r="C880" s="29">
        <f t="shared" si="39"/>
        <v>1.8524098248156682</v>
      </c>
      <c r="D880" s="80">
        <f t="shared" si="40"/>
        <v>1.8991077302628572</v>
      </c>
      <c r="E880" s="80">
        <f t="shared" si="41"/>
        <v>1.8848435791484015</v>
      </c>
    </row>
    <row r="881" spans="1:5" x14ac:dyDescent="0.3">
      <c r="A881" s="81">
        <v>37984</v>
      </c>
      <c r="B881" s="84">
        <v>16.23</v>
      </c>
      <c r="C881" s="29">
        <f t="shared" si="39"/>
        <v>1.8535151021858409</v>
      </c>
      <c r="D881" s="80">
        <f t="shared" si="40"/>
        <v>1.9002866497528932</v>
      </c>
      <c r="E881" s="80">
        <f t="shared" si="41"/>
        <v>1.8860055359009573</v>
      </c>
    </row>
    <row r="882" spans="1:5" x14ac:dyDescent="0.3">
      <c r="A882" s="81">
        <v>37985</v>
      </c>
      <c r="B882" s="84">
        <v>16.239999999999998</v>
      </c>
      <c r="C882" s="29">
        <f t="shared" si="39"/>
        <v>1.8546216692369968</v>
      </c>
      <c r="D882" s="80">
        <f t="shared" si="40"/>
        <v>1.901466973287026</v>
      </c>
      <c r="E882" s="80">
        <f t="shared" si="41"/>
        <v>1.887168850224024</v>
      </c>
    </row>
    <row r="883" spans="1:5" x14ac:dyDescent="0.3">
      <c r="A883" s="81">
        <v>37986</v>
      </c>
      <c r="B883" s="84">
        <v>16.27</v>
      </c>
      <c r="C883" s="29">
        <f t="shared" si="39"/>
        <v>1.8557295274911156</v>
      </c>
      <c r="D883" s="80">
        <f t="shared" si="40"/>
        <v>1.9026487025718972</v>
      </c>
      <c r="E883" s="80">
        <f t="shared" si="41"/>
        <v>1.8883335237455778</v>
      </c>
    </row>
    <row r="884" spans="1:5" x14ac:dyDescent="0.3">
      <c r="A884" s="81">
        <v>37988</v>
      </c>
      <c r="B884" s="84">
        <v>16.260000000000002</v>
      </c>
      <c r="C884" s="29">
        <f t="shared" si="39"/>
        <v>1.8568399403684805</v>
      </c>
      <c r="D884" s="80">
        <f t="shared" si="40"/>
        <v>1.9038331853873833</v>
      </c>
      <c r="E884" s="80">
        <f t="shared" si="41"/>
        <v>1.8895008421881951</v>
      </c>
    </row>
    <row r="885" spans="1:5" x14ac:dyDescent="0.3">
      <c r="A885" s="81">
        <v>37991</v>
      </c>
      <c r="B885" s="84">
        <v>16.25</v>
      </c>
      <c r="C885" s="29">
        <f t="shared" si="39"/>
        <v>1.8579503863580189</v>
      </c>
      <c r="D885" s="80">
        <f t="shared" si="40"/>
        <v>1.9050177321413786</v>
      </c>
      <c r="E885" s="80">
        <f t="shared" si="41"/>
        <v>1.8906682397935703</v>
      </c>
    </row>
    <row r="886" spans="1:5" x14ac:dyDescent="0.3">
      <c r="A886" s="81">
        <v>37992</v>
      </c>
      <c r="B886" s="84">
        <v>16.239999999999998</v>
      </c>
      <c r="C886" s="29">
        <f t="shared" si="39"/>
        <v>1.8590608647244411</v>
      </c>
      <c r="D886" s="80">
        <f t="shared" si="40"/>
        <v>1.9062023420356544</v>
      </c>
      <c r="E886" s="80">
        <f t="shared" si="41"/>
        <v>1.891835715816794</v>
      </c>
    </row>
    <row r="887" spans="1:5" x14ac:dyDescent="0.3">
      <c r="A887" s="81">
        <v>37993</v>
      </c>
      <c r="B887" s="84">
        <v>16.23</v>
      </c>
      <c r="C887" s="29">
        <f t="shared" si="39"/>
        <v>1.8601713747319844</v>
      </c>
      <c r="D887" s="80">
        <f t="shared" si="40"/>
        <v>1.9073870142714175</v>
      </c>
      <c r="E887" s="80">
        <f t="shared" si="41"/>
        <v>1.8930032695124159</v>
      </c>
    </row>
    <row r="888" spans="1:5" x14ac:dyDescent="0.3">
      <c r="A888" s="81">
        <v>37994</v>
      </c>
      <c r="B888" s="84">
        <v>16.22</v>
      </c>
      <c r="C888" s="29">
        <f t="shared" si="39"/>
        <v>1.8612819156444129</v>
      </c>
      <c r="D888" s="80">
        <f t="shared" si="40"/>
        <v>1.9085717480493118</v>
      </c>
      <c r="E888" s="80">
        <f t="shared" si="41"/>
        <v>1.8941709001344458</v>
      </c>
    </row>
    <row r="889" spans="1:5" x14ac:dyDescent="0.3">
      <c r="A889" s="81">
        <v>37995</v>
      </c>
      <c r="B889" s="84">
        <v>16.22</v>
      </c>
      <c r="C889" s="29">
        <f t="shared" si="39"/>
        <v>1.8623924867250203</v>
      </c>
      <c r="D889" s="80">
        <f t="shared" si="40"/>
        <v>1.9097565425694185</v>
      </c>
      <c r="E889" s="80">
        <f t="shared" si="41"/>
        <v>1.8953386069363547</v>
      </c>
    </row>
    <row r="890" spans="1:5" x14ac:dyDescent="0.3">
      <c r="A890" s="81">
        <v>37998</v>
      </c>
      <c r="B890" s="84">
        <v>16.22</v>
      </c>
      <c r="C890" s="29">
        <f t="shared" si="39"/>
        <v>1.8635037204500744</v>
      </c>
      <c r="D890" s="80">
        <f t="shared" si="40"/>
        <v>1.9109420725808979</v>
      </c>
      <c r="E890" s="80">
        <f t="shared" si="41"/>
        <v>1.8965070335989558</v>
      </c>
    </row>
    <row r="891" spans="1:5" x14ac:dyDescent="0.3">
      <c r="A891" s="81">
        <v>37999</v>
      </c>
      <c r="B891" s="84">
        <v>16.22</v>
      </c>
      <c r="C891" s="29">
        <f t="shared" si="39"/>
        <v>1.8646156172149553</v>
      </c>
      <c r="D891" s="80">
        <f t="shared" si="40"/>
        <v>1.9121283385403249</v>
      </c>
      <c r="E891" s="80">
        <f t="shared" si="41"/>
        <v>1.8976761805660245</v>
      </c>
    </row>
    <row r="892" spans="1:5" x14ac:dyDescent="0.3">
      <c r="A892" s="81">
        <v>38000</v>
      </c>
      <c r="B892" s="84">
        <v>16.22</v>
      </c>
      <c r="C892" s="29">
        <f t="shared" si="39"/>
        <v>1.865728177415279</v>
      </c>
      <c r="D892" s="80">
        <f t="shared" si="40"/>
        <v>1.9133153409045582</v>
      </c>
      <c r="E892" s="80">
        <f t="shared" si="41"/>
        <v>1.8988460482816094</v>
      </c>
    </row>
    <row r="893" spans="1:5" x14ac:dyDescent="0.3">
      <c r="A893" s="81">
        <v>38001</v>
      </c>
      <c r="B893" s="84">
        <v>16.21</v>
      </c>
      <c r="C893" s="29">
        <f t="shared" si="39"/>
        <v>1.8668414014468973</v>
      </c>
      <c r="D893" s="80">
        <f t="shared" si="40"/>
        <v>1.9145030801307397</v>
      </c>
      <c r="E893" s="80">
        <f t="shared" si="41"/>
        <v>1.9000166371900331</v>
      </c>
    </row>
    <row r="894" spans="1:5" x14ac:dyDescent="0.3">
      <c r="A894" s="81">
        <v>38002</v>
      </c>
      <c r="B894" s="84">
        <v>16.2</v>
      </c>
      <c r="C894" s="29">
        <f t="shared" si="39"/>
        <v>1.8679546363114083</v>
      </c>
      <c r="D894" s="80">
        <f t="shared" si="40"/>
        <v>1.915690859529144</v>
      </c>
      <c r="E894" s="80">
        <f t="shared" si="41"/>
        <v>1.9011872827169078</v>
      </c>
    </row>
    <row r="895" spans="1:5" x14ac:dyDescent="0.3">
      <c r="A895" s="81">
        <v>38005</v>
      </c>
      <c r="B895" s="84">
        <v>16.2</v>
      </c>
      <c r="C895" s="29">
        <f t="shared" si="39"/>
        <v>1.869067899915557</v>
      </c>
      <c r="D895" s="80">
        <f t="shared" si="40"/>
        <v>1.9168786981905199</v>
      </c>
      <c r="E895" s="80">
        <f t="shared" si="41"/>
        <v>1.9023580030899176</v>
      </c>
    </row>
    <row r="896" spans="1:5" x14ac:dyDescent="0.3">
      <c r="A896" s="81">
        <v>38006</v>
      </c>
      <c r="B896" s="84">
        <v>16.2</v>
      </c>
      <c r="C896" s="29">
        <f t="shared" si="39"/>
        <v>1.8701818270025485</v>
      </c>
      <c r="D896" s="80">
        <f t="shared" si="40"/>
        <v>1.9180672733802759</v>
      </c>
      <c r="E896" s="80">
        <f t="shared" si="41"/>
        <v>1.9035294443735944</v>
      </c>
    </row>
    <row r="897" spans="1:5" x14ac:dyDescent="0.3">
      <c r="A897" s="81">
        <v>38007</v>
      </c>
      <c r="B897" s="84">
        <v>16.2</v>
      </c>
      <c r="C897" s="29">
        <f t="shared" si="39"/>
        <v>1.8712964179678053</v>
      </c>
      <c r="D897" s="80">
        <f t="shared" si="40"/>
        <v>1.919256585555102</v>
      </c>
      <c r="E897" s="80">
        <f t="shared" si="41"/>
        <v>1.9047016070118632</v>
      </c>
    </row>
    <row r="898" spans="1:5" x14ac:dyDescent="0.3">
      <c r="A898" s="81">
        <v>38008</v>
      </c>
      <c r="B898" s="84">
        <v>16.23</v>
      </c>
      <c r="C898" s="29">
        <f t="shared" si="39"/>
        <v>1.8724116732069858</v>
      </c>
      <c r="D898" s="80">
        <f t="shared" si="40"/>
        <v>1.9204466351719713</v>
      </c>
      <c r="E898" s="80">
        <f t="shared" si="41"/>
        <v>1.9058744914489223</v>
      </c>
    </row>
    <row r="899" spans="1:5" x14ac:dyDescent="0.3">
      <c r="A899" s="81">
        <v>38009</v>
      </c>
      <c r="B899" s="84">
        <v>16.239999999999998</v>
      </c>
      <c r="C899" s="29">
        <f t="shared" si="39"/>
        <v>1.873529521700007</v>
      </c>
      <c r="D899" s="80">
        <f t="shared" si="40"/>
        <v>1.9216394806618</v>
      </c>
      <c r="E899" s="80">
        <f t="shared" si="41"/>
        <v>1.9070500612188226</v>
      </c>
    </row>
    <row r="900" spans="1:5" x14ac:dyDescent="0.3">
      <c r="A900" s="81">
        <v>38012</v>
      </c>
      <c r="B900" s="84">
        <v>16.23</v>
      </c>
      <c r="C900" s="29">
        <f t="shared" si="39"/>
        <v>1.8746486745597946</v>
      </c>
      <c r="D900" s="80">
        <f t="shared" si="40"/>
        <v>1.9228337468158618</v>
      </c>
      <c r="E900" s="80">
        <f t="shared" si="41"/>
        <v>1.908227004506285</v>
      </c>
    </row>
    <row r="901" spans="1:5" x14ac:dyDescent="0.3">
      <c r="A901" s="81">
        <v>38013</v>
      </c>
      <c r="B901" s="84">
        <v>16.23</v>
      </c>
      <c r="C901" s="29">
        <f t="shared" ref="C901:C964" si="42">IF(A901=$B$2,1,IF(A900&lt;DATE(1998,1,2),ROUND(B900/3000+1,8)*C900,ROUND(((1+B900/100)^(1/252)),8)*C900))</f>
        <v>1.8757678585649933</v>
      </c>
      <c r="D901" s="80">
        <f t="shared" ref="D901:D964" si="43">(((ROUND(C901/C900,8)-1)*$D$1)+1)*D900</f>
        <v>1.9240280750104457</v>
      </c>
      <c r="E901" s="80">
        <f t="shared" ref="E901:E964" si="44">(((ROUND(C901/C900,8))*(($E$1+1)^(1/252)))*E900)</f>
        <v>1.9094040253388056</v>
      </c>
    </row>
    <row r="902" spans="1:5" x14ac:dyDescent="0.3">
      <c r="A902" s="81">
        <v>38014</v>
      </c>
      <c r="B902" s="84">
        <v>16.21</v>
      </c>
      <c r="C902" s="29">
        <f t="shared" si="42"/>
        <v>1.876887710734235</v>
      </c>
      <c r="D902" s="80">
        <f t="shared" si="43"/>
        <v>1.9252231450371504</v>
      </c>
      <c r="E902" s="80">
        <f t="shared" si="44"/>
        <v>1.9105817721740697</v>
      </c>
    </row>
    <row r="903" spans="1:5" x14ac:dyDescent="0.3">
      <c r="A903" s="81">
        <v>38015</v>
      </c>
      <c r="B903" s="84">
        <v>16.190000000000001</v>
      </c>
      <c r="C903" s="29">
        <f t="shared" si="42"/>
        <v>1.8780069364139003</v>
      </c>
      <c r="D903" s="80">
        <f t="shared" si="43"/>
        <v>1.9264175752852595</v>
      </c>
      <c r="E903" s="80">
        <f t="shared" si="44"/>
        <v>1.9117589271323714</v>
      </c>
    </row>
    <row r="904" spans="1:5" x14ac:dyDescent="0.3">
      <c r="A904" s="81">
        <v>38016</v>
      </c>
      <c r="B904" s="84">
        <v>16.22</v>
      </c>
      <c r="C904" s="29">
        <f t="shared" si="42"/>
        <v>1.8791255524655059</v>
      </c>
      <c r="D904" s="80">
        <f t="shared" si="43"/>
        <v>1.92761138368493</v>
      </c>
      <c r="E904" s="80">
        <f t="shared" si="44"/>
        <v>1.9129355073420939</v>
      </c>
    </row>
    <row r="905" spans="1:5" x14ac:dyDescent="0.3">
      <c r="A905" s="81">
        <v>38019</v>
      </c>
      <c r="B905" s="84">
        <v>16.22</v>
      </c>
      <c r="C905" s="29">
        <f t="shared" si="42"/>
        <v>1.8802467703088954</v>
      </c>
      <c r="D905" s="80">
        <f t="shared" si="43"/>
        <v>1.9288079975437589</v>
      </c>
      <c r="E905" s="80">
        <f t="shared" si="44"/>
        <v>1.9141147820333999</v>
      </c>
    </row>
    <row r="906" spans="1:5" x14ac:dyDescent="0.3">
      <c r="A906" s="81">
        <v>38020</v>
      </c>
      <c r="B906" s="84">
        <v>16.22</v>
      </c>
      <c r="C906" s="29">
        <f t="shared" si="42"/>
        <v>1.8813686571493355</v>
      </c>
      <c r="D906" s="80">
        <f t="shared" si="43"/>
        <v>1.930005354231116</v>
      </c>
      <c r="E906" s="80">
        <f t="shared" si="44"/>
        <v>1.9152947837166991</v>
      </c>
    </row>
    <row r="907" spans="1:5" x14ac:dyDescent="0.3">
      <c r="A907" s="81">
        <v>38021</v>
      </c>
      <c r="B907" s="84">
        <v>16.22</v>
      </c>
      <c r="C907" s="29">
        <f t="shared" si="42"/>
        <v>1.8824912133859968</v>
      </c>
      <c r="D907" s="80">
        <f t="shared" si="43"/>
        <v>1.9312034542081311</v>
      </c>
      <c r="E907" s="80">
        <f t="shared" si="44"/>
        <v>1.9164755128401632</v>
      </c>
    </row>
    <row r="908" spans="1:5" x14ac:dyDescent="0.3">
      <c r="A908" s="81">
        <v>38022</v>
      </c>
      <c r="B908" s="84">
        <v>16.22</v>
      </c>
      <c r="C908" s="29">
        <f t="shared" si="42"/>
        <v>1.8836144394182877</v>
      </c>
      <c r="D908" s="80">
        <f t="shared" si="43"/>
        <v>1.9324022979362201</v>
      </c>
      <c r="E908" s="80">
        <f t="shared" si="44"/>
        <v>1.9176569698522399</v>
      </c>
    </row>
    <row r="909" spans="1:5" x14ac:dyDescent="0.3">
      <c r="A909" s="81">
        <v>38023</v>
      </c>
      <c r="B909" s="84">
        <v>16.21</v>
      </c>
      <c r="C909" s="29">
        <f t="shared" si="42"/>
        <v>1.8847383356458554</v>
      </c>
      <c r="D909" s="80">
        <f t="shared" si="43"/>
        <v>1.9336018858770856</v>
      </c>
      <c r="E909" s="80">
        <f t="shared" si="44"/>
        <v>1.9188391552016535</v>
      </c>
    </row>
    <row r="910" spans="1:5" x14ac:dyDescent="0.3">
      <c r="A910" s="81">
        <v>38026</v>
      </c>
      <c r="B910" s="84">
        <v>16.2</v>
      </c>
      <c r="C910" s="29">
        <f t="shared" si="42"/>
        <v>1.8858622428101679</v>
      </c>
      <c r="D910" s="80">
        <f t="shared" si="43"/>
        <v>1.9348015143909263</v>
      </c>
      <c r="E910" s="80">
        <f t="shared" si="44"/>
        <v>1.920021397730409</v>
      </c>
    </row>
    <row r="911" spans="1:5" x14ac:dyDescent="0.3">
      <c r="A911" s="81">
        <v>38027</v>
      </c>
      <c r="B911" s="84">
        <v>16.190000000000001</v>
      </c>
      <c r="C911" s="29">
        <f t="shared" si="42"/>
        <v>1.8869861789896378</v>
      </c>
      <c r="D911" s="80">
        <f t="shared" si="43"/>
        <v>1.9360012027589373</v>
      </c>
      <c r="E911" s="80">
        <f t="shared" si="44"/>
        <v>1.921203715846763</v>
      </c>
    </row>
    <row r="912" spans="1:5" x14ac:dyDescent="0.3">
      <c r="A912" s="81">
        <v>38028</v>
      </c>
      <c r="B912" s="84">
        <v>16.18</v>
      </c>
      <c r="C912" s="29">
        <f t="shared" si="42"/>
        <v>1.8881101434372913</v>
      </c>
      <c r="D912" s="80">
        <f t="shared" si="43"/>
        <v>1.9372009501695078</v>
      </c>
      <c r="E912" s="80">
        <f t="shared" si="44"/>
        <v>1.922386108793295</v>
      </c>
    </row>
    <row r="913" spans="1:5" x14ac:dyDescent="0.3">
      <c r="A913" s="81">
        <v>38029</v>
      </c>
      <c r="B913" s="84">
        <v>16.2</v>
      </c>
      <c r="C913" s="29">
        <f t="shared" si="42"/>
        <v>1.8892341354056796</v>
      </c>
      <c r="D913" s="80">
        <f t="shared" si="43"/>
        <v>1.9384007558104595</v>
      </c>
      <c r="E913" s="80">
        <f t="shared" si="44"/>
        <v>1.9235685758120411</v>
      </c>
    </row>
    <row r="914" spans="1:5" x14ac:dyDescent="0.3">
      <c r="A914" s="81">
        <v>38030</v>
      </c>
      <c r="B914" s="84">
        <v>16.23</v>
      </c>
      <c r="C914" s="29">
        <f t="shared" si="42"/>
        <v>1.8903600811656986</v>
      </c>
      <c r="D914" s="80">
        <f t="shared" si="43"/>
        <v>1.9396026759154381</v>
      </c>
      <c r="E914" s="80">
        <f t="shared" si="44"/>
        <v>1.9247530782232747</v>
      </c>
    </row>
    <row r="915" spans="1:5" x14ac:dyDescent="0.3">
      <c r="A915" s="81">
        <v>38033</v>
      </c>
      <c r="B915" s="84">
        <v>16.239999999999998</v>
      </c>
      <c r="C915" s="29">
        <f t="shared" si="42"/>
        <v>1.8914886450377553</v>
      </c>
      <c r="D915" s="80">
        <f t="shared" si="43"/>
        <v>1.9408074197816056</v>
      </c>
      <c r="E915" s="80">
        <f t="shared" si="44"/>
        <v>1.9259402925668392</v>
      </c>
    </row>
    <row r="916" spans="1:5" x14ac:dyDescent="0.3">
      <c r="A916" s="81">
        <v>38034</v>
      </c>
      <c r="B916" s="84">
        <v>16.239999999999998</v>
      </c>
      <c r="C916" s="29">
        <f t="shared" si="42"/>
        <v>1.8926185257798687</v>
      </c>
      <c r="D916" s="80">
        <f t="shared" si="43"/>
        <v>1.9420135984828253</v>
      </c>
      <c r="E916" s="80">
        <f t="shared" si="44"/>
        <v>1.9271288940333058</v>
      </c>
    </row>
    <row r="917" spans="1:5" x14ac:dyDescent="0.3">
      <c r="A917" s="81">
        <v>38035</v>
      </c>
      <c r="B917" s="84">
        <v>16.239999999999998</v>
      </c>
      <c r="C917" s="29">
        <f t="shared" si="42"/>
        <v>1.8937490814562434</v>
      </c>
      <c r="D917" s="80">
        <f t="shared" si="43"/>
        <v>1.9432205268035303</v>
      </c>
      <c r="E917" s="80">
        <f t="shared" si="44"/>
        <v>1.9283182290497436</v>
      </c>
    </row>
    <row r="918" spans="1:5" x14ac:dyDescent="0.3">
      <c r="A918" s="81">
        <v>38036</v>
      </c>
      <c r="B918" s="84">
        <v>16.23</v>
      </c>
      <c r="C918" s="29">
        <f t="shared" si="42"/>
        <v>1.8948803124700515</v>
      </c>
      <c r="D918" s="80">
        <f t="shared" si="43"/>
        <v>1.9444282052095965</v>
      </c>
      <c r="E918" s="80">
        <f t="shared" si="44"/>
        <v>1.9295082980688656</v>
      </c>
    </row>
    <row r="919" spans="1:5" x14ac:dyDescent="0.3">
      <c r="A919" s="81">
        <v>38037</v>
      </c>
      <c r="B919" s="84">
        <v>16.25</v>
      </c>
      <c r="C919" s="29">
        <f t="shared" si="42"/>
        <v>1.896011574965399</v>
      </c>
      <c r="D919" s="80">
        <f t="shared" si="43"/>
        <v>1.9456359463529334</v>
      </c>
      <c r="E919" s="80">
        <f t="shared" si="44"/>
        <v>1.9306984454978589</v>
      </c>
    </row>
    <row r="920" spans="1:5" x14ac:dyDescent="0.3">
      <c r="A920" s="81">
        <v>38042</v>
      </c>
      <c r="B920" s="84">
        <v>16.239999999999998</v>
      </c>
      <c r="C920" s="29">
        <f t="shared" si="42"/>
        <v>1.8971448021236399</v>
      </c>
      <c r="D920" s="80">
        <f t="shared" si="43"/>
        <v>1.9468458141425196</v>
      </c>
      <c r="E920" s="80">
        <f t="shared" si="44"/>
        <v>1.9318906399271893</v>
      </c>
    </row>
    <row r="921" spans="1:5" x14ac:dyDescent="0.3">
      <c r="A921" s="81">
        <v>38043</v>
      </c>
      <c r="B921" s="84">
        <v>16.239999999999998</v>
      </c>
      <c r="C921" s="29">
        <f t="shared" si="42"/>
        <v>1.8982780615711885</v>
      </c>
      <c r="D921" s="80">
        <f t="shared" si="43"/>
        <v>1.9480557456028196</v>
      </c>
      <c r="E921" s="80">
        <f t="shared" si="44"/>
        <v>1.9330829136734382</v>
      </c>
    </row>
    <row r="922" spans="1:5" x14ac:dyDescent="0.3">
      <c r="A922" s="81">
        <v>38044</v>
      </c>
      <c r="B922" s="84">
        <v>16.239999999999998</v>
      </c>
      <c r="C922" s="29">
        <f t="shared" si="42"/>
        <v>1.8994119979712683</v>
      </c>
      <c r="D922" s="80">
        <f t="shared" si="43"/>
        <v>1.9492664290148807</v>
      </c>
      <c r="E922" s="80">
        <f t="shared" si="44"/>
        <v>1.9342759232360198</v>
      </c>
    </row>
    <row r="923" spans="1:5" x14ac:dyDescent="0.3">
      <c r="A923" s="81">
        <v>38047</v>
      </c>
      <c r="B923" s="84">
        <v>16.23</v>
      </c>
      <c r="C923" s="29">
        <f t="shared" si="42"/>
        <v>1.9005466117282566</v>
      </c>
      <c r="D923" s="80">
        <f t="shared" si="43"/>
        <v>1.9504778648460281</v>
      </c>
      <c r="E923" s="80">
        <f t="shared" si="44"/>
        <v>1.9354696690690463</v>
      </c>
    </row>
    <row r="924" spans="1:5" x14ac:dyDescent="0.3">
      <c r="A924" s="81">
        <v>38048</v>
      </c>
      <c r="B924" s="84">
        <v>16.23</v>
      </c>
      <c r="C924" s="29">
        <f t="shared" si="42"/>
        <v>1.9016812570609243</v>
      </c>
      <c r="D924" s="80">
        <f t="shared" si="43"/>
        <v>1.9516893636096395</v>
      </c>
      <c r="E924" s="80">
        <f t="shared" si="44"/>
        <v>1.9366634935541973</v>
      </c>
    </row>
    <row r="925" spans="1:5" x14ac:dyDescent="0.3">
      <c r="A925" s="81">
        <v>38049</v>
      </c>
      <c r="B925" s="84">
        <v>16.22</v>
      </c>
      <c r="C925" s="29">
        <f t="shared" si="42"/>
        <v>1.902816579788202</v>
      </c>
      <c r="D925" s="80">
        <f t="shared" si="43"/>
        <v>1.9529016148705134</v>
      </c>
      <c r="E925" s="80">
        <f t="shared" si="44"/>
        <v>1.9378580544068174</v>
      </c>
    </row>
    <row r="926" spans="1:5" x14ac:dyDescent="0.3">
      <c r="A926" s="81">
        <v>38050</v>
      </c>
      <c r="B926" s="84">
        <v>16.21</v>
      </c>
      <c r="C926" s="29">
        <f t="shared" si="42"/>
        <v>1.9039519333568642</v>
      </c>
      <c r="D926" s="80">
        <f t="shared" si="43"/>
        <v>1.9541139282844424</v>
      </c>
      <c r="E926" s="80">
        <f t="shared" si="44"/>
        <v>1.9390526931963292</v>
      </c>
    </row>
    <row r="927" spans="1:5" x14ac:dyDescent="0.3">
      <c r="A927" s="81">
        <v>38051</v>
      </c>
      <c r="B927" s="84">
        <v>16.22</v>
      </c>
      <c r="C927" s="29">
        <f t="shared" si="42"/>
        <v>1.9050872979737636</v>
      </c>
      <c r="D927" s="80">
        <f t="shared" si="43"/>
        <v>1.955326282701753</v>
      </c>
      <c r="E927" s="80">
        <f t="shared" si="44"/>
        <v>1.9402473897675245</v>
      </c>
    </row>
    <row r="928" spans="1:5" x14ac:dyDescent="0.3">
      <c r="A928" s="81">
        <v>38054</v>
      </c>
      <c r="B928" s="84">
        <v>16.23</v>
      </c>
      <c r="C928" s="29">
        <f t="shared" si="42"/>
        <v>1.9062240064118456</v>
      </c>
      <c r="D928" s="80">
        <f t="shared" si="43"/>
        <v>1.9565401012899897</v>
      </c>
      <c r="E928" s="80">
        <f t="shared" si="44"/>
        <v>1.9414435015197729</v>
      </c>
    </row>
    <row r="929" spans="1:5" x14ac:dyDescent="0.3">
      <c r="A929" s="81">
        <v>38055</v>
      </c>
      <c r="B929" s="84">
        <v>16.22</v>
      </c>
      <c r="C929" s="29">
        <f t="shared" si="42"/>
        <v>1.9073620412059133</v>
      </c>
      <c r="D929" s="80">
        <f t="shared" si="43"/>
        <v>1.9577553654856978</v>
      </c>
      <c r="E929" s="80">
        <f t="shared" si="44"/>
        <v>1.942641010747477</v>
      </c>
    </row>
    <row r="930" spans="1:5" x14ac:dyDescent="0.3">
      <c r="A930" s="81">
        <v>38056</v>
      </c>
      <c r="B930" s="84">
        <v>16.23</v>
      </c>
      <c r="C930" s="29">
        <f t="shared" si="42"/>
        <v>1.9085001069150396</v>
      </c>
      <c r="D930" s="80">
        <f t="shared" si="43"/>
        <v>1.9589706919889365</v>
      </c>
      <c r="E930" s="80">
        <f t="shared" si="44"/>
        <v>1.9438385981044342</v>
      </c>
    </row>
    <row r="931" spans="1:5" x14ac:dyDescent="0.3">
      <c r="A931" s="81">
        <v>38057</v>
      </c>
      <c r="B931" s="84">
        <v>16.21</v>
      </c>
      <c r="C931" s="29">
        <f t="shared" si="42"/>
        <v>1.9096395005638687</v>
      </c>
      <c r="D931" s="80">
        <f t="shared" si="43"/>
        <v>1.9601874658955107</v>
      </c>
      <c r="E931" s="80">
        <f t="shared" si="44"/>
        <v>1.9450375846608678</v>
      </c>
    </row>
    <row r="932" spans="1:5" x14ac:dyDescent="0.3">
      <c r="A932" s="81">
        <v>38058</v>
      </c>
      <c r="B932" s="84">
        <v>16.21</v>
      </c>
      <c r="C932" s="29">
        <f t="shared" si="42"/>
        <v>1.9107782567908451</v>
      </c>
      <c r="D932" s="80">
        <f t="shared" si="43"/>
        <v>1.9614035884043564</v>
      </c>
      <c r="E932" s="80">
        <f t="shared" si="44"/>
        <v>1.9462359686663122</v>
      </c>
    </row>
    <row r="933" spans="1:5" x14ac:dyDescent="0.3">
      <c r="A933" s="81">
        <v>38061</v>
      </c>
      <c r="B933" s="84">
        <v>16.2</v>
      </c>
      <c r="C933" s="29">
        <f t="shared" si="42"/>
        <v>1.9119176920809349</v>
      </c>
      <c r="D933" s="80">
        <f t="shared" si="43"/>
        <v>1.9626204654093826</v>
      </c>
      <c r="E933" s="80">
        <f t="shared" si="44"/>
        <v>1.9474350910246994</v>
      </c>
    </row>
    <row r="934" spans="1:5" x14ac:dyDescent="0.3">
      <c r="A934" s="81">
        <v>38062</v>
      </c>
      <c r="B934" s="84">
        <v>16.2</v>
      </c>
      <c r="C934" s="29">
        <f t="shared" si="42"/>
        <v>1.9130571567870611</v>
      </c>
      <c r="D934" s="80">
        <f t="shared" si="43"/>
        <v>1.9638374031291741</v>
      </c>
      <c r="E934" s="80">
        <f t="shared" si="44"/>
        <v>1.9486342900499101</v>
      </c>
    </row>
    <row r="935" spans="1:5" x14ac:dyDescent="0.3">
      <c r="A935" s="81">
        <v>38063</v>
      </c>
      <c r="B935" s="84">
        <v>16.2</v>
      </c>
      <c r="C935" s="29">
        <f t="shared" si="42"/>
        <v>1.9141973005913631</v>
      </c>
      <c r="D935" s="80">
        <f t="shared" si="43"/>
        <v>1.9650550954204378</v>
      </c>
      <c r="E935" s="80">
        <f t="shared" si="44"/>
        <v>1.9498342275224809</v>
      </c>
    </row>
    <row r="936" spans="1:5" x14ac:dyDescent="0.3">
      <c r="A936" s="81">
        <v>38064</v>
      </c>
      <c r="B936" s="84">
        <v>15.99</v>
      </c>
      <c r="C936" s="29">
        <f t="shared" si="42"/>
        <v>1.9153381238985694</v>
      </c>
      <c r="D936" s="80">
        <f t="shared" si="43"/>
        <v>1.9662735427510514</v>
      </c>
      <c r="E936" s="80">
        <f t="shared" si="44"/>
        <v>1.9510349038971357</v>
      </c>
    </row>
    <row r="937" spans="1:5" x14ac:dyDescent="0.3">
      <c r="A937" s="81">
        <v>38065</v>
      </c>
      <c r="B937" s="84">
        <v>16.010000000000002</v>
      </c>
      <c r="C937" s="29">
        <f t="shared" si="42"/>
        <v>1.9164658749859209</v>
      </c>
      <c r="D937" s="80">
        <f t="shared" si="43"/>
        <v>1.967478057384247</v>
      </c>
      <c r="E937" s="80">
        <f t="shared" si="44"/>
        <v>1.9522223109210137</v>
      </c>
    </row>
    <row r="938" spans="1:5" x14ac:dyDescent="0.3">
      <c r="A938" s="81">
        <v>38068</v>
      </c>
      <c r="B938" s="84">
        <v>16.05</v>
      </c>
      <c r="C938" s="29">
        <f t="shared" si="42"/>
        <v>1.9175955932899074</v>
      </c>
      <c r="D938" s="80">
        <f t="shared" si="43"/>
        <v>1.9686847018237104</v>
      </c>
      <c r="E938" s="80">
        <f t="shared" si="44"/>
        <v>1.9534117681426224</v>
      </c>
    </row>
    <row r="939" spans="1:5" x14ac:dyDescent="0.3">
      <c r="A939" s="81">
        <v>38069</v>
      </c>
      <c r="B939" s="84">
        <v>16.079999999999998</v>
      </c>
      <c r="C939" s="29">
        <f t="shared" si="42"/>
        <v>1.9187286046462029</v>
      </c>
      <c r="D939" s="80">
        <f t="shared" si="43"/>
        <v>1.9698948923529682</v>
      </c>
      <c r="E939" s="80">
        <f t="shared" si="44"/>
        <v>1.9546046263082104</v>
      </c>
    </row>
    <row r="940" spans="1:5" x14ac:dyDescent="0.3">
      <c r="A940" s="81">
        <v>38070</v>
      </c>
      <c r="B940" s="84">
        <v>16.04</v>
      </c>
      <c r="C940" s="29">
        <f t="shared" si="42"/>
        <v>1.9198642617327208</v>
      </c>
      <c r="D940" s="80">
        <f t="shared" si="43"/>
        <v>1.9711079377739651</v>
      </c>
      <c r="E940" s="80">
        <f t="shared" si="44"/>
        <v>1.9558002261796876</v>
      </c>
    </row>
    <row r="941" spans="1:5" x14ac:dyDescent="0.3">
      <c r="A941" s="81">
        <v>38071</v>
      </c>
      <c r="B941" s="84">
        <v>16.02</v>
      </c>
      <c r="C941" s="29">
        <f t="shared" si="42"/>
        <v>1.9209979607779168</v>
      </c>
      <c r="D941" s="80">
        <f t="shared" si="43"/>
        <v>1.972318920663813</v>
      </c>
      <c r="E941" s="80">
        <f t="shared" si="44"/>
        <v>1.9569938778808265</v>
      </c>
    </row>
    <row r="942" spans="1:5" x14ac:dyDescent="0.3">
      <c r="A942" s="81">
        <v>38072</v>
      </c>
      <c r="B942" s="84">
        <v>16.02</v>
      </c>
      <c r="C942" s="29">
        <f t="shared" si="42"/>
        <v>1.9221310230051225</v>
      </c>
      <c r="D942" s="80">
        <f t="shared" si="43"/>
        <v>1.9735292521806949</v>
      </c>
      <c r="E942" s="80">
        <f t="shared" si="44"/>
        <v>1.9581869273017936</v>
      </c>
    </row>
    <row r="943" spans="1:5" x14ac:dyDescent="0.3">
      <c r="A943" s="81">
        <v>38075</v>
      </c>
      <c r="B943" s="84">
        <v>16.010000000000002</v>
      </c>
      <c r="C943" s="29">
        <f t="shared" si="42"/>
        <v>1.9232647535464216</v>
      </c>
      <c r="D943" s="80">
        <f t="shared" si="43"/>
        <v>1.9747403264285648</v>
      </c>
      <c r="E943" s="80">
        <f t="shared" si="44"/>
        <v>1.9593807040458948</v>
      </c>
    </row>
    <row r="944" spans="1:5" x14ac:dyDescent="0.3">
      <c r="A944" s="81">
        <v>38076</v>
      </c>
      <c r="B944" s="84">
        <v>16</v>
      </c>
      <c r="C944" s="29">
        <f t="shared" si="42"/>
        <v>1.924398479653342</v>
      </c>
      <c r="D944" s="80">
        <f t="shared" si="43"/>
        <v>1.9759514247812637</v>
      </c>
      <c r="E944" s="80">
        <f t="shared" si="44"/>
        <v>1.9605745227597116</v>
      </c>
    </row>
    <row r="945" spans="1:5" x14ac:dyDescent="0.3">
      <c r="A945" s="81">
        <v>38077</v>
      </c>
      <c r="B945" s="84">
        <v>16.02</v>
      </c>
      <c r="C945" s="29">
        <f t="shared" si="42"/>
        <v>1.9255322197736449</v>
      </c>
      <c r="D945" s="80">
        <f t="shared" si="43"/>
        <v>1.9771625669293644</v>
      </c>
      <c r="E945" s="80">
        <f t="shared" si="44"/>
        <v>1.9617684022392736</v>
      </c>
    </row>
    <row r="946" spans="1:5" x14ac:dyDescent="0.3">
      <c r="A946" s="81">
        <v>38078</v>
      </c>
      <c r="B946" s="84">
        <v>16.03</v>
      </c>
      <c r="C946" s="29">
        <f t="shared" si="42"/>
        <v>1.926667956442834</v>
      </c>
      <c r="D946" s="80">
        <f t="shared" si="43"/>
        <v>1.9783758707940093</v>
      </c>
      <c r="E946" s="80">
        <f t="shared" si="44"/>
        <v>1.9629643623711968</v>
      </c>
    </row>
    <row r="947" spans="1:5" x14ac:dyDescent="0.3">
      <c r="A947" s="81">
        <v>38079</v>
      </c>
      <c r="B947" s="84">
        <v>16.03</v>
      </c>
      <c r="C947" s="29">
        <f t="shared" si="42"/>
        <v>1.9278050180706876</v>
      </c>
      <c r="D947" s="80">
        <f t="shared" si="43"/>
        <v>1.9795906190364174</v>
      </c>
      <c r="E947" s="80">
        <f t="shared" si="44"/>
        <v>1.9641617190218139</v>
      </c>
    </row>
    <row r="948" spans="1:5" x14ac:dyDescent="0.3">
      <c r="A948" s="81">
        <v>38082</v>
      </c>
      <c r="B948" s="84">
        <v>16.03</v>
      </c>
      <c r="C948" s="29">
        <f t="shared" si="42"/>
        <v>1.9289427507582022</v>
      </c>
      <c r="D948" s="80">
        <f t="shared" si="43"/>
        <v>1.9808061131498778</v>
      </c>
      <c r="E948" s="80">
        <f t="shared" si="44"/>
        <v>1.9653598060285069</v>
      </c>
    </row>
    <row r="949" spans="1:5" x14ac:dyDescent="0.3">
      <c r="A949" s="81">
        <v>38083</v>
      </c>
      <c r="B949" s="84">
        <v>16.02</v>
      </c>
      <c r="C949" s="29">
        <f t="shared" si="42"/>
        <v>1.930081154901417</v>
      </c>
      <c r="D949" s="80">
        <f t="shared" si="43"/>
        <v>1.9820223535923647</v>
      </c>
      <c r="E949" s="80">
        <f t="shared" si="44"/>
        <v>1.9665586238367738</v>
      </c>
    </row>
    <row r="950" spans="1:5" x14ac:dyDescent="0.3">
      <c r="A950" s="81">
        <v>38084</v>
      </c>
      <c r="B950" s="84">
        <v>16.010000000000002</v>
      </c>
      <c r="C950" s="29">
        <f t="shared" si="42"/>
        <v>1.9312195746690124</v>
      </c>
      <c r="D950" s="80">
        <f t="shared" si="43"/>
        <v>1.9832386397094748</v>
      </c>
      <c r="E950" s="80">
        <f t="shared" si="44"/>
        <v>1.9677575042492188</v>
      </c>
    </row>
    <row r="951" spans="1:5" x14ac:dyDescent="0.3">
      <c r="A951" s="81">
        <v>38085</v>
      </c>
      <c r="B951" s="84">
        <v>16.010000000000002</v>
      </c>
      <c r="C951" s="29">
        <f t="shared" si="42"/>
        <v>1.9323579899838881</v>
      </c>
      <c r="D951" s="80">
        <f t="shared" si="43"/>
        <v>1.9844549500351494</v>
      </c>
      <c r="E951" s="80">
        <f t="shared" si="44"/>
        <v>1.9689564268108093</v>
      </c>
    </row>
    <row r="952" spans="1:5" x14ac:dyDescent="0.3">
      <c r="A952" s="81">
        <v>38089</v>
      </c>
      <c r="B952" s="84">
        <v>16</v>
      </c>
      <c r="C952" s="29">
        <f t="shared" si="42"/>
        <v>1.9334970763718236</v>
      </c>
      <c r="D952" s="80">
        <f t="shared" si="43"/>
        <v>1.9856720063178555</v>
      </c>
      <c r="E952" s="80">
        <f t="shared" si="44"/>
        <v>1.9701560798563673</v>
      </c>
    </row>
    <row r="953" spans="1:5" x14ac:dyDescent="0.3">
      <c r="A953" s="81">
        <v>38090</v>
      </c>
      <c r="B953" s="84">
        <v>16</v>
      </c>
      <c r="C953" s="29">
        <f t="shared" si="42"/>
        <v>1.9346361768393971</v>
      </c>
      <c r="D953" s="80">
        <f t="shared" si="43"/>
        <v>1.986889106611412</v>
      </c>
      <c r="E953" s="80">
        <f t="shared" si="44"/>
        <v>1.97135579396464</v>
      </c>
    </row>
    <row r="954" spans="1:5" x14ac:dyDescent="0.3">
      <c r="A954" s="81">
        <v>38091</v>
      </c>
      <c r="B954" s="84">
        <v>15.96</v>
      </c>
      <c r="C954" s="29">
        <f t="shared" si="42"/>
        <v>1.9357759483966204</v>
      </c>
      <c r="D954" s="80">
        <f t="shared" si="43"/>
        <v>1.9881069529159514</v>
      </c>
      <c r="E954" s="80">
        <f t="shared" si="44"/>
        <v>1.9725562386312459</v>
      </c>
    </row>
    <row r="955" spans="1:5" x14ac:dyDescent="0.3">
      <c r="A955" s="81">
        <v>38092</v>
      </c>
      <c r="B955" s="84">
        <v>15.76</v>
      </c>
      <c r="C955" s="29">
        <f t="shared" si="42"/>
        <v>1.9369137394258096</v>
      </c>
      <c r="D955" s="80">
        <f t="shared" si="43"/>
        <v>1.989322711944465</v>
      </c>
      <c r="E955" s="80">
        <f t="shared" si="44"/>
        <v>1.9737547118455205</v>
      </c>
    </row>
    <row r="956" spans="1:5" x14ac:dyDescent="0.3">
      <c r="A956" s="81">
        <v>38093</v>
      </c>
      <c r="B956" s="84">
        <v>15.72</v>
      </c>
      <c r="C956" s="29">
        <f t="shared" si="42"/>
        <v>1.9380389313553168</v>
      </c>
      <c r="D956" s="80">
        <f t="shared" si="43"/>
        <v>1.9905250370432204</v>
      </c>
      <c r="E956" s="80">
        <f t="shared" si="44"/>
        <v>1.9749403927331841</v>
      </c>
    </row>
    <row r="957" spans="1:5" x14ac:dyDescent="0.3">
      <c r="A957" s="81">
        <v>38096</v>
      </c>
      <c r="B957" s="84">
        <v>15.73</v>
      </c>
      <c r="C957" s="29">
        <f t="shared" si="42"/>
        <v>1.939162121817984</v>
      </c>
      <c r="D957" s="80">
        <f t="shared" si="43"/>
        <v>1.9917252516233617</v>
      </c>
      <c r="E957" s="80">
        <f t="shared" si="44"/>
        <v>1.9761240801653617</v>
      </c>
    </row>
    <row r="958" spans="1:5" x14ac:dyDescent="0.3">
      <c r="A958" s="81">
        <v>38097</v>
      </c>
      <c r="B958" s="84">
        <v>15.73</v>
      </c>
      <c r="C958" s="29">
        <f t="shared" si="42"/>
        <v>1.9402866225408051</v>
      </c>
      <c r="D958" s="80">
        <f t="shared" si="43"/>
        <v>1.9929268944343947</v>
      </c>
      <c r="E958" s="80">
        <f t="shared" si="44"/>
        <v>1.9773091489402268</v>
      </c>
    </row>
    <row r="959" spans="1:5" x14ac:dyDescent="0.3">
      <c r="A959" s="81">
        <v>38099</v>
      </c>
      <c r="B959" s="84">
        <v>15.72</v>
      </c>
      <c r="C959" s="29">
        <f t="shared" si="42"/>
        <v>1.9414117753503504</v>
      </c>
      <c r="D959" s="80">
        <f t="shared" si="43"/>
        <v>1.9941292622176316</v>
      </c>
      <c r="E959" s="80">
        <f t="shared" si="44"/>
        <v>1.9784949283931386</v>
      </c>
    </row>
    <row r="960" spans="1:5" x14ac:dyDescent="0.3">
      <c r="A960" s="81">
        <v>38100</v>
      </c>
      <c r="B960" s="84">
        <v>15.72</v>
      </c>
      <c r="C960" s="29">
        <f t="shared" si="42"/>
        <v>1.9425369205447549</v>
      </c>
      <c r="D960" s="80">
        <f t="shared" si="43"/>
        <v>1.9953316500151521</v>
      </c>
      <c r="E960" s="80">
        <f t="shared" si="44"/>
        <v>1.9796807462486967</v>
      </c>
    </row>
    <row r="961" spans="1:5" x14ac:dyDescent="0.3">
      <c r="A961" s="81">
        <v>38103</v>
      </c>
      <c r="B961" s="84">
        <v>15.72</v>
      </c>
      <c r="C961" s="29">
        <f t="shared" si="42"/>
        <v>1.9436627178170569</v>
      </c>
      <c r="D961" s="80">
        <f t="shared" si="43"/>
        <v>1.9965347628090122</v>
      </c>
      <c r="E961" s="80">
        <f t="shared" si="44"/>
        <v>1.9808672748283342</v>
      </c>
    </row>
    <row r="962" spans="1:5" x14ac:dyDescent="0.3">
      <c r="A962" s="81">
        <v>38104</v>
      </c>
      <c r="B962" s="84">
        <v>15.71</v>
      </c>
      <c r="C962" s="29">
        <f t="shared" si="42"/>
        <v>1.9447891675451681</v>
      </c>
      <c r="D962" s="80">
        <f t="shared" si="43"/>
        <v>1.9977386010363585</v>
      </c>
      <c r="E962" s="80">
        <f t="shared" si="44"/>
        <v>1.9820545145580262</v>
      </c>
    </row>
    <row r="963" spans="1:5" x14ac:dyDescent="0.3">
      <c r="A963" s="81">
        <v>38105</v>
      </c>
      <c r="B963" s="84">
        <v>15.71</v>
      </c>
      <c r="C963" s="29">
        <f t="shared" si="42"/>
        <v>1.9459155894310103</v>
      </c>
      <c r="D963" s="80">
        <f t="shared" si="43"/>
        <v>1.9989424376780669</v>
      </c>
      <c r="E963" s="80">
        <f t="shared" si="44"/>
        <v>1.9832417721311919</v>
      </c>
    </row>
    <row r="964" spans="1:5" x14ac:dyDescent="0.3">
      <c r="A964" s="81">
        <v>38106</v>
      </c>
      <c r="B964" s="84">
        <v>15.7</v>
      </c>
      <c r="C964" s="29">
        <f t="shared" si="42"/>
        <v>1.9470426637404088</v>
      </c>
      <c r="D964" s="80">
        <f t="shared" si="43"/>
        <v>2.0001469997513501</v>
      </c>
      <c r="E964" s="80">
        <f t="shared" si="44"/>
        <v>1.9844297408757885</v>
      </c>
    </row>
    <row r="965" spans="1:5" x14ac:dyDescent="0.3">
      <c r="A965" s="81">
        <v>38107</v>
      </c>
      <c r="B965" s="84">
        <v>15.74</v>
      </c>
      <c r="C965" s="29">
        <f t="shared" ref="C965:C1028" si="45">IF(A965=$B$2,1,IF(A964&lt;DATE(1998,1,2),ROUND(B964/3000+1,8)*C964,ROUND(((1+B964/100)^(1/252)),8)*C964))</f>
        <v>1.9481697288567417</v>
      </c>
      <c r="D965" s="80">
        <f t="shared" ref="D965:D1028" si="46">(((ROUND(C965/C964,8)-1)*$D$1)+1)*D964</f>
        <v>2.0013515801693544</v>
      </c>
      <c r="E965" s="80">
        <f t="shared" ref="E965:E1028" si="47">(((ROUND(C965/C964,8))*(($E$1+1)^(1/252)))*E964)</f>
        <v>1.9856177464983444</v>
      </c>
    </row>
    <row r="966" spans="1:5" x14ac:dyDescent="0.3">
      <c r="A966" s="81">
        <v>38110</v>
      </c>
      <c r="B966" s="84">
        <v>15.72</v>
      </c>
      <c r="C966" s="29">
        <f t="shared" si="45"/>
        <v>1.9493001153785161</v>
      </c>
      <c r="D966" s="80">
        <f t="shared" si="46"/>
        <v>2.0025597386635012</v>
      </c>
      <c r="E966" s="80">
        <f t="shared" si="47"/>
        <v>1.9868091836866384</v>
      </c>
    </row>
    <row r="967" spans="1:5" x14ac:dyDescent="0.3">
      <c r="A967" s="81">
        <v>38111</v>
      </c>
      <c r="B967" s="84">
        <v>15.73</v>
      </c>
      <c r="C967" s="29">
        <f t="shared" si="45"/>
        <v>1.9504298322603839</v>
      </c>
      <c r="D967" s="80">
        <f t="shared" si="46"/>
        <v>2.0037672097333039</v>
      </c>
      <c r="E967" s="80">
        <f t="shared" si="47"/>
        <v>1.9879999847201877</v>
      </c>
    </row>
    <row r="968" spans="1:5" x14ac:dyDescent="0.3">
      <c r="A968" s="81">
        <v>38112</v>
      </c>
      <c r="B968" s="84">
        <v>15.71</v>
      </c>
      <c r="C968" s="29">
        <f t="shared" si="45"/>
        <v>1.9515608670158133</v>
      </c>
      <c r="D968" s="80">
        <f t="shared" si="46"/>
        <v>2.0049761176690732</v>
      </c>
      <c r="E968" s="80">
        <f t="shared" si="47"/>
        <v>1.9891921753978739</v>
      </c>
    </row>
    <row r="969" spans="1:5" x14ac:dyDescent="0.3">
      <c r="A969" s="81">
        <v>38113</v>
      </c>
      <c r="B969" s="84">
        <v>15.72</v>
      </c>
      <c r="C969" s="29">
        <f t="shared" si="45"/>
        <v>1.952691211069989</v>
      </c>
      <c r="D969" s="80">
        <f t="shared" si="46"/>
        <v>2.0061843156359886</v>
      </c>
      <c r="E969" s="80">
        <f t="shared" si="47"/>
        <v>1.9903837084547988</v>
      </c>
    </row>
    <row r="970" spans="1:5" x14ac:dyDescent="0.3">
      <c r="A970" s="81">
        <v>38114</v>
      </c>
      <c r="B970" s="84">
        <v>15.71</v>
      </c>
      <c r="C970" s="29">
        <f t="shared" si="45"/>
        <v>1.9538228932613648</v>
      </c>
      <c r="D970" s="80">
        <f t="shared" si="46"/>
        <v>2.0073939721945688</v>
      </c>
      <c r="E970" s="80">
        <f t="shared" si="47"/>
        <v>1.9915766518922706</v>
      </c>
    </row>
    <row r="971" spans="1:5" x14ac:dyDescent="0.3">
      <c r="A971" s="81">
        <v>38117</v>
      </c>
      <c r="B971" s="84">
        <v>15.7</v>
      </c>
      <c r="C971" s="29">
        <f t="shared" si="45"/>
        <v>1.9549545474811418</v>
      </c>
      <c r="D971" s="80">
        <f t="shared" si="46"/>
        <v>2.0086036271598475</v>
      </c>
      <c r="E971" s="80">
        <f t="shared" si="47"/>
        <v>1.9927696132589394</v>
      </c>
    </row>
    <row r="972" spans="1:5" x14ac:dyDescent="0.3">
      <c r="A972" s="81">
        <v>38118</v>
      </c>
      <c r="B972" s="84">
        <v>15.7</v>
      </c>
      <c r="C972" s="29">
        <f t="shared" si="45"/>
        <v>1.9560861924704969</v>
      </c>
      <c r="D972" s="80">
        <f t="shared" si="46"/>
        <v>2.0098133005474081</v>
      </c>
      <c r="E972" s="80">
        <f t="shared" si="47"/>
        <v>1.9939626116585529</v>
      </c>
    </row>
    <row r="973" spans="1:5" x14ac:dyDescent="0.3">
      <c r="A973" s="81">
        <v>38119</v>
      </c>
      <c r="B973" s="84">
        <v>15.7</v>
      </c>
      <c r="C973" s="29">
        <f t="shared" si="45"/>
        <v>1.9572184925238705</v>
      </c>
      <c r="D973" s="80">
        <f t="shared" si="46"/>
        <v>2.0110237024558604</v>
      </c>
      <c r="E973" s="80">
        <f t="shared" si="47"/>
        <v>1.9951563242627448</v>
      </c>
    </row>
    <row r="974" spans="1:5" x14ac:dyDescent="0.3">
      <c r="A974" s="81">
        <v>38120</v>
      </c>
      <c r="B974" s="84">
        <v>15.7</v>
      </c>
      <c r="C974" s="29">
        <f t="shared" si="45"/>
        <v>1.9583514480204529</v>
      </c>
      <c r="D974" s="80">
        <f t="shared" si="46"/>
        <v>2.0122348333239524</v>
      </c>
      <c r="E974" s="80">
        <f t="shared" si="47"/>
        <v>1.9963507514990835</v>
      </c>
    </row>
    <row r="975" spans="1:5" x14ac:dyDescent="0.3">
      <c r="A975" s="81">
        <v>38121</v>
      </c>
      <c r="B975" s="84">
        <v>15.72</v>
      </c>
      <c r="C975" s="29">
        <f t="shared" si="45"/>
        <v>1.9594850593396542</v>
      </c>
      <c r="D975" s="80">
        <f t="shared" si="46"/>
        <v>2.0134466935906974</v>
      </c>
      <c r="E975" s="80">
        <f t="shared" si="47"/>
        <v>1.9975458937953929</v>
      </c>
    </row>
    <row r="976" spans="1:5" x14ac:dyDescent="0.3">
      <c r="A976" s="81">
        <v>38124</v>
      </c>
      <c r="B976" s="84">
        <v>15.71</v>
      </c>
      <c r="C976" s="29">
        <f t="shared" si="45"/>
        <v>1.9606206789057947</v>
      </c>
      <c r="D976" s="80">
        <f t="shared" si="46"/>
        <v>2.0146607291004313</v>
      </c>
      <c r="E976" s="80">
        <f t="shared" si="47"/>
        <v>1.9987431299137</v>
      </c>
    </row>
    <row r="977" spans="1:5" x14ac:dyDescent="0.3">
      <c r="A977" s="81">
        <v>38125</v>
      </c>
      <c r="B977" s="84">
        <v>15.71</v>
      </c>
      <c r="C977" s="29">
        <f t="shared" si="45"/>
        <v>1.9617562704030169</v>
      </c>
      <c r="D977" s="80">
        <f t="shared" si="46"/>
        <v>2.0158747630110958</v>
      </c>
      <c r="E977" s="80">
        <f t="shared" si="47"/>
        <v>1.9999403840257204</v>
      </c>
    </row>
    <row r="978" spans="1:5" x14ac:dyDescent="0.3">
      <c r="A978" s="81">
        <v>38126</v>
      </c>
      <c r="B978" s="84">
        <v>15.7</v>
      </c>
      <c r="C978" s="29">
        <f t="shared" si="45"/>
        <v>1.9628925196348344</v>
      </c>
      <c r="D978" s="80">
        <f t="shared" si="46"/>
        <v>2.0170895284982064</v>
      </c>
      <c r="E978" s="80">
        <f t="shared" si="47"/>
        <v>2.0011383552971331</v>
      </c>
    </row>
    <row r="979" spans="1:5" x14ac:dyDescent="0.3">
      <c r="A979" s="81">
        <v>38127</v>
      </c>
      <c r="B979" s="84">
        <v>15.71</v>
      </c>
      <c r="C979" s="29">
        <f t="shared" si="45"/>
        <v>1.9640287595987502</v>
      </c>
      <c r="D979" s="80">
        <f t="shared" si="46"/>
        <v>2.0183043124854296</v>
      </c>
      <c r="E979" s="80">
        <f t="shared" si="47"/>
        <v>2.0023363637570126</v>
      </c>
    </row>
    <row r="980" spans="1:5" x14ac:dyDescent="0.3">
      <c r="A980" s="81">
        <v>38128</v>
      </c>
      <c r="B980" s="84">
        <v>15.73</v>
      </c>
      <c r="C980" s="29">
        <f t="shared" si="45"/>
        <v>1.9651663250563098</v>
      </c>
      <c r="D980" s="80">
        <f t="shared" si="46"/>
        <v>2.019520542018276</v>
      </c>
      <c r="E980" s="80">
        <f t="shared" si="47"/>
        <v>2.0035357702286483</v>
      </c>
    </row>
    <row r="981" spans="1:5" x14ac:dyDescent="0.3">
      <c r="A981" s="81">
        <v>38131</v>
      </c>
      <c r="B981" s="84">
        <v>15.73</v>
      </c>
      <c r="C981" s="29">
        <f t="shared" si="45"/>
        <v>1.9663059053565468</v>
      </c>
      <c r="D981" s="80">
        <f t="shared" si="46"/>
        <v>2.0207389542159784</v>
      </c>
      <c r="E981" s="80">
        <f t="shared" si="47"/>
        <v>2.0047372776159906</v>
      </c>
    </row>
    <row r="982" spans="1:5" x14ac:dyDescent="0.3">
      <c r="A982" s="81">
        <v>38132</v>
      </c>
      <c r="B982" s="84">
        <v>15.72</v>
      </c>
      <c r="C982" s="29">
        <f t="shared" si="45"/>
        <v>1.967446146488004</v>
      </c>
      <c r="D982" s="80">
        <f t="shared" si="46"/>
        <v>2.02195810150315</v>
      </c>
      <c r="E982" s="80">
        <f t="shared" si="47"/>
        <v>2.0059395055395086</v>
      </c>
    </row>
    <row r="983" spans="1:5" x14ac:dyDescent="0.3">
      <c r="A983" s="81">
        <v>38133</v>
      </c>
      <c r="B983" s="84">
        <v>15.77</v>
      </c>
      <c r="C983" s="29">
        <f t="shared" si="45"/>
        <v>1.9685863799022012</v>
      </c>
      <c r="D983" s="80">
        <f t="shared" si="46"/>
        <v>2.0231772690839125</v>
      </c>
      <c r="E983" s="80">
        <f t="shared" si="47"/>
        <v>2.0071417723983731</v>
      </c>
    </row>
    <row r="984" spans="1:5" x14ac:dyDescent="0.3">
      <c r="A984" s="81">
        <v>38134</v>
      </c>
      <c r="B984" s="84">
        <v>15.81</v>
      </c>
      <c r="C984" s="29">
        <f t="shared" si="45"/>
        <v>1.969730640421383</v>
      </c>
      <c r="D984" s="80">
        <f t="shared" si="46"/>
        <v>2.0244007711809249</v>
      </c>
      <c r="E984" s="80">
        <f t="shared" si="47"/>
        <v>2.0083481921204451</v>
      </c>
    </row>
    <row r="985" spans="1:5" x14ac:dyDescent="0.3">
      <c r="A985" s="81">
        <v>38135</v>
      </c>
      <c r="B985" s="84">
        <v>15.82</v>
      </c>
      <c r="C985" s="29">
        <f t="shared" si="45"/>
        <v>1.9708782645844118</v>
      </c>
      <c r="D985" s="80">
        <f t="shared" si="46"/>
        <v>2.025627898657739</v>
      </c>
      <c r="E985" s="80">
        <f t="shared" si="47"/>
        <v>2.0095580884688959</v>
      </c>
    </row>
    <row r="986" spans="1:5" x14ac:dyDescent="0.3">
      <c r="A986" s="81">
        <v>38138</v>
      </c>
      <c r="B986" s="84">
        <v>15.81</v>
      </c>
      <c r="C986" s="29">
        <f t="shared" si="45"/>
        <v>1.972027247195099</v>
      </c>
      <c r="D986" s="80">
        <f t="shared" si="46"/>
        <v>2.0268565075924134</v>
      </c>
      <c r="E986" s="80">
        <f t="shared" si="47"/>
        <v>2.0107694170587607</v>
      </c>
    </row>
    <row r="987" spans="1:5" x14ac:dyDescent="0.3">
      <c r="A987" s="81">
        <v>38139</v>
      </c>
      <c r="B987" s="84">
        <v>15.75</v>
      </c>
      <c r="C987" s="29">
        <f t="shared" si="45"/>
        <v>1.9731762094301324</v>
      </c>
      <c r="D987" s="80">
        <f t="shared" si="46"/>
        <v>2.0280851236586757</v>
      </c>
      <c r="E987" s="80">
        <f t="shared" si="47"/>
        <v>2.0119807720343674</v>
      </c>
    </row>
    <row r="988" spans="1:5" x14ac:dyDescent="0.3">
      <c r="A988" s="81">
        <v>38140</v>
      </c>
      <c r="B988" s="84">
        <v>15.74</v>
      </c>
      <c r="C988" s="29">
        <f t="shared" si="45"/>
        <v>1.9743217960738035</v>
      </c>
      <c r="D988" s="80">
        <f t="shared" si="46"/>
        <v>2.0293101589324776</v>
      </c>
      <c r="E988" s="80">
        <f t="shared" si="47"/>
        <v>2.013188732128647</v>
      </c>
    </row>
    <row r="989" spans="1:5" x14ac:dyDescent="0.3">
      <c r="A989" s="81">
        <v>38141</v>
      </c>
      <c r="B989" s="84">
        <v>15.71</v>
      </c>
      <c r="C989" s="29">
        <f t="shared" si="45"/>
        <v>1.9754673568095393</v>
      </c>
      <c r="D989" s="80">
        <f t="shared" si="46"/>
        <v>2.0305351952179889</v>
      </c>
      <c r="E989" s="80">
        <f t="shared" si="47"/>
        <v>2.0143967128322555</v>
      </c>
    </row>
    <row r="990" spans="1:5" x14ac:dyDescent="0.3">
      <c r="A990" s="81">
        <v>38142</v>
      </c>
      <c r="B990" s="84">
        <v>15.75</v>
      </c>
      <c r="C990" s="29">
        <f t="shared" si="45"/>
        <v>1.9766115475026034</v>
      </c>
      <c r="D990" s="80">
        <f t="shared" si="46"/>
        <v>2.0317587950768563</v>
      </c>
      <c r="E990" s="80">
        <f t="shared" si="47"/>
        <v>2.0156033434950875</v>
      </c>
    </row>
    <row r="991" spans="1:5" x14ac:dyDescent="0.3">
      <c r="A991" s="81">
        <v>38145</v>
      </c>
      <c r="B991" s="84">
        <v>15.73</v>
      </c>
      <c r="C991" s="29">
        <f t="shared" si="45"/>
        <v>1.9777591286348526</v>
      </c>
      <c r="D991" s="80">
        <f t="shared" si="46"/>
        <v>2.0329860493783602</v>
      </c>
      <c r="E991" s="80">
        <f t="shared" si="47"/>
        <v>2.016813478521565</v>
      </c>
    </row>
    <row r="992" spans="1:5" x14ac:dyDescent="0.3">
      <c r="A992" s="81">
        <v>38146</v>
      </c>
      <c r="B992" s="84">
        <v>15.71</v>
      </c>
      <c r="C992" s="29">
        <f t="shared" si="45"/>
        <v>1.9789060113759567</v>
      </c>
      <c r="D992" s="80">
        <f t="shared" si="46"/>
        <v>2.0342125855530533</v>
      </c>
      <c r="E992" s="80">
        <f t="shared" si="47"/>
        <v>2.0180229484643246</v>
      </c>
    </row>
    <row r="993" spans="1:5" x14ac:dyDescent="0.3">
      <c r="A993" s="81">
        <v>38147</v>
      </c>
      <c r="B993" s="84">
        <v>15.7</v>
      </c>
      <c r="C993" s="29">
        <f t="shared" si="45"/>
        <v>1.9800521937377455</v>
      </c>
      <c r="D993" s="80">
        <f t="shared" si="46"/>
        <v>2.0354384014061595</v>
      </c>
      <c r="E993" s="80">
        <f t="shared" si="47"/>
        <v>2.0192317512549587</v>
      </c>
    </row>
    <row r="994" spans="1:5" x14ac:dyDescent="0.3">
      <c r="A994" s="81">
        <v>38149</v>
      </c>
      <c r="B994" s="84">
        <v>15.7</v>
      </c>
      <c r="C994" s="29">
        <f t="shared" si="45"/>
        <v>1.9811983667506128</v>
      </c>
      <c r="D994" s="80">
        <f t="shared" si="46"/>
        <v>2.0366642359276681</v>
      </c>
      <c r="E994" s="80">
        <f t="shared" si="47"/>
        <v>2.020440591570301</v>
      </c>
    </row>
    <row r="995" spans="1:5" x14ac:dyDescent="0.3">
      <c r="A995" s="81">
        <v>38152</v>
      </c>
      <c r="B995" s="84">
        <v>15.7</v>
      </c>
      <c r="C995" s="29">
        <f t="shared" si="45"/>
        <v>1.9823452032371902</v>
      </c>
      <c r="D995" s="80">
        <f t="shared" si="46"/>
        <v>2.0378908087030454</v>
      </c>
      <c r="E995" s="80">
        <f t="shared" si="47"/>
        <v>2.0216501555741981</v>
      </c>
    </row>
    <row r="996" spans="1:5" x14ac:dyDescent="0.3">
      <c r="A996" s="81">
        <v>38153</v>
      </c>
      <c r="B996" s="84">
        <v>15.71</v>
      </c>
      <c r="C996" s="29">
        <f t="shared" si="45"/>
        <v>1.9834927035815362</v>
      </c>
      <c r="D996" s="80">
        <f t="shared" si="46"/>
        <v>2.039118120176902</v>
      </c>
      <c r="E996" s="80">
        <f t="shared" si="47"/>
        <v>2.022860443699896</v>
      </c>
    </row>
    <row r="997" spans="1:5" x14ac:dyDescent="0.3">
      <c r="A997" s="81">
        <v>38154</v>
      </c>
      <c r="B997" s="84">
        <v>15.71</v>
      </c>
      <c r="C997" s="29">
        <f t="shared" si="45"/>
        <v>1.9846415425554507</v>
      </c>
      <c r="D997" s="80">
        <f t="shared" si="46"/>
        <v>2.040346892103603</v>
      </c>
      <c r="E997" s="80">
        <f t="shared" si="47"/>
        <v>2.024072144167063</v>
      </c>
    </row>
    <row r="998" spans="1:5" x14ac:dyDescent="0.3">
      <c r="A998" s="81">
        <v>38155</v>
      </c>
      <c r="B998" s="84">
        <v>15.71</v>
      </c>
      <c r="C998" s="29">
        <f t="shared" si="45"/>
        <v>1.9857910469368989</v>
      </c>
      <c r="D998" s="80">
        <f t="shared" si="46"/>
        <v>2.0415764044878739</v>
      </c>
      <c r="E998" s="80">
        <f t="shared" si="47"/>
        <v>2.0252845704470395</v>
      </c>
    </row>
    <row r="999" spans="1:5" x14ac:dyDescent="0.3">
      <c r="A999" s="81">
        <v>38156</v>
      </c>
      <c r="B999" s="84">
        <v>15.7</v>
      </c>
      <c r="C999" s="29">
        <f t="shared" si="45"/>
        <v>1.9869412171112848</v>
      </c>
      <c r="D999" s="80">
        <f t="shared" si="46"/>
        <v>2.0428066577759139</v>
      </c>
      <c r="E999" s="80">
        <f t="shared" si="47"/>
        <v>2.02649772297459</v>
      </c>
    </row>
    <row r="1000" spans="1:5" x14ac:dyDescent="0.3">
      <c r="A1000" s="81">
        <v>38159</v>
      </c>
      <c r="B1000" s="84">
        <v>15.72</v>
      </c>
      <c r="C1000" s="29">
        <f t="shared" si="45"/>
        <v>1.988091377904222</v>
      </c>
      <c r="D1000" s="80">
        <f t="shared" si="46"/>
        <v>2.0440369297999359</v>
      </c>
      <c r="E1000" s="80">
        <f t="shared" si="47"/>
        <v>2.0277109131618767</v>
      </c>
    </row>
    <row r="1001" spans="1:5" x14ac:dyDescent="0.3">
      <c r="A1001" s="81">
        <v>38160</v>
      </c>
      <c r="B1001" s="84">
        <v>15.71</v>
      </c>
      <c r="C1001" s="29">
        <f t="shared" si="45"/>
        <v>1.9892435762622867</v>
      </c>
      <c r="D1001" s="80">
        <f t="shared" si="46"/>
        <v>2.045269410115349</v>
      </c>
      <c r="E1001" s="80">
        <f t="shared" si="47"/>
        <v>2.0289262287900498</v>
      </c>
    </row>
    <row r="1002" spans="1:5" x14ac:dyDescent="0.3">
      <c r="A1002" s="81">
        <v>38161</v>
      </c>
      <c r="B1002" s="84">
        <v>15.7</v>
      </c>
      <c r="C1002" s="29">
        <f t="shared" si="45"/>
        <v>1.9903957461416577</v>
      </c>
      <c r="D1002" s="80">
        <f t="shared" si="46"/>
        <v>2.0465018888073985</v>
      </c>
      <c r="E1002" s="80">
        <f t="shared" si="47"/>
        <v>2.0301415626836601</v>
      </c>
    </row>
    <row r="1003" spans="1:5" x14ac:dyDescent="0.3">
      <c r="A1003" s="81">
        <v>38162</v>
      </c>
      <c r="B1003" s="84">
        <v>15.7</v>
      </c>
      <c r="C1003" s="29">
        <f t="shared" si="45"/>
        <v>1.9915479066232693</v>
      </c>
      <c r="D1003" s="80">
        <f t="shared" si="46"/>
        <v>2.0477343862693211</v>
      </c>
      <c r="E1003" s="80">
        <f t="shared" si="47"/>
        <v>2.0313569343047226</v>
      </c>
    </row>
    <row r="1004" spans="1:5" x14ac:dyDescent="0.3">
      <c r="A1004" s="81">
        <v>38163</v>
      </c>
      <c r="B1004" s="84">
        <v>15.69</v>
      </c>
      <c r="C1004" s="29">
        <f t="shared" si="45"/>
        <v>1.9927007340444973</v>
      </c>
      <c r="D1004" s="80">
        <f t="shared" si="46"/>
        <v>2.0489676259978413</v>
      </c>
      <c r="E1004" s="80">
        <f t="shared" si="47"/>
        <v>2.0325730335243941</v>
      </c>
    </row>
    <row r="1005" spans="1:5" x14ac:dyDescent="0.3">
      <c r="A1005" s="81">
        <v>38166</v>
      </c>
      <c r="B1005" s="84">
        <v>15.7</v>
      </c>
      <c r="C1005" s="29">
        <f t="shared" si="45"/>
        <v>1.9938535512731566</v>
      </c>
      <c r="D1005" s="80">
        <f t="shared" si="46"/>
        <v>2.0502008836463737</v>
      </c>
      <c r="E1005" s="80">
        <f t="shared" si="47"/>
        <v>2.0337891696897521</v>
      </c>
    </row>
    <row r="1006" spans="1:5" x14ac:dyDescent="0.3">
      <c r="A1006" s="81">
        <v>38167</v>
      </c>
      <c r="B1006" s="84">
        <v>15.7</v>
      </c>
      <c r="C1006" s="29">
        <f t="shared" si="45"/>
        <v>1.9950077133398467</v>
      </c>
      <c r="D1006" s="80">
        <f t="shared" si="46"/>
        <v>2.0514356088129349</v>
      </c>
      <c r="E1006" s="80">
        <f t="shared" si="47"/>
        <v>2.0350067249999335</v>
      </c>
    </row>
    <row r="1007" spans="1:5" x14ac:dyDescent="0.3">
      <c r="A1007" s="81">
        <v>38168</v>
      </c>
      <c r="B1007" s="84">
        <v>15.72</v>
      </c>
      <c r="C1007" s="29">
        <f t="shared" si="45"/>
        <v>1.9961625435047907</v>
      </c>
      <c r="D1007" s="80">
        <f t="shared" si="46"/>
        <v>2.0526710775877195</v>
      </c>
      <c r="E1007" s="80">
        <f t="shared" si="47"/>
        <v>2.036225009216019</v>
      </c>
    </row>
    <row r="1008" spans="1:5" x14ac:dyDescent="0.3">
      <c r="A1008" s="81">
        <v>38169</v>
      </c>
      <c r="B1008" s="84">
        <v>15.71</v>
      </c>
      <c r="C1008" s="29">
        <f t="shared" si="45"/>
        <v>1.9973194195068791</v>
      </c>
      <c r="D1008" s="80">
        <f t="shared" si="46"/>
        <v>2.0539087639818652</v>
      </c>
      <c r="E1008" s="80">
        <f t="shared" si="47"/>
        <v>2.0374454277974423</v>
      </c>
    </row>
    <row r="1009" spans="1:5" x14ac:dyDescent="0.3">
      <c r="A1009" s="81">
        <v>38170</v>
      </c>
      <c r="B1009" s="84">
        <v>15.69</v>
      </c>
      <c r="C1009" s="29">
        <f t="shared" si="45"/>
        <v>1.9984762669146574</v>
      </c>
      <c r="D1009" s="80">
        <f t="shared" si="46"/>
        <v>2.05514644874579</v>
      </c>
      <c r="E1009" s="80">
        <f t="shared" si="47"/>
        <v>2.038665864720997</v>
      </c>
    </row>
    <row r="1010" spans="1:5" x14ac:dyDescent="0.3">
      <c r="A1010" s="81">
        <v>38173</v>
      </c>
      <c r="B1010" s="84">
        <v>15.69</v>
      </c>
      <c r="C1010" s="29">
        <f t="shared" si="45"/>
        <v>1.9996324254045927</v>
      </c>
      <c r="D1010" s="80">
        <f t="shared" si="46"/>
        <v>2.0563834253795892</v>
      </c>
      <c r="E1010" s="80">
        <f t="shared" si="47"/>
        <v>2.0398856463703035</v>
      </c>
    </row>
    <row r="1011" spans="1:5" x14ac:dyDescent="0.3">
      <c r="A1011" s="81">
        <v>38174</v>
      </c>
      <c r="B1011" s="84">
        <v>15.7</v>
      </c>
      <c r="C1011" s="29">
        <f t="shared" si="45"/>
        <v>2.0007892527553377</v>
      </c>
      <c r="D1011" s="80">
        <f t="shared" si="46"/>
        <v>2.0576211465399856</v>
      </c>
      <c r="E1011" s="80">
        <f t="shared" si="47"/>
        <v>2.0411061578436076</v>
      </c>
    </row>
    <row r="1012" spans="1:5" x14ac:dyDescent="0.3">
      <c r="A1012" s="81">
        <v>38175</v>
      </c>
      <c r="B1012" s="84">
        <v>15.69</v>
      </c>
      <c r="C1012" s="29">
        <f t="shared" si="45"/>
        <v>2.001947429622188</v>
      </c>
      <c r="D1012" s="80">
        <f t="shared" si="46"/>
        <v>2.0588603405297778</v>
      </c>
      <c r="E1012" s="80">
        <f t="shared" si="47"/>
        <v>2.0423280935674097</v>
      </c>
    </row>
    <row r="1013" spans="1:5" x14ac:dyDescent="0.3">
      <c r="A1013" s="81">
        <v>38176</v>
      </c>
      <c r="B1013" s="84">
        <v>15.73</v>
      </c>
      <c r="C1013" s="29">
        <f t="shared" si="45"/>
        <v>2.0031055962491728</v>
      </c>
      <c r="D1013" s="80">
        <f t="shared" si="46"/>
        <v>2.0600995525261028</v>
      </c>
      <c r="E1013" s="80">
        <f t="shared" si="47"/>
        <v>2.0435500664142143</v>
      </c>
    </row>
    <row r="1014" spans="1:5" x14ac:dyDescent="0.3">
      <c r="A1014" s="81">
        <v>38177</v>
      </c>
      <c r="B1014" s="84">
        <v>15.77</v>
      </c>
      <c r="C1014" s="29">
        <f t="shared" si="45"/>
        <v>2.0042671771533818</v>
      </c>
      <c r="D1014" s="80">
        <f t="shared" si="46"/>
        <v>2.0613424467532497</v>
      </c>
      <c r="E1014" s="80">
        <f t="shared" si="47"/>
        <v>2.0447755701150641</v>
      </c>
    </row>
    <row r="1015" spans="1:5" x14ac:dyDescent="0.3">
      <c r="A1015" s="81">
        <v>38180</v>
      </c>
      <c r="B1015" s="84">
        <v>15.71</v>
      </c>
      <c r="C1015" s="29">
        <f t="shared" si="45"/>
        <v>2.0054321774927737</v>
      </c>
      <c r="D1015" s="80">
        <f t="shared" si="46"/>
        <v>2.0625890289706375</v>
      </c>
      <c r="E1015" s="80">
        <f t="shared" si="47"/>
        <v>2.0460046101404981</v>
      </c>
    </row>
    <row r="1016" spans="1:5" x14ac:dyDescent="0.3">
      <c r="A1016" s="81">
        <v>38181</v>
      </c>
      <c r="B1016" s="84">
        <v>15.71</v>
      </c>
      <c r="C1016" s="29">
        <f t="shared" si="45"/>
        <v>2.0065937238099774</v>
      </c>
      <c r="D1016" s="80">
        <f t="shared" si="46"/>
        <v>2.063831944459467</v>
      </c>
      <c r="E1016" s="80">
        <f t="shared" si="47"/>
        <v>2.0472301740441545</v>
      </c>
    </row>
    <row r="1017" spans="1:5" x14ac:dyDescent="0.3">
      <c r="A1017" s="81">
        <v>38182</v>
      </c>
      <c r="B1017" s="84">
        <v>15.69</v>
      </c>
      <c r="C1017" s="29">
        <f t="shared" si="45"/>
        <v>2.007755942894808</v>
      </c>
      <c r="D1017" s="80">
        <f t="shared" si="46"/>
        <v>2.0650756089287725</v>
      </c>
      <c r="E1017" s="80">
        <f t="shared" si="47"/>
        <v>2.0484564720648675</v>
      </c>
    </row>
    <row r="1018" spans="1:5" x14ac:dyDescent="0.3">
      <c r="A1018" s="81">
        <v>38183</v>
      </c>
      <c r="B1018" s="84">
        <v>15.71</v>
      </c>
      <c r="C1018" s="29">
        <f t="shared" si="45"/>
        <v>2.0089174698628911</v>
      </c>
      <c r="D1018" s="80">
        <f t="shared" si="46"/>
        <v>2.0663185618467175</v>
      </c>
      <c r="E1018" s="80">
        <f t="shared" si="47"/>
        <v>2.0496821116644051</v>
      </c>
    </row>
    <row r="1019" spans="1:5" x14ac:dyDescent="0.3">
      <c r="A1019" s="81">
        <v>38184</v>
      </c>
      <c r="B1019" s="84">
        <v>15.7</v>
      </c>
      <c r="C1019" s="29">
        <f t="shared" si="45"/>
        <v>2.0100810348614355</v>
      </c>
      <c r="D1019" s="80">
        <f t="shared" si="46"/>
        <v>2.0675637247508645</v>
      </c>
      <c r="E1019" s="80">
        <f t="shared" si="47"/>
        <v>2.0509098784043118</v>
      </c>
    </row>
    <row r="1020" spans="1:5" x14ac:dyDescent="0.3">
      <c r="A1020" s="81">
        <v>38187</v>
      </c>
      <c r="B1020" s="84">
        <v>15.7</v>
      </c>
      <c r="C1020" s="29">
        <f t="shared" si="45"/>
        <v>2.0112445903692757</v>
      </c>
      <c r="D1020" s="80">
        <f t="shared" si="46"/>
        <v>2.0688089066180573</v>
      </c>
      <c r="E1020" s="80">
        <f t="shared" si="47"/>
        <v>2.0521376832576217</v>
      </c>
    </row>
    <row r="1021" spans="1:5" x14ac:dyDescent="0.3">
      <c r="A1021" s="81">
        <v>38188</v>
      </c>
      <c r="B1021" s="84">
        <v>15.7</v>
      </c>
      <c r="C1021" s="29">
        <f t="shared" si="45"/>
        <v>2.0124088194128569</v>
      </c>
      <c r="D1021" s="80">
        <f t="shared" si="46"/>
        <v>2.0700548383909791</v>
      </c>
      <c r="E1021" s="80">
        <f t="shared" si="47"/>
        <v>2.0533662231528629</v>
      </c>
    </row>
    <row r="1022" spans="1:5" x14ac:dyDescent="0.3">
      <c r="A1022" s="81">
        <v>38189</v>
      </c>
      <c r="B1022" s="84">
        <v>15.71</v>
      </c>
      <c r="C1022" s="29">
        <f t="shared" si="45"/>
        <v>2.0135737223820622</v>
      </c>
      <c r="D1022" s="80">
        <f t="shared" si="46"/>
        <v>2.0713015205212577</v>
      </c>
      <c r="E1022" s="80">
        <f t="shared" si="47"/>
        <v>2.0545954985300781</v>
      </c>
    </row>
    <row r="1023" spans="1:5" x14ac:dyDescent="0.3">
      <c r="A1023" s="81">
        <v>38190</v>
      </c>
      <c r="B1023" s="84">
        <v>15.69</v>
      </c>
      <c r="C1023" s="29">
        <f t="shared" si="45"/>
        <v>2.0147399842820661</v>
      </c>
      <c r="D1023" s="80">
        <f t="shared" si="46"/>
        <v>2.0725496861547077</v>
      </c>
      <c r="E1023" s="80">
        <f t="shared" si="47"/>
        <v>2.0558262084058687</v>
      </c>
    </row>
    <row r="1024" spans="1:5" x14ac:dyDescent="0.3">
      <c r="A1024" s="81">
        <v>38191</v>
      </c>
      <c r="B1024" s="84">
        <v>15.7</v>
      </c>
      <c r="C1024" s="29">
        <f t="shared" si="45"/>
        <v>2.0159055516577729</v>
      </c>
      <c r="D1024" s="80">
        <f t="shared" si="46"/>
        <v>2.0737971376614972</v>
      </c>
      <c r="E1024" s="80">
        <f t="shared" si="47"/>
        <v>2.0570562574916806</v>
      </c>
    </row>
    <row r="1025" spans="1:5" x14ac:dyDescent="0.3">
      <c r="A1025" s="81">
        <v>38194</v>
      </c>
      <c r="B1025" s="84">
        <v>15.71</v>
      </c>
      <c r="C1025" s="29">
        <f t="shared" si="45"/>
        <v>2.0170724787454057</v>
      </c>
      <c r="D1025" s="80">
        <f t="shared" si="46"/>
        <v>2.0750460735763325</v>
      </c>
      <c r="E1025" s="80">
        <f t="shared" si="47"/>
        <v>2.0582877419577095</v>
      </c>
    </row>
    <row r="1026" spans="1:5" x14ac:dyDescent="0.3">
      <c r="A1026" s="81">
        <v>38195</v>
      </c>
      <c r="B1026" s="84">
        <v>15.7</v>
      </c>
      <c r="C1026" s="29">
        <f t="shared" si="45"/>
        <v>2.018240767125095</v>
      </c>
      <c r="D1026" s="80">
        <f t="shared" si="46"/>
        <v>2.0762964956762553</v>
      </c>
      <c r="E1026" s="80">
        <f t="shared" si="47"/>
        <v>2.0595206635002024</v>
      </c>
    </row>
    <row r="1027" spans="1:5" x14ac:dyDescent="0.3">
      <c r="A1027" s="81">
        <v>38196</v>
      </c>
      <c r="B1027" s="84">
        <v>15.7</v>
      </c>
      <c r="C1027" s="29">
        <f t="shared" si="45"/>
        <v>2.0194090459755532</v>
      </c>
      <c r="D1027" s="80">
        <f t="shared" si="46"/>
        <v>2.077546936819318</v>
      </c>
      <c r="E1027" s="80">
        <f t="shared" si="47"/>
        <v>2.0607536233161183</v>
      </c>
    </row>
    <row r="1028" spans="1:5" x14ac:dyDescent="0.3">
      <c r="A1028" s="81">
        <v>38197</v>
      </c>
      <c r="B1028" s="84">
        <v>15.7</v>
      </c>
      <c r="C1028" s="29">
        <f t="shared" si="45"/>
        <v>2.0205780010959069</v>
      </c>
      <c r="D1028" s="80">
        <f t="shared" si="46"/>
        <v>2.0787981310354873</v>
      </c>
      <c r="E1028" s="80">
        <f t="shared" si="47"/>
        <v>2.0619873212600535</v>
      </c>
    </row>
    <row r="1029" spans="1:5" x14ac:dyDescent="0.3">
      <c r="A1029" s="81">
        <v>38198</v>
      </c>
      <c r="B1029" s="84">
        <v>15.74</v>
      </c>
      <c r="C1029" s="29">
        <f t="shared" ref="C1029:C1092" si="48">IF(A1029=$B$2,1,IF(A1028&lt;DATE(1998,1,2),ROUND(B1028/3000+1,8)*C1028,ROUND(((1+B1028/100)^(1/252)),8)*C1028))</f>
        <v>2.0217476328776214</v>
      </c>
      <c r="D1029" s="80">
        <f t="shared" ref="D1029:D1092" si="49">(((ROUND(C1029/C1028,8)-1)*$D$1)+1)*D1028</f>
        <v>2.0800500787782981</v>
      </c>
      <c r="E1029" s="80">
        <f t="shared" ref="E1029:E1092" si="50">(((ROUND(C1029/C1028,8))*(($E$1+1)^(1/252)))*E1028)</f>
        <v>2.0632217577738978</v>
      </c>
    </row>
    <row r="1030" spans="1:5" x14ac:dyDescent="0.3">
      <c r="A1030" s="81">
        <v>38201</v>
      </c>
      <c r="B1030" s="84">
        <v>15.75</v>
      </c>
      <c r="C1030" s="29">
        <f t="shared" si="48"/>
        <v>2.0229207115066461</v>
      </c>
      <c r="D1030" s="80">
        <f t="shared" si="49"/>
        <v>2.0813057452967785</v>
      </c>
      <c r="E1030" s="80">
        <f t="shared" si="50"/>
        <v>2.0644597599695591</v>
      </c>
    </row>
    <row r="1031" spans="1:5" x14ac:dyDescent="0.3">
      <c r="A1031" s="81">
        <v>38202</v>
      </c>
      <c r="B1031" s="84">
        <v>15.76</v>
      </c>
      <c r="C1031" s="29">
        <f t="shared" si="48"/>
        <v>2.0240951788133326</v>
      </c>
      <c r="D1031" s="80">
        <f t="shared" si="49"/>
        <v>2.0825629277117632</v>
      </c>
      <c r="E1031" s="80">
        <f t="shared" si="50"/>
        <v>2.065699227583242</v>
      </c>
    </row>
    <row r="1032" spans="1:5" x14ac:dyDescent="0.3">
      <c r="A1032" s="81">
        <v>38203</v>
      </c>
      <c r="B1032" s="84">
        <v>15.77</v>
      </c>
      <c r="C1032" s="29">
        <f t="shared" si="48"/>
        <v>2.0252710161846088</v>
      </c>
      <c r="D1032" s="80">
        <f t="shared" si="49"/>
        <v>2.0838216061869503</v>
      </c>
      <c r="E1032" s="80">
        <f t="shared" si="50"/>
        <v>2.0669401417044893</v>
      </c>
    </row>
    <row r="1033" spans="1:5" x14ac:dyDescent="0.3">
      <c r="A1033" s="81">
        <v>38204</v>
      </c>
      <c r="B1033" s="84">
        <v>15.78</v>
      </c>
      <c r="C1033" s="29">
        <f t="shared" si="48"/>
        <v>2.0264482252154763</v>
      </c>
      <c r="D1033" s="80">
        <f t="shared" si="49"/>
        <v>2.0850817825164936</v>
      </c>
      <c r="E1033" s="80">
        <f t="shared" si="50"/>
        <v>2.0681825040455983</v>
      </c>
    </row>
    <row r="1034" spans="1:5" x14ac:dyDescent="0.3">
      <c r="A1034" s="81">
        <v>38205</v>
      </c>
      <c r="B1034" s="84">
        <v>15.77</v>
      </c>
      <c r="C1034" s="29">
        <f t="shared" si="48"/>
        <v>2.0276268075032617</v>
      </c>
      <c r="D1034" s="80">
        <f t="shared" si="49"/>
        <v>2.0863434584972196</v>
      </c>
      <c r="E1034" s="80">
        <f t="shared" si="50"/>
        <v>2.0694263163213726</v>
      </c>
    </row>
    <row r="1035" spans="1:5" x14ac:dyDescent="0.3">
      <c r="A1035" s="81">
        <v>38208</v>
      </c>
      <c r="B1035" s="84">
        <v>15.77</v>
      </c>
      <c r="C1035" s="29">
        <f t="shared" si="48"/>
        <v>2.028805385861391</v>
      </c>
      <c r="D1035" s="80">
        <f t="shared" si="49"/>
        <v>2.0876051598990526</v>
      </c>
      <c r="E1035" s="80">
        <f t="shared" si="50"/>
        <v>2.070670173011377</v>
      </c>
    </row>
    <row r="1036" spans="1:5" x14ac:dyDescent="0.3">
      <c r="A1036" s="81">
        <v>38209</v>
      </c>
      <c r="B1036" s="84">
        <v>15.76</v>
      </c>
      <c r="C1036" s="29">
        <f t="shared" si="48"/>
        <v>2.0299846492799767</v>
      </c>
      <c r="D1036" s="80">
        <f t="shared" si="49"/>
        <v>2.088867624305855</v>
      </c>
      <c r="E1036" s="80">
        <f t="shared" si="50"/>
        <v>2.0719147773382764</v>
      </c>
    </row>
    <row r="1037" spans="1:5" x14ac:dyDescent="0.3">
      <c r="A1037" s="81">
        <v>38210</v>
      </c>
      <c r="B1037" s="84">
        <v>15.77</v>
      </c>
      <c r="C1037" s="29">
        <f t="shared" si="48"/>
        <v>2.0311639079624362</v>
      </c>
      <c r="D1037" s="80">
        <f t="shared" si="49"/>
        <v>2.0901301132713712</v>
      </c>
      <c r="E1037" s="80">
        <f t="shared" si="50"/>
        <v>2.0731594252864811</v>
      </c>
    </row>
    <row r="1038" spans="1:5" x14ac:dyDescent="0.3">
      <c r="A1038" s="81">
        <v>38211</v>
      </c>
      <c r="B1038" s="84">
        <v>15.76</v>
      </c>
      <c r="C1038" s="29">
        <f t="shared" si="48"/>
        <v>2.0323445422955784</v>
      </c>
      <c r="D1038" s="80">
        <f t="shared" si="49"/>
        <v>2.0913941046258087</v>
      </c>
      <c r="E1038" s="80">
        <f t="shared" si="50"/>
        <v>2.0744055258121437</v>
      </c>
    </row>
    <row r="1039" spans="1:5" x14ac:dyDescent="0.3">
      <c r="A1039" s="81">
        <v>38212</v>
      </c>
      <c r="B1039" s="84">
        <v>15.75</v>
      </c>
      <c r="C1039" s="29">
        <f t="shared" si="48"/>
        <v>2.0335251718870886</v>
      </c>
      <c r="D1039" s="80">
        <f t="shared" si="49"/>
        <v>2.0926581205686632</v>
      </c>
      <c r="E1039" s="80">
        <f t="shared" si="50"/>
        <v>2.0756516700115513</v>
      </c>
    </row>
    <row r="1040" spans="1:5" x14ac:dyDescent="0.3">
      <c r="A1040" s="81">
        <v>38215</v>
      </c>
      <c r="B1040" s="84">
        <v>15.76</v>
      </c>
      <c r="C1040" s="29">
        <f t="shared" si="48"/>
        <v>2.0347057959313828</v>
      </c>
      <c r="D1040" s="80">
        <f t="shared" si="49"/>
        <v>2.0939221602205493</v>
      </c>
      <c r="E1040" s="80">
        <f t="shared" si="50"/>
        <v>2.0768978570635594</v>
      </c>
    </row>
    <row r="1041" spans="1:5" x14ac:dyDescent="0.3">
      <c r="A1041" s="81">
        <v>38216</v>
      </c>
      <c r="B1041" s="84">
        <v>15.75</v>
      </c>
      <c r="C1041" s="29">
        <f t="shared" si="48"/>
        <v>2.035887797222355</v>
      </c>
      <c r="D1041" s="80">
        <f t="shared" si="49"/>
        <v>2.0951877040928215</v>
      </c>
      <c r="E1041" s="80">
        <f t="shared" si="50"/>
        <v>2.0781454984649814</v>
      </c>
    </row>
    <row r="1042" spans="1:5" x14ac:dyDescent="0.3">
      <c r="A1042" s="81">
        <v>38217</v>
      </c>
      <c r="B1042" s="84">
        <v>15.73</v>
      </c>
      <c r="C1042" s="29">
        <f t="shared" si="48"/>
        <v>2.0370697929596666</v>
      </c>
      <c r="D1042" s="80">
        <f t="shared" si="49"/>
        <v>2.0964532717027846</v>
      </c>
      <c r="E1042" s="80">
        <f t="shared" si="50"/>
        <v>2.0793931827704899</v>
      </c>
    </row>
    <row r="1043" spans="1:5" x14ac:dyDescent="0.3">
      <c r="A1043" s="81">
        <v>38218</v>
      </c>
      <c r="B1043" s="84">
        <v>15.74</v>
      </c>
      <c r="C1043" s="29">
        <f t="shared" si="48"/>
        <v>2.0382510693619063</v>
      </c>
      <c r="D1043" s="80">
        <f t="shared" si="49"/>
        <v>2.0977180987669368</v>
      </c>
      <c r="E1043" s="80">
        <f t="shared" si="50"/>
        <v>2.0806401813553981</v>
      </c>
    </row>
    <row r="1044" spans="1:5" x14ac:dyDescent="0.3">
      <c r="A1044" s="81">
        <v>38219</v>
      </c>
      <c r="B1044" s="84">
        <v>15.74</v>
      </c>
      <c r="C1044" s="29">
        <f t="shared" si="48"/>
        <v>2.0394337237798821</v>
      </c>
      <c r="D1044" s="80">
        <f t="shared" si="49"/>
        <v>2.0989844309618708</v>
      </c>
      <c r="E1044" s="80">
        <f t="shared" si="50"/>
        <v>2.0818886351889203</v>
      </c>
    </row>
    <row r="1045" spans="1:5" x14ac:dyDescent="0.3">
      <c r="A1045" s="81">
        <v>38222</v>
      </c>
      <c r="B1045" s="84">
        <v>15.77</v>
      </c>
      <c r="C1045" s="29">
        <f t="shared" si="48"/>
        <v>2.0406170644094308</v>
      </c>
      <c r="D1045" s="80">
        <f t="shared" si="49"/>
        <v>2.1002515276051974</v>
      </c>
      <c r="E1045" s="80">
        <f t="shared" si="50"/>
        <v>2.0831378381365799</v>
      </c>
    </row>
    <row r="1046" spans="1:5" x14ac:dyDescent="0.3">
      <c r="A1046" s="81">
        <v>38223</v>
      </c>
      <c r="B1046" s="84">
        <v>15.77</v>
      </c>
      <c r="C1046" s="29">
        <f t="shared" si="48"/>
        <v>2.0418031934842893</v>
      </c>
      <c r="D1046" s="80">
        <f t="shared" si="49"/>
        <v>2.1015216398131318</v>
      </c>
      <c r="E1046" s="80">
        <f t="shared" si="50"/>
        <v>2.0843899363223097</v>
      </c>
    </row>
    <row r="1047" spans="1:5" x14ac:dyDescent="0.3">
      <c r="A1047" s="81">
        <v>38224</v>
      </c>
      <c r="B1047" s="84">
        <v>15.74</v>
      </c>
      <c r="C1047" s="29">
        <f t="shared" si="48"/>
        <v>2.0429900120085338</v>
      </c>
      <c r="D1047" s="80">
        <f t="shared" si="49"/>
        <v>2.1027925201124109</v>
      </c>
      <c r="E1047" s="80">
        <f t="shared" si="50"/>
        <v>2.085642787098597</v>
      </c>
    </row>
    <row r="1048" spans="1:5" x14ac:dyDescent="0.3">
      <c r="A1048" s="81">
        <v>38225</v>
      </c>
      <c r="B1048" s="84">
        <v>15.74</v>
      </c>
      <c r="C1048" s="29">
        <f t="shared" si="48"/>
        <v>2.0441754161032013</v>
      </c>
      <c r="D1048" s="80">
        <f t="shared" si="49"/>
        <v>2.1040619155898348</v>
      </c>
      <c r="E1048" s="80">
        <f t="shared" si="50"/>
        <v>2.0868942426632082</v>
      </c>
    </row>
    <row r="1049" spans="1:5" x14ac:dyDescent="0.3">
      <c r="A1049" s="81">
        <v>38226</v>
      </c>
      <c r="B1049" s="84">
        <v>15.78</v>
      </c>
      <c r="C1049" s="29">
        <f t="shared" si="48"/>
        <v>2.0453615080048868</v>
      </c>
      <c r="D1049" s="80">
        <f t="shared" si="49"/>
        <v>2.1053320773648667</v>
      </c>
      <c r="E1049" s="80">
        <f t="shared" si="50"/>
        <v>2.0881464491430961</v>
      </c>
    </row>
    <row r="1050" spans="1:5" x14ac:dyDescent="0.3">
      <c r="A1050" s="81">
        <v>38229</v>
      </c>
      <c r="B1050" s="84">
        <v>15.81</v>
      </c>
      <c r="C1050" s="29">
        <f t="shared" si="48"/>
        <v>2.0465510902579425</v>
      </c>
      <c r="D1050" s="80">
        <f t="shared" si="49"/>
        <v>2.1066060067309644</v>
      </c>
      <c r="E1050" s="80">
        <f t="shared" si="50"/>
        <v>2.0894022678060904</v>
      </c>
    </row>
    <row r="1051" spans="1:5" x14ac:dyDescent="0.3">
      <c r="A1051" s="81">
        <v>38230</v>
      </c>
      <c r="B1051" s="84">
        <v>15.82</v>
      </c>
      <c r="C1051" s="29">
        <f t="shared" si="48"/>
        <v>2.0477434723196595</v>
      </c>
      <c r="D1051" s="80">
        <f t="shared" si="49"/>
        <v>2.1078829644117172</v>
      </c>
      <c r="E1051" s="80">
        <f t="shared" si="50"/>
        <v>2.0906609938498022</v>
      </c>
    </row>
    <row r="1052" spans="1:5" x14ac:dyDescent="0.3">
      <c r="A1052" s="81">
        <v>38231</v>
      </c>
      <c r="B1052" s="84">
        <v>15.79</v>
      </c>
      <c r="C1052" s="29">
        <f t="shared" si="48"/>
        <v>2.048937265809152</v>
      </c>
      <c r="D1052" s="80">
        <f t="shared" si="49"/>
        <v>2.1091614637081779</v>
      </c>
      <c r="E1052" s="80">
        <f t="shared" si="50"/>
        <v>2.0919212099381537</v>
      </c>
    </row>
    <row r="1053" spans="1:5" x14ac:dyDescent="0.3">
      <c r="A1053" s="81">
        <v>38232</v>
      </c>
      <c r="B1053" s="84">
        <v>15.81</v>
      </c>
      <c r="C1053" s="29">
        <f t="shared" si="48"/>
        <v>2.0501296448509896</v>
      </c>
      <c r="D1053" s="80">
        <f t="shared" si="49"/>
        <v>2.1104384782531405</v>
      </c>
      <c r="E1053" s="80">
        <f t="shared" si="50"/>
        <v>2.0931800309425612</v>
      </c>
    </row>
    <row r="1054" spans="1:5" x14ac:dyDescent="0.3">
      <c r="A1054" s="81">
        <v>38233</v>
      </c>
      <c r="B1054" s="84">
        <v>15.78</v>
      </c>
      <c r="C1054" s="29">
        <f t="shared" si="48"/>
        <v>2.0513241118859691</v>
      </c>
      <c r="D1054" s="80">
        <f t="shared" si="49"/>
        <v>2.1117177590564569</v>
      </c>
      <c r="E1054" s="80">
        <f t="shared" si="50"/>
        <v>2.0944410328375631</v>
      </c>
    </row>
    <row r="1055" spans="1:5" x14ac:dyDescent="0.3">
      <c r="A1055" s="81">
        <v>38236</v>
      </c>
      <c r="B1055" s="84">
        <v>15.79</v>
      </c>
      <c r="C1055" s="29">
        <f t="shared" si="48"/>
        <v>2.0525171619894422</v>
      </c>
      <c r="D1055" s="80">
        <f t="shared" si="49"/>
        <v>2.11299555237709</v>
      </c>
      <c r="E1055" s="80">
        <f t="shared" si="50"/>
        <v>2.0957006370854634</v>
      </c>
    </row>
    <row r="1056" spans="1:5" x14ac:dyDescent="0.3">
      <c r="A1056" s="81">
        <v>38238</v>
      </c>
      <c r="B1056" s="84">
        <v>15.8</v>
      </c>
      <c r="C1056" s="29">
        <f t="shared" si="48"/>
        <v>2.0537116243518621</v>
      </c>
      <c r="D1056" s="80">
        <f t="shared" si="49"/>
        <v>2.1142748883123685</v>
      </c>
      <c r="E1056" s="80">
        <f t="shared" si="50"/>
        <v>2.0969617323735554</v>
      </c>
    </row>
    <row r="1057" spans="1:5" x14ac:dyDescent="0.3">
      <c r="A1057" s="81">
        <v>38239</v>
      </c>
      <c r="B1057" s="84">
        <v>15.78</v>
      </c>
      <c r="C1057" s="29">
        <f t="shared" si="48"/>
        <v>2.0549074800936062</v>
      </c>
      <c r="D1057" s="80">
        <f t="shared" si="49"/>
        <v>2.1155557467305228</v>
      </c>
      <c r="E1057" s="80">
        <f t="shared" si="50"/>
        <v>2.0982242995113083</v>
      </c>
    </row>
    <row r="1058" spans="1:5" x14ac:dyDescent="0.3">
      <c r="A1058" s="81">
        <v>38240</v>
      </c>
      <c r="B1058" s="84">
        <v>15.81</v>
      </c>
      <c r="C1058" s="29">
        <f t="shared" si="48"/>
        <v>2.0561026142840286</v>
      </c>
      <c r="D1058" s="80">
        <f t="shared" si="49"/>
        <v>2.116835862404602</v>
      </c>
      <c r="E1058" s="80">
        <f t="shared" si="50"/>
        <v>2.0994861790291726</v>
      </c>
    </row>
    <row r="1059" spans="1:5" x14ac:dyDescent="0.3">
      <c r="A1059" s="81">
        <v>38243</v>
      </c>
      <c r="B1059" s="84">
        <v>15.86</v>
      </c>
      <c r="C1059" s="29">
        <f t="shared" si="48"/>
        <v>2.0573005613501891</v>
      </c>
      <c r="D1059" s="80">
        <f t="shared" si="49"/>
        <v>2.1181190210990866</v>
      </c>
      <c r="E1059" s="80">
        <f t="shared" si="50"/>
        <v>2.100750979959408</v>
      </c>
    </row>
    <row r="1060" spans="1:5" x14ac:dyDescent="0.3">
      <c r="A1060" s="81">
        <v>38244</v>
      </c>
      <c r="B1060" s="84">
        <v>15.87</v>
      </c>
      <c r="C1060" s="29">
        <f t="shared" si="48"/>
        <v>2.0585027449332141</v>
      </c>
      <c r="D1060" s="80">
        <f t="shared" si="49"/>
        <v>2.1194067479522052</v>
      </c>
      <c r="E1060" s="80">
        <f t="shared" si="50"/>
        <v>2.1020201562113683</v>
      </c>
    </row>
    <row r="1061" spans="1:5" x14ac:dyDescent="0.3">
      <c r="A1061" s="81">
        <v>38245</v>
      </c>
      <c r="B1061" s="84">
        <v>15.89</v>
      </c>
      <c r="C1061" s="29">
        <f t="shared" si="48"/>
        <v>2.0597063309031491</v>
      </c>
      <c r="D1061" s="80">
        <f t="shared" si="49"/>
        <v>2.1206960073992964</v>
      </c>
      <c r="E1061" s="80">
        <f t="shared" si="50"/>
        <v>2.1032908139417192</v>
      </c>
    </row>
    <row r="1062" spans="1:5" x14ac:dyDescent="0.3">
      <c r="A1062" s="81">
        <v>38246</v>
      </c>
      <c r="B1062" s="84">
        <v>16.16</v>
      </c>
      <c r="C1062" s="29">
        <f t="shared" si="48"/>
        <v>2.06091202119807</v>
      </c>
      <c r="D1062" s="80">
        <f t="shared" si="49"/>
        <v>2.1219875514507507</v>
      </c>
      <c r="E1062" s="80">
        <f t="shared" si="50"/>
        <v>2.1045636700425967</v>
      </c>
    </row>
    <row r="1063" spans="1:5" x14ac:dyDescent="0.3">
      <c r="A1063" s="81">
        <v>38247</v>
      </c>
      <c r="B1063" s="84">
        <v>16.149999999999999</v>
      </c>
      <c r="C1063" s="29">
        <f t="shared" si="48"/>
        <v>2.0621374600949949</v>
      </c>
      <c r="D1063" s="80">
        <f t="shared" si="49"/>
        <v>2.1233002813714448</v>
      </c>
      <c r="E1063" s="80">
        <f t="shared" si="50"/>
        <v>2.1058567429955892</v>
      </c>
    </row>
    <row r="1064" spans="1:5" x14ac:dyDescent="0.3">
      <c r="A1064" s="81">
        <v>38250</v>
      </c>
      <c r="B1064" s="84">
        <v>16.170000000000002</v>
      </c>
      <c r="C1064" s="29">
        <f t="shared" si="48"/>
        <v>2.0633629265234052</v>
      </c>
      <c r="D1064" s="80">
        <f t="shared" si="49"/>
        <v>2.1246130723014471</v>
      </c>
      <c r="E1064" s="80">
        <f t="shared" si="50"/>
        <v>2.1071498944249791</v>
      </c>
    </row>
    <row r="1065" spans="1:5" x14ac:dyDescent="0.3">
      <c r="A1065" s="81">
        <v>38251</v>
      </c>
      <c r="B1065" s="84">
        <v>16.12</v>
      </c>
      <c r="C1065" s="29">
        <f t="shared" si="48"/>
        <v>2.0645905449301694</v>
      </c>
      <c r="D1065" s="80">
        <f t="shared" si="49"/>
        <v>2.125928200110601</v>
      </c>
      <c r="E1065" s="80">
        <f t="shared" si="50"/>
        <v>2.1084452939069709</v>
      </c>
    </row>
    <row r="1066" spans="1:5" x14ac:dyDescent="0.3">
      <c r="A1066" s="81">
        <v>38252</v>
      </c>
      <c r="B1066" s="84">
        <v>16.149999999999999</v>
      </c>
      <c r="C1066" s="29">
        <f t="shared" si="48"/>
        <v>2.0658153632709495</v>
      </c>
      <c r="D1066" s="80">
        <f t="shared" si="49"/>
        <v>2.1272403597742673</v>
      </c>
      <c r="E1066" s="80">
        <f t="shared" si="50"/>
        <v>2.1097378842408627</v>
      </c>
    </row>
    <row r="1067" spans="1:5" x14ac:dyDescent="0.3">
      <c r="A1067" s="81">
        <v>38253</v>
      </c>
      <c r="B1067" s="84">
        <v>16.14</v>
      </c>
      <c r="C1067" s="29">
        <f t="shared" si="48"/>
        <v>2.0670430153668802</v>
      </c>
      <c r="D1067" s="80">
        <f t="shared" si="49"/>
        <v>2.1285555867700658</v>
      </c>
      <c r="E1067" s="80">
        <f t="shared" si="50"/>
        <v>2.111033418977363</v>
      </c>
    </row>
    <row r="1068" spans="1:5" x14ac:dyDescent="0.3">
      <c r="A1068" s="81">
        <v>38254</v>
      </c>
      <c r="B1068" s="84">
        <v>16.170000000000002</v>
      </c>
      <c r="C1068" s="29">
        <f t="shared" si="48"/>
        <v>2.0682706942249971</v>
      </c>
      <c r="D1068" s="80">
        <f t="shared" si="49"/>
        <v>2.12987087399571</v>
      </c>
      <c r="E1068" s="80">
        <f t="shared" si="50"/>
        <v>2.1123290315022198</v>
      </c>
    </row>
    <row r="1069" spans="1:5" x14ac:dyDescent="0.3">
      <c r="A1069" s="81">
        <v>38257</v>
      </c>
      <c r="B1069" s="84">
        <v>16.170000000000002</v>
      </c>
      <c r="C1069" s="29">
        <f t="shared" si="48"/>
        <v>2.0695012325572328</v>
      </c>
      <c r="D1069" s="80">
        <f t="shared" si="49"/>
        <v>2.1311892563651003</v>
      </c>
      <c r="E1069" s="80">
        <f t="shared" si="50"/>
        <v>2.1136276149302162</v>
      </c>
    </row>
    <row r="1070" spans="1:5" x14ac:dyDescent="0.3">
      <c r="A1070" s="81">
        <v>38258</v>
      </c>
      <c r="B1070" s="84">
        <v>16.170000000000002</v>
      </c>
      <c r="C1070" s="29">
        <f t="shared" si="48"/>
        <v>2.070732503010555</v>
      </c>
      <c r="D1070" s="80">
        <f t="shared" si="49"/>
        <v>2.1325084548084097</v>
      </c>
      <c r="E1070" s="80">
        <f t="shared" si="50"/>
        <v>2.1149269966802988</v>
      </c>
    </row>
    <row r="1071" spans="1:5" x14ac:dyDescent="0.3">
      <c r="A1071" s="81">
        <v>38259</v>
      </c>
      <c r="B1071" s="84">
        <v>16.14</v>
      </c>
      <c r="C1071" s="29">
        <f t="shared" si="48"/>
        <v>2.0719645060205458</v>
      </c>
      <c r="D1071" s="80">
        <f t="shared" si="49"/>
        <v>2.1338284698307857</v>
      </c>
      <c r="E1071" s="80">
        <f t="shared" si="50"/>
        <v>2.116227177243247</v>
      </c>
    </row>
    <row r="1072" spans="1:5" x14ac:dyDescent="0.3">
      <c r="A1072" s="81">
        <v>38260</v>
      </c>
      <c r="B1072" s="84">
        <v>16.170000000000002</v>
      </c>
      <c r="C1072" s="29">
        <f t="shared" si="48"/>
        <v>2.0731951078996067</v>
      </c>
      <c r="D1072" s="80">
        <f t="shared" si="49"/>
        <v>2.1351470153014929</v>
      </c>
      <c r="E1072" s="80">
        <f t="shared" si="50"/>
        <v>2.1175259773530088</v>
      </c>
    </row>
    <row r="1073" spans="1:5" x14ac:dyDescent="0.3">
      <c r="A1073" s="81">
        <v>38261</v>
      </c>
      <c r="B1073" s="84">
        <v>16.18</v>
      </c>
      <c r="C1073" s="29">
        <f t="shared" si="48"/>
        <v>2.0744285760610026</v>
      </c>
      <c r="D1073" s="80">
        <f t="shared" si="49"/>
        <v>2.136468663583273</v>
      </c>
      <c r="E1073" s="80">
        <f t="shared" si="50"/>
        <v>2.1188277556751989</v>
      </c>
    </row>
    <row r="1074" spans="1:5" x14ac:dyDescent="0.3">
      <c r="A1074" s="81">
        <v>38264</v>
      </c>
      <c r="B1074" s="84">
        <v>16.16</v>
      </c>
      <c r="C1074" s="29">
        <f t="shared" si="48"/>
        <v>2.075663483392332</v>
      </c>
      <c r="D1074" s="80">
        <f t="shared" si="49"/>
        <v>2.1377918857064397</v>
      </c>
      <c r="E1074" s="80">
        <f t="shared" si="50"/>
        <v>2.120131054699276</v>
      </c>
    </row>
    <row r="1075" spans="1:5" x14ac:dyDescent="0.3">
      <c r="A1075" s="81">
        <v>38265</v>
      </c>
      <c r="B1075" s="84">
        <v>16.149999999999999</v>
      </c>
      <c r="C1075" s="29">
        <f t="shared" si="48"/>
        <v>2.0768976936561918</v>
      </c>
      <c r="D1075" s="80">
        <f t="shared" si="49"/>
        <v>2.1391143926978993</v>
      </c>
      <c r="E1075" s="80">
        <f t="shared" si="50"/>
        <v>2.121433692468166</v>
      </c>
    </row>
    <row r="1076" spans="1:5" x14ac:dyDescent="0.3">
      <c r="A1076" s="81">
        <v>38266</v>
      </c>
      <c r="B1076" s="84">
        <v>16.149999999999999</v>
      </c>
      <c r="C1076" s="29">
        <f t="shared" si="48"/>
        <v>2.0781319316486009</v>
      </c>
      <c r="D1076" s="80">
        <f t="shared" si="49"/>
        <v>2.1404369611530578</v>
      </c>
      <c r="E1076" s="80">
        <f t="shared" si="50"/>
        <v>2.1227364092939407</v>
      </c>
    </row>
    <row r="1077" spans="1:5" x14ac:dyDescent="0.3">
      <c r="A1077" s="81">
        <v>38267</v>
      </c>
      <c r="B1077" s="84">
        <v>16.149999999999999</v>
      </c>
      <c r="C1077" s="29">
        <f t="shared" si="48"/>
        <v>2.0793669031116213</v>
      </c>
      <c r="D1077" s="80">
        <f t="shared" si="49"/>
        <v>2.1417603473238676</v>
      </c>
      <c r="E1077" s="80">
        <f t="shared" si="50"/>
        <v>2.1240399260839724</v>
      </c>
    </row>
    <row r="1078" spans="1:5" x14ac:dyDescent="0.3">
      <c r="A1078" s="81">
        <v>38268</v>
      </c>
      <c r="B1078" s="84">
        <v>16.149999999999999</v>
      </c>
      <c r="C1078" s="29">
        <f t="shared" si="48"/>
        <v>2.0806026084811333</v>
      </c>
      <c r="D1078" s="80">
        <f t="shared" si="49"/>
        <v>2.1430845517159045</v>
      </c>
      <c r="E1078" s="80">
        <f t="shared" si="50"/>
        <v>2.1253442433294985</v>
      </c>
    </row>
    <row r="1079" spans="1:5" x14ac:dyDescent="0.3">
      <c r="A1079" s="81">
        <v>38271</v>
      </c>
      <c r="B1079" s="84">
        <v>16.149999999999999</v>
      </c>
      <c r="C1079" s="29">
        <f t="shared" si="48"/>
        <v>2.0818390481932751</v>
      </c>
      <c r="D1079" s="80">
        <f t="shared" si="49"/>
        <v>2.1444095748350573</v>
      </c>
      <c r="E1079" s="80">
        <f t="shared" si="50"/>
        <v>2.1266493615220576</v>
      </c>
    </row>
    <row r="1080" spans="1:5" x14ac:dyDescent="0.3">
      <c r="A1080" s="81">
        <v>38273</v>
      </c>
      <c r="B1080" s="84">
        <v>16.170000000000002</v>
      </c>
      <c r="C1080" s="29">
        <f t="shared" si="48"/>
        <v>2.0830762226844448</v>
      </c>
      <c r="D1080" s="80">
        <f t="shared" si="49"/>
        <v>2.1457354171875274</v>
      </c>
      <c r="E1080" s="80">
        <f t="shared" si="50"/>
        <v>2.1279552811534908</v>
      </c>
    </row>
    <row r="1081" spans="1:5" x14ac:dyDescent="0.3">
      <c r="A1081" s="81">
        <v>38274</v>
      </c>
      <c r="B1081" s="84">
        <v>16.16</v>
      </c>
      <c r="C1081" s="29">
        <f t="shared" si="48"/>
        <v>2.0843155697138931</v>
      </c>
      <c r="D1081" s="80">
        <f t="shared" si="49"/>
        <v>2.1470636196517869</v>
      </c>
      <c r="E1081" s="80">
        <f t="shared" si="50"/>
        <v>2.1292634710341449</v>
      </c>
    </row>
    <row r="1082" spans="1:5" x14ac:dyDescent="0.3">
      <c r="A1082" s="81">
        <v>38275</v>
      </c>
      <c r="B1082" s="84">
        <v>16.16</v>
      </c>
      <c r="C1082" s="29">
        <f t="shared" si="48"/>
        <v>2.0855549245948009</v>
      </c>
      <c r="D1082" s="80">
        <f t="shared" si="49"/>
        <v>2.148391862436823</v>
      </c>
      <c r="E1082" s="80">
        <f t="shared" si="50"/>
        <v>2.1305717198856198</v>
      </c>
    </row>
    <row r="1083" spans="1:5" x14ac:dyDescent="0.3">
      <c r="A1083" s="81">
        <v>38278</v>
      </c>
      <c r="B1083" s="84">
        <v>16.16</v>
      </c>
      <c r="C1083" s="29">
        <f t="shared" si="48"/>
        <v>2.0867950164085141</v>
      </c>
      <c r="D1083" s="80">
        <f t="shared" si="49"/>
        <v>2.1497209269156738</v>
      </c>
      <c r="E1083" s="80">
        <f t="shared" si="50"/>
        <v>2.1318807725432376</v>
      </c>
    </row>
    <row r="1084" spans="1:5" x14ac:dyDescent="0.3">
      <c r="A1084" s="81">
        <v>38279</v>
      </c>
      <c r="B1084" s="84">
        <v>16.149999999999999</v>
      </c>
      <c r="C1084" s="29">
        <f t="shared" si="48"/>
        <v>2.0880358455932209</v>
      </c>
      <c r="D1084" s="80">
        <f t="shared" si="49"/>
        <v>2.1510508135966657</v>
      </c>
      <c r="E1084" s="80">
        <f t="shared" si="50"/>
        <v>2.1331906295008674</v>
      </c>
    </row>
    <row r="1085" spans="1:5" x14ac:dyDescent="0.3">
      <c r="A1085" s="81">
        <v>38280</v>
      </c>
      <c r="B1085" s="84">
        <v>16.149999999999999</v>
      </c>
      <c r="C1085" s="29">
        <f t="shared" si="48"/>
        <v>2.0892767026551815</v>
      </c>
      <c r="D1085" s="80">
        <f t="shared" si="49"/>
        <v>2.1523807620843285</v>
      </c>
      <c r="E1085" s="80">
        <f t="shared" si="50"/>
        <v>2.1345005659535135</v>
      </c>
    </row>
    <row r="1086" spans="1:5" x14ac:dyDescent="0.3">
      <c r="A1086" s="81">
        <v>38281</v>
      </c>
      <c r="B1086" s="84">
        <v>16.63</v>
      </c>
      <c r="C1086" s="29">
        <f t="shared" si="48"/>
        <v>2.0905182971212684</v>
      </c>
      <c r="D1086" s="80">
        <f t="shared" si="49"/>
        <v>2.1537115328505578</v>
      </c>
      <c r="E1086" s="80">
        <f t="shared" si="50"/>
        <v>2.1358113068038005</v>
      </c>
    </row>
    <row r="1087" spans="1:5" x14ac:dyDescent="0.3">
      <c r="A1087" s="81">
        <v>38282</v>
      </c>
      <c r="B1087" s="84">
        <v>16.670000000000002</v>
      </c>
      <c r="C1087" s="29">
        <f t="shared" si="48"/>
        <v>2.0917948721194057</v>
      </c>
      <c r="D1087" s="80">
        <f t="shared" si="49"/>
        <v>2.1550798294215734</v>
      </c>
      <c r="E1087" s="80">
        <f t="shared" si="50"/>
        <v>2.1371578378273099</v>
      </c>
    </row>
    <row r="1088" spans="1:5" x14ac:dyDescent="0.3">
      <c r="A1088" s="81">
        <v>38285</v>
      </c>
      <c r="B1088" s="84">
        <v>16.690000000000001</v>
      </c>
      <c r="C1088" s="29">
        <f t="shared" si="48"/>
        <v>2.0930750714990913</v>
      </c>
      <c r="D1088" s="80">
        <f t="shared" si="49"/>
        <v>2.1564520446163962</v>
      </c>
      <c r="E1088" s="80">
        <f t="shared" si="50"/>
        <v>2.1385081243690274</v>
      </c>
    </row>
    <row r="1089" spans="1:5" x14ac:dyDescent="0.3">
      <c r="A1089" s="81">
        <v>38286</v>
      </c>
      <c r="B1089" s="84">
        <v>16.690000000000001</v>
      </c>
      <c r="C1089" s="29">
        <f t="shared" si="48"/>
        <v>2.0943574776646483</v>
      </c>
      <c r="D1089" s="80">
        <f t="shared" si="49"/>
        <v>2.1578266591783821</v>
      </c>
      <c r="E1089" s="80">
        <f t="shared" si="50"/>
        <v>2.1398607182551812</v>
      </c>
    </row>
    <row r="1090" spans="1:5" x14ac:dyDescent="0.3">
      <c r="A1090" s="81">
        <v>38287</v>
      </c>
      <c r="B1090" s="84">
        <v>16.670000000000002</v>
      </c>
      <c r="C1090" s="29">
        <f t="shared" si="48"/>
        <v>2.0956406695476386</v>
      </c>
      <c r="D1090" s="80">
        <f t="shared" si="49"/>
        <v>2.1592021499783529</v>
      </c>
      <c r="E1090" s="80">
        <f t="shared" si="50"/>
        <v>2.1412141676490601</v>
      </c>
    </row>
    <row r="1091" spans="1:5" x14ac:dyDescent="0.3">
      <c r="A1091" s="81">
        <v>38288</v>
      </c>
      <c r="B1091" s="84">
        <v>16.670000000000002</v>
      </c>
      <c r="C1091" s="29">
        <f t="shared" si="48"/>
        <v>2.0969232225938086</v>
      </c>
      <c r="D1091" s="80">
        <f t="shared" si="49"/>
        <v>2.1605769899997966</v>
      </c>
      <c r="E1091" s="80">
        <f t="shared" si="50"/>
        <v>2.1425670170373161</v>
      </c>
    </row>
    <row r="1092" spans="1:5" x14ac:dyDescent="0.3">
      <c r="A1092" s="81">
        <v>38289</v>
      </c>
      <c r="B1092" s="84">
        <v>16.66</v>
      </c>
      <c r="C1092" s="29">
        <f t="shared" si="48"/>
        <v>2.0982065605752682</v>
      </c>
      <c r="D1092" s="80">
        <f t="shared" si="49"/>
        <v>2.1619527054302816</v>
      </c>
      <c r="E1092" s="80">
        <f t="shared" si="50"/>
        <v>2.1439207211749451</v>
      </c>
    </row>
    <row r="1093" spans="1:5" x14ac:dyDescent="0.3">
      <c r="A1093" s="81">
        <v>38292</v>
      </c>
      <c r="B1093" s="84">
        <v>16.670000000000002</v>
      </c>
      <c r="C1093" s="29">
        <f t="shared" ref="C1093:C1156" si="51">IF(A1093=$B$2,1,IF(A1092&lt;DATE(1998,1,2),ROUND(B1092/3000+1,8)*C1092,ROUND(((1+B1092/100)^(1/252)),8)*C1092))</f>
        <v>2.0994899705821752</v>
      </c>
      <c r="D1093" s="80">
        <f t="shared" ref="D1093:D1156" si="52">(((ROUND(C1093/C1092,8)-1)*$D$1)+1)*D1092</f>
        <v>2.1633285320667102</v>
      </c>
      <c r="E1093" s="80">
        <f t="shared" ref="E1093:E1156" si="53">(((ROUND(C1093/C1092,8))*(($E$1+1)^(1/252)))*E1092)</f>
        <v>2.1452745516545177</v>
      </c>
    </row>
    <row r="1094" spans="1:5" x14ac:dyDescent="0.3">
      <c r="A1094" s="81">
        <v>38294</v>
      </c>
      <c r="B1094" s="84">
        <v>16.7</v>
      </c>
      <c r="C1094" s="29">
        <f t="shared" si="51"/>
        <v>2.1007748794390713</v>
      </c>
      <c r="D1094" s="80">
        <f t="shared" si="52"/>
        <v>2.1647059995008946</v>
      </c>
      <c r="E1094" s="80">
        <f t="shared" si="53"/>
        <v>2.1466299664508028</v>
      </c>
    </row>
    <row r="1095" spans="1:5" x14ac:dyDescent="0.3">
      <c r="A1095" s="81">
        <v>38295</v>
      </c>
      <c r="B1095" s="84">
        <v>16.7</v>
      </c>
      <c r="C1095" s="29">
        <f t="shared" si="51"/>
        <v>2.1020627174634137</v>
      </c>
      <c r="D1095" s="80">
        <f t="shared" si="52"/>
        <v>2.1660866412204114</v>
      </c>
      <c r="E1095" s="80">
        <f t="shared" si="53"/>
        <v>2.1479884272232237</v>
      </c>
    </row>
    <row r="1096" spans="1:5" x14ac:dyDescent="0.3">
      <c r="A1096" s="81">
        <v>38296</v>
      </c>
      <c r="B1096" s="84">
        <v>16.71</v>
      </c>
      <c r="C1096" s="29">
        <f t="shared" si="51"/>
        <v>2.1033513449711001</v>
      </c>
      <c r="D1096" s="80">
        <f t="shared" si="52"/>
        <v>2.1674681635082633</v>
      </c>
      <c r="E1096" s="80">
        <f t="shared" si="53"/>
        <v>2.149347747676027</v>
      </c>
    </row>
    <row r="1097" spans="1:5" x14ac:dyDescent="0.3">
      <c r="A1097" s="81">
        <v>38299</v>
      </c>
      <c r="B1097" s="84">
        <v>16.71</v>
      </c>
      <c r="C1097" s="29">
        <f t="shared" si="51"/>
        <v>2.1046414775855649</v>
      </c>
      <c r="D1097" s="80">
        <f t="shared" si="52"/>
        <v>2.1688513336375914</v>
      </c>
      <c r="E1097" s="80">
        <f t="shared" si="53"/>
        <v>2.1507086591459452</v>
      </c>
    </row>
    <row r="1098" spans="1:5" x14ac:dyDescent="0.3">
      <c r="A1098" s="81">
        <v>38300</v>
      </c>
      <c r="B1098" s="84">
        <v>16.71</v>
      </c>
      <c r="C1098" s="29">
        <f t="shared" si="51"/>
        <v>2.1059324015286713</v>
      </c>
      <c r="D1098" s="80">
        <f t="shared" si="52"/>
        <v>2.1702353864371422</v>
      </c>
      <c r="E1098" s="80">
        <f t="shared" si="53"/>
        <v>2.1520704323098498</v>
      </c>
    </row>
    <row r="1099" spans="1:5" x14ac:dyDescent="0.3">
      <c r="A1099" s="81">
        <v>38301</v>
      </c>
      <c r="B1099" s="84">
        <v>16.71</v>
      </c>
      <c r="C1099" s="29">
        <f t="shared" si="51"/>
        <v>2.1072241172857971</v>
      </c>
      <c r="D1099" s="80">
        <f t="shared" si="52"/>
        <v>2.1716203224701918</v>
      </c>
      <c r="E1099" s="80">
        <f t="shared" si="53"/>
        <v>2.1534330677133431</v>
      </c>
    </row>
    <row r="1100" spans="1:5" x14ac:dyDescent="0.3">
      <c r="A1100" s="81">
        <v>38302</v>
      </c>
      <c r="B1100" s="84">
        <v>16.71</v>
      </c>
      <c r="C1100" s="29">
        <f t="shared" si="51"/>
        <v>2.1085166253426166</v>
      </c>
      <c r="D1100" s="80">
        <f t="shared" si="52"/>
        <v>2.1730061423003759</v>
      </c>
      <c r="E1100" s="80">
        <f t="shared" si="53"/>
        <v>2.1547965659023731</v>
      </c>
    </row>
    <row r="1101" spans="1:5" x14ac:dyDescent="0.3">
      <c r="A1101" s="81">
        <v>38303</v>
      </c>
      <c r="B1101" s="84">
        <v>16.72</v>
      </c>
      <c r="C1101" s="29">
        <f t="shared" si="51"/>
        <v>2.1098099261851031</v>
      </c>
      <c r="D1101" s="80">
        <f t="shared" si="52"/>
        <v>2.1743928464916897</v>
      </c>
      <c r="E1101" s="80">
        <f t="shared" si="53"/>
        <v>2.1561609274232332</v>
      </c>
    </row>
    <row r="1102" spans="1:5" x14ac:dyDescent="0.3">
      <c r="A1102" s="81">
        <v>38307</v>
      </c>
      <c r="B1102" s="84">
        <v>16.73</v>
      </c>
      <c r="C1102" s="29">
        <f t="shared" si="51"/>
        <v>2.1111047376349026</v>
      </c>
      <c r="D1102" s="80">
        <f t="shared" si="52"/>
        <v>2.1757812047695166</v>
      </c>
      <c r="E1102" s="80">
        <f t="shared" si="53"/>
        <v>2.1575268859317882</v>
      </c>
    </row>
    <row r="1103" spans="1:5" x14ac:dyDescent="0.3">
      <c r="A1103" s="81">
        <v>38308</v>
      </c>
      <c r="B1103" s="84">
        <v>16.72</v>
      </c>
      <c r="C1103" s="29">
        <f t="shared" si="51"/>
        <v>2.1124010614990474</v>
      </c>
      <c r="D1103" s="80">
        <f t="shared" si="52"/>
        <v>2.1771712191716364</v>
      </c>
      <c r="E1103" s="80">
        <f t="shared" si="53"/>
        <v>2.1588944433680788</v>
      </c>
    </row>
    <row r="1104" spans="1:5" x14ac:dyDescent="0.3">
      <c r="A1104" s="81">
        <v>38309</v>
      </c>
      <c r="B1104" s="84">
        <v>17.21</v>
      </c>
      <c r="C1104" s="29">
        <f t="shared" si="51"/>
        <v>2.1136974631545002</v>
      </c>
      <c r="D1104" s="80">
        <f t="shared" si="52"/>
        <v>2.1785613514512105</v>
      </c>
      <c r="E1104" s="80">
        <f t="shared" si="53"/>
        <v>2.1602621335977292</v>
      </c>
    </row>
    <row r="1105" spans="1:5" x14ac:dyDescent="0.3">
      <c r="A1105" s="81">
        <v>38310</v>
      </c>
      <c r="B1105" s="84">
        <v>17.21</v>
      </c>
      <c r="C1105" s="29">
        <f t="shared" si="51"/>
        <v>2.1150298323503995</v>
      </c>
      <c r="D1105" s="80">
        <f t="shared" si="52"/>
        <v>2.1799900871474729</v>
      </c>
      <c r="E1105" s="80">
        <f t="shared" si="53"/>
        <v>2.1616666377518872</v>
      </c>
    </row>
    <row r="1106" spans="1:5" x14ac:dyDescent="0.3">
      <c r="A1106" s="81">
        <v>38313</v>
      </c>
      <c r="B1106" s="84">
        <v>17.21</v>
      </c>
      <c r="C1106" s="29">
        <f t="shared" si="51"/>
        <v>2.1163630414052217</v>
      </c>
      <c r="D1106" s="80">
        <f t="shared" si="52"/>
        <v>2.1814197598316643</v>
      </c>
      <c r="E1106" s="80">
        <f t="shared" si="53"/>
        <v>2.1630720550507458</v>
      </c>
    </row>
    <row r="1107" spans="1:5" x14ac:dyDescent="0.3">
      <c r="A1107" s="81">
        <v>38314</v>
      </c>
      <c r="B1107" s="84">
        <v>17.190000000000001</v>
      </c>
      <c r="C1107" s="29">
        <f t="shared" si="51"/>
        <v>2.1176970908483717</v>
      </c>
      <c r="D1107" s="80">
        <f t="shared" si="52"/>
        <v>2.1828503701182771</v>
      </c>
      <c r="E1107" s="80">
        <f t="shared" si="53"/>
        <v>2.1644783860879899</v>
      </c>
    </row>
    <row r="1108" spans="1:5" x14ac:dyDescent="0.3">
      <c r="A1108" s="81">
        <v>38315</v>
      </c>
      <c r="B1108" s="84">
        <v>17.190000000000001</v>
      </c>
      <c r="C1108" s="29">
        <f t="shared" si="51"/>
        <v>2.1190305411755661</v>
      </c>
      <c r="D1108" s="80">
        <f t="shared" si="52"/>
        <v>2.1842803743166885</v>
      </c>
      <c r="E1108" s="80">
        <f t="shared" si="53"/>
        <v>2.1658841595832574</v>
      </c>
    </row>
    <row r="1109" spans="1:5" x14ac:dyDescent="0.3">
      <c r="A1109" s="81">
        <v>38316</v>
      </c>
      <c r="B1109" s="84">
        <v>17.170000000000002</v>
      </c>
      <c r="C1109" s="29">
        <f t="shared" si="51"/>
        <v>2.120364831136428</v>
      </c>
      <c r="D1109" s="80">
        <f t="shared" si="52"/>
        <v>2.1857113153232457</v>
      </c>
      <c r="E1109" s="80">
        <f t="shared" si="53"/>
        <v>2.1672908460925484</v>
      </c>
    </row>
    <row r="1110" spans="1:5" x14ac:dyDescent="0.3">
      <c r="A1110" s="81">
        <v>38317</v>
      </c>
      <c r="B1110" s="84">
        <v>17.170000000000002</v>
      </c>
      <c r="C1110" s="29">
        <f t="shared" si="51"/>
        <v>2.1216985194115647</v>
      </c>
      <c r="D1110" s="80">
        <f t="shared" si="52"/>
        <v>2.1871416474221044</v>
      </c>
      <c r="E1110" s="80">
        <f t="shared" si="53"/>
        <v>2.1686969724218987</v>
      </c>
    </row>
    <row r="1111" spans="1:5" x14ac:dyDescent="0.3">
      <c r="A1111" s="81">
        <v>38320</v>
      </c>
      <c r="B1111" s="84">
        <v>17.18</v>
      </c>
      <c r="C1111" s="29">
        <f t="shared" si="51"/>
        <v>2.1230330465632896</v>
      </c>
      <c r="D1111" s="80">
        <f t="shared" si="52"/>
        <v>2.1885729155319993</v>
      </c>
      <c r="E1111" s="80">
        <f t="shared" si="53"/>
        <v>2.1701040110382444</v>
      </c>
    </row>
    <row r="1112" spans="1:5" x14ac:dyDescent="0.3">
      <c r="A1112" s="81">
        <v>38321</v>
      </c>
      <c r="B1112" s="84">
        <v>17.2</v>
      </c>
      <c r="C1112" s="29">
        <f t="shared" si="51"/>
        <v>2.1243691349504834</v>
      </c>
      <c r="D1112" s="80">
        <f t="shared" si="52"/>
        <v>2.1900058944424852</v>
      </c>
      <c r="E1112" s="80">
        <f t="shared" si="53"/>
        <v>2.1715127003834387</v>
      </c>
    </row>
    <row r="1113" spans="1:5" x14ac:dyDescent="0.3">
      <c r="A1113" s="81">
        <v>38322</v>
      </c>
      <c r="B1113" s="84">
        <v>17.22</v>
      </c>
      <c r="C1113" s="29">
        <f t="shared" si="51"/>
        <v>2.1257075087491937</v>
      </c>
      <c r="D1113" s="80">
        <f t="shared" si="52"/>
        <v>2.1914413609708308</v>
      </c>
      <c r="E1113" s="80">
        <f t="shared" si="53"/>
        <v>2.1729237808153248</v>
      </c>
    </row>
    <row r="1114" spans="1:5" x14ac:dyDescent="0.3">
      <c r="A1114" s="81">
        <v>38323</v>
      </c>
      <c r="B1114" s="84">
        <v>17.21</v>
      </c>
      <c r="C1114" s="29">
        <f t="shared" si="51"/>
        <v>2.1270481499608116</v>
      </c>
      <c r="D1114" s="80">
        <f t="shared" si="52"/>
        <v>2.1928792959771646</v>
      </c>
      <c r="E1114" s="80">
        <f t="shared" si="53"/>
        <v>2.1743372340754785</v>
      </c>
    </row>
    <row r="1115" spans="1:5" x14ac:dyDescent="0.3">
      <c r="A1115" s="81">
        <v>38324</v>
      </c>
      <c r="B1115" s="84">
        <v>17.2</v>
      </c>
      <c r="C1115" s="29">
        <f t="shared" si="51"/>
        <v>2.1283889347621394</v>
      </c>
      <c r="D1115" s="80">
        <f t="shared" si="52"/>
        <v>2.1943174216125385</v>
      </c>
      <c r="E1115" s="80">
        <f t="shared" si="53"/>
        <v>2.1757508892195947</v>
      </c>
    </row>
    <row r="1116" spans="1:5" x14ac:dyDescent="0.3">
      <c r="A1116" s="81">
        <v>38327</v>
      </c>
      <c r="B1116" s="84">
        <v>17.190000000000001</v>
      </c>
      <c r="C1116" s="29">
        <f t="shared" si="51"/>
        <v>2.129729841074929</v>
      </c>
      <c r="D1116" s="80">
        <f t="shared" si="52"/>
        <v>2.1957557141848478</v>
      </c>
      <c r="E1116" s="80">
        <f t="shared" si="53"/>
        <v>2.1771647236880254</v>
      </c>
    </row>
    <row r="1117" spans="1:5" x14ac:dyDescent="0.3">
      <c r="A1117" s="81">
        <v>38328</v>
      </c>
      <c r="B1117" s="84">
        <v>17.190000000000001</v>
      </c>
      <c r="C1117" s="29">
        <f t="shared" si="51"/>
        <v>2.1310708680639583</v>
      </c>
      <c r="D1117" s="80">
        <f t="shared" si="52"/>
        <v>2.1971941727860207</v>
      </c>
      <c r="E1117" s="80">
        <f t="shared" si="53"/>
        <v>2.1785787366359317</v>
      </c>
    </row>
    <row r="1118" spans="1:5" x14ac:dyDescent="0.3">
      <c r="A1118" s="81">
        <v>38329</v>
      </c>
      <c r="B1118" s="84">
        <v>17.170000000000002</v>
      </c>
      <c r="C1118" s="29">
        <f t="shared" si="51"/>
        <v>2.1324127394574521</v>
      </c>
      <c r="D1118" s="80">
        <f t="shared" si="52"/>
        <v>2.198633573733892</v>
      </c>
      <c r="E1118" s="80">
        <f t="shared" si="53"/>
        <v>2.179993667949176</v>
      </c>
    </row>
    <row r="1119" spans="1:5" x14ac:dyDescent="0.3">
      <c r="A1119" s="81">
        <v>38330</v>
      </c>
      <c r="B1119" s="84">
        <v>17.170000000000002</v>
      </c>
      <c r="C1119" s="29">
        <f t="shared" si="51"/>
        <v>2.1337540057464435</v>
      </c>
      <c r="D1119" s="80">
        <f t="shared" si="52"/>
        <v>2.2000723621741094</v>
      </c>
      <c r="E1119" s="80">
        <f t="shared" si="53"/>
        <v>2.1814080357991794</v>
      </c>
    </row>
    <row r="1120" spans="1:5" x14ac:dyDescent="0.3">
      <c r="A1120" s="81">
        <v>38331</v>
      </c>
      <c r="B1120" s="84">
        <v>17.190000000000001</v>
      </c>
      <c r="C1120" s="29">
        <f t="shared" si="51"/>
        <v>2.1350961156785182</v>
      </c>
      <c r="D1120" s="80">
        <f t="shared" si="52"/>
        <v>2.2015120921592031</v>
      </c>
      <c r="E1120" s="80">
        <f t="shared" si="53"/>
        <v>2.1828233212832311</v>
      </c>
    </row>
    <row r="1121" spans="1:5" x14ac:dyDescent="0.3">
      <c r="A1121" s="81">
        <v>38334</v>
      </c>
      <c r="B1121" s="84">
        <v>17.190000000000001</v>
      </c>
      <c r="C1121" s="29">
        <f t="shared" si="51"/>
        <v>2.1364405216496771</v>
      </c>
      <c r="D1121" s="80">
        <f t="shared" si="52"/>
        <v>2.2029543218134835</v>
      </c>
      <c r="E1121" s="80">
        <f t="shared" si="53"/>
        <v>2.1842410093459232</v>
      </c>
    </row>
    <row r="1122" spans="1:5" x14ac:dyDescent="0.3">
      <c r="A1122" s="81">
        <v>38335</v>
      </c>
      <c r="B1122" s="84">
        <v>17.2</v>
      </c>
      <c r="C1122" s="29">
        <f t="shared" si="51"/>
        <v>2.137785774152944</v>
      </c>
      <c r="D1122" s="80">
        <f t="shared" si="52"/>
        <v>2.2043974962849116</v>
      </c>
      <c r="E1122" s="80">
        <f t="shared" si="53"/>
        <v>2.1856596181608463</v>
      </c>
    </row>
    <row r="1123" spans="1:5" x14ac:dyDescent="0.3">
      <c r="A1123" s="81">
        <v>38336</v>
      </c>
      <c r="B1123" s="84">
        <v>17.2</v>
      </c>
      <c r="C1123" s="29">
        <f t="shared" si="51"/>
        <v>2.1391326005685181</v>
      </c>
      <c r="D1123" s="80">
        <f t="shared" si="52"/>
        <v>2.2058423959671982</v>
      </c>
      <c r="E1123" s="80">
        <f t="shared" si="53"/>
        <v>2.1870798914649838</v>
      </c>
    </row>
    <row r="1124" spans="1:5" x14ac:dyDescent="0.3">
      <c r="A1124" s="81">
        <v>38337</v>
      </c>
      <c r="B1124" s="84">
        <v>17.690000000000001</v>
      </c>
      <c r="C1124" s="29">
        <f t="shared" si="51"/>
        <v>2.1404802754982022</v>
      </c>
      <c r="D1124" s="80">
        <f t="shared" si="52"/>
        <v>2.207288242726904</v>
      </c>
      <c r="E1124" s="80">
        <f t="shared" si="53"/>
        <v>2.1885010876833033</v>
      </c>
    </row>
    <row r="1125" spans="1:5" x14ac:dyDescent="0.3">
      <c r="A1125" s="81">
        <v>38338</v>
      </c>
      <c r="B1125" s="84">
        <v>17.690000000000001</v>
      </c>
      <c r="C1125" s="29">
        <f t="shared" si="51"/>
        <v>2.1418642458299311</v>
      </c>
      <c r="D1125" s="80">
        <f t="shared" si="52"/>
        <v>2.2087730666069114</v>
      </c>
      <c r="E1125" s="80">
        <f t="shared" si="53"/>
        <v>2.1899594497108343</v>
      </c>
    </row>
    <row r="1126" spans="1:5" x14ac:dyDescent="0.3">
      <c r="A1126" s="81">
        <v>38341</v>
      </c>
      <c r="B1126" s="84">
        <v>17.7</v>
      </c>
      <c r="C1126" s="29">
        <f t="shared" si="51"/>
        <v>2.1432491109953573</v>
      </c>
      <c r="D1126" s="80">
        <f t="shared" si="52"/>
        <v>2.2102588893152153</v>
      </c>
      <c r="E1126" s="80">
        <f t="shared" si="53"/>
        <v>2.1914187835541048</v>
      </c>
    </row>
    <row r="1127" spans="1:5" x14ac:dyDescent="0.3">
      <c r="A1127" s="81">
        <v>38342</v>
      </c>
      <c r="B1127" s="84">
        <v>17.690000000000001</v>
      </c>
      <c r="C1127" s="29">
        <f t="shared" si="51"/>
        <v>2.1446356002777511</v>
      </c>
      <c r="D1127" s="80">
        <f t="shared" si="52"/>
        <v>2.2117464933718569</v>
      </c>
      <c r="E1127" s="80">
        <f t="shared" si="53"/>
        <v>2.1928798349578416</v>
      </c>
    </row>
    <row r="1128" spans="1:5" x14ac:dyDescent="0.3">
      <c r="A1128" s="81">
        <v>38343</v>
      </c>
      <c r="B1128" s="84">
        <v>17.7</v>
      </c>
      <c r="C1128" s="29">
        <f t="shared" si="51"/>
        <v>2.1460222573178229</v>
      </c>
      <c r="D1128" s="80">
        <f t="shared" si="52"/>
        <v>2.2132343162788572</v>
      </c>
      <c r="E1128" s="80">
        <f t="shared" si="53"/>
        <v>2.1943411148723175</v>
      </c>
    </row>
    <row r="1129" spans="1:5" x14ac:dyDescent="0.3">
      <c r="A1129" s="81">
        <v>38344</v>
      </c>
      <c r="B1129" s="84">
        <v>17.71</v>
      </c>
      <c r="C1129" s="29">
        <f t="shared" si="51"/>
        <v>2.1474105405763044</v>
      </c>
      <c r="D1129" s="80">
        <f t="shared" si="52"/>
        <v>2.2147239229322278</v>
      </c>
      <c r="E1129" s="80">
        <f t="shared" si="53"/>
        <v>2.195804114637685</v>
      </c>
    </row>
    <row r="1130" spans="1:5" x14ac:dyDescent="0.3">
      <c r="A1130" s="81">
        <v>38345</v>
      </c>
      <c r="B1130" s="84">
        <v>17.71</v>
      </c>
      <c r="C1130" s="29">
        <f t="shared" si="51"/>
        <v>2.1488004520486927</v>
      </c>
      <c r="D1130" s="80">
        <f t="shared" si="52"/>
        <v>2.216215315585734</v>
      </c>
      <c r="E1130" s="80">
        <f t="shared" si="53"/>
        <v>2.1972688363948691</v>
      </c>
    </row>
    <row r="1131" spans="1:5" x14ac:dyDescent="0.3">
      <c r="A1131" s="81">
        <v>38348</v>
      </c>
      <c r="B1131" s="84">
        <v>17.71</v>
      </c>
      <c r="C1131" s="29">
        <f t="shared" si="51"/>
        <v>2.1501912631412816</v>
      </c>
      <c r="D1131" s="80">
        <f t="shared" si="52"/>
        <v>2.2177077125414129</v>
      </c>
      <c r="E1131" s="80">
        <f t="shared" si="53"/>
        <v>2.1987345352017873</v>
      </c>
    </row>
    <row r="1132" spans="1:5" x14ac:dyDescent="0.3">
      <c r="A1132" s="81">
        <v>38349</v>
      </c>
      <c r="B1132" s="84">
        <v>17.7</v>
      </c>
      <c r="C1132" s="29">
        <f t="shared" si="51"/>
        <v>2.1515829744363502</v>
      </c>
      <c r="D1132" s="80">
        <f t="shared" si="52"/>
        <v>2.2192011144755601</v>
      </c>
      <c r="E1132" s="80">
        <f t="shared" si="53"/>
        <v>2.2002012117101852</v>
      </c>
    </row>
    <row r="1133" spans="1:5" x14ac:dyDescent="0.3">
      <c r="A1133" s="81">
        <v>38350</v>
      </c>
      <c r="B1133" s="84">
        <v>17.72</v>
      </c>
      <c r="C1133" s="29">
        <f t="shared" si="51"/>
        <v>2.1529748549783427</v>
      </c>
      <c r="D1133" s="80">
        <f t="shared" si="52"/>
        <v>2.2206947370536012</v>
      </c>
      <c r="E1133" s="80">
        <f t="shared" si="53"/>
        <v>2.201668118489025</v>
      </c>
    </row>
    <row r="1134" spans="1:5" x14ac:dyDescent="0.3">
      <c r="A1134" s="81">
        <v>38351</v>
      </c>
      <c r="B1134" s="84">
        <v>17.75</v>
      </c>
      <c r="C1134" s="29">
        <f t="shared" si="51"/>
        <v>2.1543690999646783</v>
      </c>
      <c r="D1134" s="80">
        <f t="shared" si="52"/>
        <v>2.2221909359864425</v>
      </c>
      <c r="E1134" s="80">
        <f t="shared" si="53"/>
        <v>2.203137500440322</v>
      </c>
    </row>
    <row r="1135" spans="1:5" x14ac:dyDescent="0.3">
      <c r="A1135" s="81">
        <v>38352</v>
      </c>
      <c r="B1135" s="84">
        <v>17.760000000000002</v>
      </c>
      <c r="C1135" s="29">
        <f t="shared" si="51"/>
        <v>2.1557664237629157</v>
      </c>
      <c r="D1135" s="80">
        <f t="shared" si="52"/>
        <v>2.2236904780743831</v>
      </c>
      <c r="E1135" s="80">
        <f t="shared" si="53"/>
        <v>2.204610088262474</v>
      </c>
    </row>
    <row r="1136" spans="1:5" x14ac:dyDescent="0.3">
      <c r="A1136" s="81">
        <v>38355</v>
      </c>
      <c r="B1136" s="84">
        <v>17.760000000000002</v>
      </c>
      <c r="C1136" s="29">
        <f t="shared" si="51"/>
        <v>2.1571653652682885</v>
      </c>
      <c r="D1136" s="80">
        <f t="shared" si="52"/>
        <v>2.2251917955225826</v>
      </c>
      <c r="E1136" s="80">
        <f t="shared" si="53"/>
        <v>2.2060843879052174</v>
      </c>
    </row>
    <row r="1137" spans="1:5" x14ac:dyDescent="0.3">
      <c r="A1137" s="81">
        <v>38356</v>
      </c>
      <c r="B1137" s="84">
        <v>17.72</v>
      </c>
      <c r="C1137" s="29">
        <f t="shared" si="51"/>
        <v>2.1585652145887724</v>
      </c>
      <c r="D1137" s="80">
        <f t="shared" si="52"/>
        <v>2.2266941265804108</v>
      </c>
      <c r="E1137" s="80">
        <f t="shared" si="53"/>
        <v>2.2075596734635421</v>
      </c>
    </row>
    <row r="1138" spans="1:5" x14ac:dyDescent="0.3">
      <c r="A1138" s="81">
        <v>38357</v>
      </c>
      <c r="B1138" s="84">
        <v>17.72</v>
      </c>
      <c r="C1138" s="29">
        <f t="shared" si="51"/>
        <v>2.1599630798360878</v>
      </c>
      <c r="D1138" s="80">
        <f t="shared" si="52"/>
        <v>2.2281943676177605</v>
      </c>
      <c r="E1138" s="80">
        <f t="shared" si="53"/>
        <v>2.2090329874082544</v>
      </c>
    </row>
    <row r="1139" spans="1:5" x14ac:dyDescent="0.3">
      <c r="A1139" s="81">
        <v>38358</v>
      </c>
      <c r="B1139" s="84">
        <v>17.72</v>
      </c>
      <c r="C1139" s="29">
        <f t="shared" si="51"/>
        <v>2.1613618503269589</v>
      </c>
      <c r="D1139" s="80">
        <f t="shared" si="52"/>
        <v>2.2296956194464634</v>
      </c>
      <c r="E1139" s="80">
        <f t="shared" si="53"/>
        <v>2.2105072846350975</v>
      </c>
    </row>
    <row r="1140" spans="1:5" x14ac:dyDescent="0.3">
      <c r="A1140" s="81">
        <v>38359</v>
      </c>
      <c r="B1140" s="84">
        <v>17.71</v>
      </c>
      <c r="C1140" s="29">
        <f t="shared" si="51"/>
        <v>2.1627615266476123</v>
      </c>
      <c r="D1140" s="80">
        <f t="shared" si="52"/>
        <v>2.2311978827475434</v>
      </c>
      <c r="E1140" s="80">
        <f t="shared" si="53"/>
        <v>2.2119825658003087</v>
      </c>
    </row>
    <row r="1141" spans="1:5" x14ac:dyDescent="0.3">
      <c r="A1141" s="81">
        <v>38362</v>
      </c>
      <c r="B1141" s="84">
        <v>17.71</v>
      </c>
      <c r="C1141" s="29">
        <f t="shared" si="51"/>
        <v>2.1641613740457353</v>
      </c>
      <c r="D1141" s="80">
        <f t="shared" si="52"/>
        <v>2.232700368947468</v>
      </c>
      <c r="E1141" s="80">
        <f t="shared" si="53"/>
        <v>2.2134580794716063</v>
      </c>
    </row>
    <row r="1142" spans="1:5" x14ac:dyDescent="0.3">
      <c r="A1142" s="81">
        <v>38363</v>
      </c>
      <c r="B1142" s="84">
        <v>17.7</v>
      </c>
      <c r="C1142" s="29">
        <f t="shared" si="51"/>
        <v>2.1655621274950865</v>
      </c>
      <c r="D1142" s="80">
        <f t="shared" si="52"/>
        <v>2.2342038669199469</v>
      </c>
      <c r="E1142" s="80">
        <f t="shared" si="53"/>
        <v>2.2149345773914364</v>
      </c>
    </row>
    <row r="1143" spans="1:5" x14ac:dyDescent="0.3">
      <c r="A1143" s="81">
        <v>38364</v>
      </c>
      <c r="B1143" s="84">
        <v>17.72</v>
      </c>
      <c r="C1143" s="29">
        <f t="shared" si="51"/>
        <v>2.1669630512909843</v>
      </c>
      <c r="D1143" s="80">
        <f t="shared" si="52"/>
        <v>2.2357075870279677</v>
      </c>
      <c r="E1143" s="80">
        <f t="shared" si="53"/>
        <v>2.2164113071236851</v>
      </c>
    </row>
    <row r="1144" spans="1:5" x14ac:dyDescent="0.3">
      <c r="A1144" s="81">
        <v>38365</v>
      </c>
      <c r="B1144" s="84">
        <v>17.7</v>
      </c>
      <c r="C1144" s="29">
        <f t="shared" si="51"/>
        <v>2.16836635489337</v>
      </c>
      <c r="D1144" s="80">
        <f t="shared" si="52"/>
        <v>2.2372139009080532</v>
      </c>
      <c r="E1144" s="80">
        <f t="shared" si="53"/>
        <v>2.2178905286030663</v>
      </c>
    </row>
    <row r="1145" spans="1:5" x14ac:dyDescent="0.3">
      <c r="A1145" s="81">
        <v>38366</v>
      </c>
      <c r="B1145" s="84">
        <v>17.72</v>
      </c>
      <c r="C1145" s="29">
        <f t="shared" si="51"/>
        <v>2.1697690927720141</v>
      </c>
      <c r="D1145" s="80">
        <f t="shared" si="52"/>
        <v>2.2387196469048929</v>
      </c>
      <c r="E1145" s="80">
        <f t="shared" si="53"/>
        <v>2.2193692291118272</v>
      </c>
    </row>
    <row r="1146" spans="1:5" x14ac:dyDescent="0.3">
      <c r="A1146" s="81">
        <v>38369</v>
      </c>
      <c r="B1146" s="84">
        <v>17.739999999999998</v>
      </c>
      <c r="C1146" s="29">
        <f t="shared" si="51"/>
        <v>2.1711742135388024</v>
      </c>
      <c r="D1146" s="80">
        <f t="shared" si="52"/>
        <v>2.2402279901682602</v>
      </c>
      <c r="E1146" s="80">
        <f t="shared" si="53"/>
        <v>2.2208504246930936</v>
      </c>
    </row>
    <row r="1147" spans="1:5" x14ac:dyDescent="0.3">
      <c r="A1147" s="81">
        <v>38370</v>
      </c>
      <c r="B1147" s="84">
        <v>17.73</v>
      </c>
      <c r="C1147" s="29">
        <f t="shared" si="51"/>
        <v>2.1725816989344708</v>
      </c>
      <c r="D1147" s="80">
        <f t="shared" si="52"/>
        <v>2.2417389112731216</v>
      </c>
      <c r="E1147" s="80">
        <f t="shared" si="53"/>
        <v>2.2223340968158887</v>
      </c>
    </row>
    <row r="1148" spans="1:5" x14ac:dyDescent="0.3">
      <c r="A1148" s="81">
        <v>38371</v>
      </c>
      <c r="B1148" s="84">
        <v>17.73</v>
      </c>
      <c r="C1148" s="29">
        <f t="shared" si="51"/>
        <v>2.1739893580688445</v>
      </c>
      <c r="D1148" s="80">
        <f t="shared" si="52"/>
        <v>2.2432500584345196</v>
      </c>
      <c r="E1148" s="80">
        <f t="shared" si="53"/>
        <v>2.2238180045193419</v>
      </c>
    </row>
    <row r="1149" spans="1:5" x14ac:dyDescent="0.3">
      <c r="A1149" s="81">
        <v>38372</v>
      </c>
      <c r="B1149" s="84">
        <v>18.22</v>
      </c>
      <c r="C1149" s="29">
        <f t="shared" si="51"/>
        <v>2.1753979292537244</v>
      </c>
      <c r="D1149" s="80">
        <f t="shared" si="52"/>
        <v>2.2447622242541261</v>
      </c>
      <c r="E1149" s="80">
        <f t="shared" si="53"/>
        <v>2.2253029030648452</v>
      </c>
    </row>
    <row r="1150" spans="1:5" x14ac:dyDescent="0.3">
      <c r="A1150" s="81">
        <v>38373</v>
      </c>
      <c r="B1150" s="84">
        <v>18.23</v>
      </c>
      <c r="C1150" s="29">
        <f t="shared" si="51"/>
        <v>2.1768433071458793</v>
      </c>
      <c r="D1150" s="80">
        <f t="shared" si="52"/>
        <v>2.2463139443538136</v>
      </c>
      <c r="E1150" s="80">
        <f t="shared" si="53"/>
        <v>2.2268255113386224</v>
      </c>
    </row>
    <row r="1151" spans="1:5" x14ac:dyDescent="0.3">
      <c r="A1151" s="81">
        <v>38376</v>
      </c>
      <c r="B1151" s="84">
        <v>18.239999999999998</v>
      </c>
      <c r="C1151" s="29">
        <f t="shared" si="51"/>
        <v>2.1782903637343045</v>
      </c>
      <c r="D1151" s="80">
        <f t="shared" si="52"/>
        <v>2.2478675083309811</v>
      </c>
      <c r="E1151" s="80">
        <f t="shared" si="53"/>
        <v>2.2283498962862791</v>
      </c>
    </row>
    <row r="1152" spans="1:5" x14ac:dyDescent="0.3">
      <c r="A1152" s="81">
        <v>38377</v>
      </c>
      <c r="B1152" s="84">
        <v>18.239999999999998</v>
      </c>
      <c r="C1152" s="29">
        <f t="shared" si="51"/>
        <v>2.1797391228723209</v>
      </c>
      <c r="D1152" s="80">
        <f t="shared" si="52"/>
        <v>2.2494229419138221</v>
      </c>
      <c r="E1152" s="80">
        <f t="shared" si="53"/>
        <v>2.2298760824135142</v>
      </c>
    </row>
    <row r="1153" spans="1:5" x14ac:dyDescent="0.3">
      <c r="A1153" s="81">
        <v>38378</v>
      </c>
      <c r="B1153" s="84">
        <v>18.22</v>
      </c>
      <c r="C1153" s="29">
        <f t="shared" si="51"/>
        <v>2.1811888455655519</v>
      </c>
      <c r="D1153" s="80">
        <f t="shared" si="52"/>
        <v>2.2509794517939188</v>
      </c>
      <c r="E1153" s="80">
        <f t="shared" si="53"/>
        <v>2.2314033138182876</v>
      </c>
    </row>
    <row r="1154" spans="1:5" x14ac:dyDescent="0.3">
      <c r="A1154" s="81">
        <v>38379</v>
      </c>
      <c r="B1154" s="84">
        <v>18.23</v>
      </c>
      <c r="C1154" s="29">
        <f t="shared" si="51"/>
        <v>2.1826380710583226</v>
      </c>
      <c r="D1154" s="80">
        <f t="shared" si="52"/>
        <v>2.2525354696302813</v>
      </c>
      <c r="E1154" s="80">
        <f t="shared" si="53"/>
        <v>2.2329300961466951</v>
      </c>
    </row>
    <row r="1155" spans="1:5" x14ac:dyDescent="0.3">
      <c r="A1155" s="81">
        <v>38380</v>
      </c>
      <c r="B1155" s="84">
        <v>18.22</v>
      </c>
      <c r="C1155" s="29">
        <f t="shared" si="51"/>
        <v>2.184088979716059</v>
      </c>
      <c r="D1155" s="80">
        <f t="shared" si="52"/>
        <v>2.2540933364510374</v>
      </c>
      <c r="E1155" s="80">
        <f t="shared" si="53"/>
        <v>2.2344586600195284</v>
      </c>
    </row>
    <row r="1156" spans="1:5" x14ac:dyDescent="0.3">
      <c r="A1156" s="81">
        <v>38383</v>
      </c>
      <c r="B1156" s="84">
        <v>18.25</v>
      </c>
      <c r="C1156" s="29">
        <f t="shared" si="51"/>
        <v>2.1855401321159622</v>
      </c>
      <c r="D1156" s="80">
        <f t="shared" si="52"/>
        <v>2.2556515067993042</v>
      </c>
      <c r="E1156" s="80">
        <f t="shared" si="53"/>
        <v>2.2359875328927328</v>
      </c>
    </row>
    <row r="1157" spans="1:5" x14ac:dyDescent="0.3">
      <c r="A1157" s="81">
        <v>38384</v>
      </c>
      <c r="B1157" s="84">
        <v>18.25</v>
      </c>
      <c r="C1157" s="29">
        <f t="shared" ref="C1157:C1220" si="54">IF(A1157=$B$2,1,IF(A1156&lt;DATE(1998,1,2),ROUND(B1156/3000+1,8)*C1156,ROUND(((1+B1156/100)^(1/252)),8)*C1156))</f>
        <v>2.1869944342306749</v>
      </c>
      <c r="D1157" s="80">
        <f t="shared" ref="D1157:D1220" si="55">(((ROUND(C1157/C1156,8)-1)*$D$1)+1)*D1156</f>
        <v>2.2572131010322347</v>
      </c>
      <c r="E1157" s="80">
        <f t="shared" ref="E1157:E1220" si="56">(((ROUND(C1157/C1156,8))*(($E$1+1)^(1/252)))*E1156)</f>
        <v>2.2375196878910382</v>
      </c>
    </row>
    <row r="1158" spans="1:5" x14ac:dyDescent="0.3">
      <c r="A1158" s="81">
        <v>38385</v>
      </c>
      <c r="B1158" s="84">
        <v>18.260000000000002</v>
      </c>
      <c r="C1158" s="29">
        <f t="shared" si="54"/>
        <v>2.1884497040671005</v>
      </c>
      <c r="D1158" s="80">
        <f t="shared" si="55"/>
        <v>2.2587757763614875</v>
      </c>
      <c r="E1158" s="80">
        <f t="shared" si="56"/>
        <v>2.2390528927605544</v>
      </c>
    </row>
    <row r="1159" spans="1:5" x14ac:dyDescent="0.3">
      <c r="A1159" s="81">
        <v>38386</v>
      </c>
      <c r="B1159" s="84">
        <v>18.25</v>
      </c>
      <c r="C1159" s="29">
        <f t="shared" si="54"/>
        <v>2.1899066863420802</v>
      </c>
      <c r="D1159" s="80">
        <f t="shared" si="55"/>
        <v>2.2603403325458169</v>
      </c>
      <c r="E1159" s="80">
        <f t="shared" si="56"/>
        <v>2.2405879095137302</v>
      </c>
    </row>
    <row r="1160" spans="1:5" x14ac:dyDescent="0.3">
      <c r="A1160" s="81">
        <v>38387</v>
      </c>
      <c r="B1160" s="84">
        <v>18.25</v>
      </c>
      <c r="C1160" s="29">
        <f t="shared" si="54"/>
        <v>2.1913638940493061</v>
      </c>
      <c r="D1160" s="80">
        <f t="shared" si="55"/>
        <v>2.2619051728667285</v>
      </c>
      <c r="E1160" s="80">
        <f t="shared" si="56"/>
        <v>2.242123216806013</v>
      </c>
    </row>
    <row r="1161" spans="1:5" x14ac:dyDescent="0.3">
      <c r="A1161" s="81">
        <v>38392</v>
      </c>
      <c r="B1161" s="84">
        <v>18.25</v>
      </c>
      <c r="C1161" s="29">
        <f t="shared" si="54"/>
        <v>2.1928220714116846</v>
      </c>
      <c r="D1161" s="80">
        <f t="shared" si="55"/>
        <v>2.2634710965312386</v>
      </c>
      <c r="E1161" s="80">
        <f t="shared" si="56"/>
        <v>2.2436595761295379</v>
      </c>
    </row>
    <row r="1162" spans="1:5" x14ac:dyDescent="0.3">
      <c r="A1162" s="81">
        <v>38393</v>
      </c>
      <c r="B1162" s="84">
        <v>18.23</v>
      </c>
      <c r="C1162" s="29">
        <f t="shared" si="54"/>
        <v>2.1942812190744436</v>
      </c>
      <c r="D1162" s="80">
        <f t="shared" si="55"/>
        <v>2.2650381042893493</v>
      </c>
      <c r="E1162" s="80">
        <f t="shared" si="56"/>
        <v>2.2451969882051834</v>
      </c>
    </row>
    <row r="1163" spans="1:5" x14ac:dyDescent="0.3">
      <c r="A1163" s="81">
        <v>38394</v>
      </c>
      <c r="B1163" s="84">
        <v>18.23</v>
      </c>
      <c r="C1163" s="29">
        <f t="shared" si="54"/>
        <v>2.1957398675148236</v>
      </c>
      <c r="D1163" s="80">
        <f t="shared" si="55"/>
        <v>2.2666046180060011</v>
      </c>
      <c r="E1163" s="80">
        <f t="shared" si="56"/>
        <v>2.2467339494425671</v>
      </c>
    </row>
    <row r="1164" spans="1:5" x14ac:dyDescent="0.3">
      <c r="A1164" s="81">
        <v>38397</v>
      </c>
      <c r="B1164" s="84">
        <v>18.22</v>
      </c>
      <c r="C1164" s="29">
        <f t="shared" si="54"/>
        <v>2.1971994855917543</v>
      </c>
      <c r="D1164" s="80">
        <f t="shared" si="55"/>
        <v>2.2681722151327817</v>
      </c>
      <c r="E1164" s="80">
        <f t="shared" si="56"/>
        <v>2.2482719628147332</v>
      </c>
    </row>
    <row r="1165" spans="1:5" x14ac:dyDescent="0.3">
      <c r="A1165" s="81">
        <v>38398</v>
      </c>
      <c r="B1165" s="84">
        <v>18.22</v>
      </c>
      <c r="C1165" s="29">
        <f t="shared" si="54"/>
        <v>2.1986593488739712</v>
      </c>
      <c r="D1165" s="80">
        <f t="shared" si="55"/>
        <v>2.2697401176828804</v>
      </c>
      <c r="E1165" s="80">
        <f t="shared" si="56"/>
        <v>2.2498102870974943</v>
      </c>
    </row>
    <row r="1166" spans="1:5" x14ac:dyDescent="0.3">
      <c r="A1166" s="81">
        <v>38399</v>
      </c>
      <c r="B1166" s="84">
        <v>18.2</v>
      </c>
      <c r="C1166" s="29">
        <f t="shared" si="54"/>
        <v>2.2001201821185501</v>
      </c>
      <c r="D1166" s="80">
        <f t="shared" si="55"/>
        <v>2.2713091040653226</v>
      </c>
      <c r="E1166" s="80">
        <f t="shared" si="56"/>
        <v>2.2513496639404607</v>
      </c>
    </row>
    <row r="1167" spans="1:5" x14ac:dyDescent="0.3">
      <c r="A1167" s="81">
        <v>38400</v>
      </c>
      <c r="B1167" s="84">
        <v>18.7</v>
      </c>
      <c r="C1167" s="29">
        <f t="shared" si="54"/>
        <v>2.2015804898882294</v>
      </c>
      <c r="D1167" s="80">
        <f t="shared" si="55"/>
        <v>2.2728775681417264</v>
      </c>
      <c r="E1167" s="80">
        <f t="shared" si="56"/>
        <v>2.2528885631157491</v>
      </c>
    </row>
    <row r="1168" spans="1:5" x14ac:dyDescent="0.3">
      <c r="A1168" s="81">
        <v>38401</v>
      </c>
      <c r="B1168" s="84">
        <v>18.690000000000001</v>
      </c>
      <c r="C1168" s="29">
        <f t="shared" si="54"/>
        <v>2.2030786874274031</v>
      </c>
      <c r="D1168" s="80">
        <f t="shared" si="55"/>
        <v>2.2744867713785442</v>
      </c>
      <c r="E1168" s="80">
        <f t="shared" si="56"/>
        <v>2.2544662958870916</v>
      </c>
    </row>
    <row r="1169" spans="1:5" x14ac:dyDescent="0.3">
      <c r="A1169" s="81">
        <v>38404</v>
      </c>
      <c r="B1169" s="84">
        <v>18.690000000000001</v>
      </c>
      <c r="C1169" s="29">
        <f t="shared" si="54"/>
        <v>2.2045771554582307</v>
      </c>
      <c r="D1169" s="80">
        <f t="shared" si="55"/>
        <v>2.276096309367591</v>
      </c>
      <c r="E1169" s="80">
        <f t="shared" si="56"/>
        <v>2.2560443670354307</v>
      </c>
    </row>
    <row r="1170" spans="1:5" x14ac:dyDescent="0.3">
      <c r="A1170" s="81">
        <v>38405</v>
      </c>
      <c r="B1170" s="84">
        <v>18.690000000000001</v>
      </c>
      <c r="C1170" s="29">
        <f t="shared" si="54"/>
        <v>2.2060766427020591</v>
      </c>
      <c r="D1170" s="80">
        <f t="shared" si="55"/>
        <v>2.277706986344374</v>
      </c>
      <c r="E1170" s="80">
        <f t="shared" si="56"/>
        <v>2.2576235427948941</v>
      </c>
    </row>
    <row r="1171" spans="1:5" x14ac:dyDescent="0.3">
      <c r="A1171" s="81">
        <v>38406</v>
      </c>
      <c r="B1171" s="84">
        <v>18.68</v>
      </c>
      <c r="C1171" s="29">
        <f t="shared" si="54"/>
        <v>2.2075771498521259</v>
      </c>
      <c r="D1171" s="80">
        <f t="shared" si="55"/>
        <v>2.2793188031148963</v>
      </c>
      <c r="E1171" s="80">
        <f t="shared" si="56"/>
        <v>2.259203823938682</v>
      </c>
    </row>
    <row r="1172" spans="1:5" x14ac:dyDescent="0.3">
      <c r="A1172" s="81">
        <v>38407</v>
      </c>
      <c r="B1172" s="84">
        <v>18.68</v>
      </c>
      <c r="C1172" s="29">
        <f t="shared" si="54"/>
        <v>2.2090779491016814</v>
      </c>
      <c r="D1172" s="80">
        <f t="shared" si="55"/>
        <v>2.2809309779226483</v>
      </c>
      <c r="E1172" s="80">
        <f t="shared" si="56"/>
        <v>2.2607844656885194</v>
      </c>
    </row>
    <row r="1173" spans="1:5" x14ac:dyDescent="0.3">
      <c r="A1173" s="81">
        <v>38408</v>
      </c>
      <c r="B1173" s="84">
        <v>18.68</v>
      </c>
      <c r="C1173" s="29">
        <f t="shared" si="54"/>
        <v>2.2105797686545987</v>
      </c>
      <c r="D1173" s="80">
        <f t="shared" si="55"/>
        <v>2.2825442930305671</v>
      </c>
      <c r="E1173" s="80">
        <f t="shared" si="56"/>
        <v>2.2623662133272169</v>
      </c>
    </row>
    <row r="1174" spans="1:5" x14ac:dyDescent="0.3">
      <c r="A1174" s="81">
        <v>38411</v>
      </c>
      <c r="B1174" s="84">
        <v>18.68</v>
      </c>
      <c r="C1174" s="29">
        <f t="shared" si="54"/>
        <v>2.2120826092045212</v>
      </c>
      <c r="D1174" s="80">
        <f t="shared" si="55"/>
        <v>2.2841587492451931</v>
      </c>
      <c r="E1174" s="80">
        <f t="shared" si="56"/>
        <v>2.2639490676285043</v>
      </c>
    </row>
    <row r="1175" spans="1:5" x14ac:dyDescent="0.3">
      <c r="A1175" s="81">
        <v>38412</v>
      </c>
      <c r="B1175" s="84">
        <v>18.670000000000002</v>
      </c>
      <c r="C1175" s="29">
        <f t="shared" si="54"/>
        <v>2.2135864714455629</v>
      </c>
      <c r="D1175" s="80">
        <f t="shared" si="55"/>
        <v>2.2857743473736374</v>
      </c>
      <c r="E1175" s="80">
        <f t="shared" si="56"/>
        <v>2.2655330293666536</v>
      </c>
    </row>
    <row r="1176" spans="1:5" x14ac:dyDescent="0.3">
      <c r="A1176" s="81">
        <v>38413</v>
      </c>
      <c r="B1176" s="84">
        <v>18.649999999999999</v>
      </c>
      <c r="C1176" s="29">
        <f t="shared" si="54"/>
        <v>2.2150906034529099</v>
      </c>
      <c r="D1176" s="80">
        <f t="shared" si="55"/>
        <v>2.2873902796629069</v>
      </c>
      <c r="E1176" s="80">
        <f t="shared" si="56"/>
        <v>2.2671173290200017</v>
      </c>
    </row>
    <row r="1177" spans="1:5" x14ac:dyDescent="0.3">
      <c r="A1177" s="81">
        <v>38414</v>
      </c>
      <c r="B1177" s="84">
        <v>18.649999999999999</v>
      </c>
      <c r="C1177" s="29">
        <f t="shared" si="54"/>
        <v>2.2165942734072517</v>
      </c>
      <c r="D1177" s="80">
        <f t="shared" si="55"/>
        <v>2.2890057598718498</v>
      </c>
      <c r="E1177" s="80">
        <f t="shared" si="56"/>
        <v>2.2687012175840993</v>
      </c>
    </row>
    <row r="1178" spans="1:5" x14ac:dyDescent="0.3">
      <c r="A1178" s="81">
        <v>38415</v>
      </c>
      <c r="B1178" s="84">
        <v>18.64</v>
      </c>
      <c r="C1178" s="29">
        <f t="shared" si="54"/>
        <v>2.2180989640978686</v>
      </c>
      <c r="D1178" s="80">
        <f t="shared" si="55"/>
        <v>2.2906223810213349</v>
      </c>
      <c r="E1178" s="80">
        <f t="shared" si="56"/>
        <v>2.2702862127089163</v>
      </c>
    </row>
    <row r="1179" spans="1:5" x14ac:dyDescent="0.3">
      <c r="A1179" s="81">
        <v>38418</v>
      </c>
      <c r="B1179" s="84">
        <v>18.66</v>
      </c>
      <c r="C1179" s="29">
        <f t="shared" si="54"/>
        <v>2.2196039442450091</v>
      </c>
      <c r="D1179" s="80">
        <f t="shared" si="55"/>
        <v>2.2922393574731932</v>
      </c>
      <c r="E1179" s="80">
        <f t="shared" si="56"/>
        <v>2.2718715659582576</v>
      </c>
    </row>
    <row r="1180" spans="1:5" x14ac:dyDescent="0.3">
      <c r="A1180" s="81">
        <v>38419</v>
      </c>
      <c r="B1180" s="84">
        <v>18.64</v>
      </c>
      <c r="C1180" s="29">
        <f t="shared" si="54"/>
        <v>2.2211114326558219</v>
      </c>
      <c r="D1180" s="80">
        <f t="shared" si="55"/>
        <v>2.2938590732138664</v>
      </c>
      <c r="E1180" s="80">
        <f t="shared" si="56"/>
        <v>2.2734595484524984</v>
      </c>
    </row>
    <row r="1181" spans="1:5" x14ac:dyDescent="0.3">
      <c r="A1181" s="81">
        <v>38420</v>
      </c>
      <c r="B1181" s="84">
        <v>18.63</v>
      </c>
      <c r="C1181" s="29">
        <f t="shared" si="54"/>
        <v>2.2226184567628788</v>
      </c>
      <c r="D1181" s="80">
        <f t="shared" si="55"/>
        <v>2.2954783344836418</v>
      </c>
      <c r="E1181" s="80">
        <f t="shared" si="56"/>
        <v>2.2750471176595033</v>
      </c>
    </row>
    <row r="1182" spans="1:5" x14ac:dyDescent="0.3">
      <c r="A1182" s="81">
        <v>38421</v>
      </c>
      <c r="B1182" s="84">
        <v>18.62</v>
      </c>
      <c r="C1182" s="29">
        <f t="shared" si="54"/>
        <v>2.2241257476955174</v>
      </c>
      <c r="D1182" s="80">
        <f t="shared" si="55"/>
        <v>2.2970979268150828</v>
      </c>
      <c r="E1182" s="80">
        <f t="shared" si="56"/>
        <v>2.2766350219434184</v>
      </c>
    </row>
    <row r="1183" spans="1:5" x14ac:dyDescent="0.3">
      <c r="A1183" s="81">
        <v>38422</v>
      </c>
      <c r="B1183" s="84">
        <v>18.62</v>
      </c>
      <c r="C1183" s="29">
        <f t="shared" si="54"/>
        <v>2.225633326851078</v>
      </c>
      <c r="D1183" s="80">
        <f t="shared" si="55"/>
        <v>2.2987178731950806</v>
      </c>
      <c r="E1183" s="80">
        <f t="shared" si="56"/>
        <v>2.278223283225234</v>
      </c>
    </row>
    <row r="1184" spans="1:5" x14ac:dyDescent="0.3">
      <c r="A1184" s="81">
        <v>38425</v>
      </c>
      <c r="B1184" s="84">
        <v>18.62</v>
      </c>
      <c r="C1184" s="29">
        <f t="shared" si="54"/>
        <v>2.2271419278890177</v>
      </c>
      <c r="D1184" s="80">
        <f t="shared" si="55"/>
        <v>2.3003389619844827</v>
      </c>
      <c r="E1184" s="80">
        <f t="shared" si="56"/>
        <v>2.2798126525344125</v>
      </c>
    </row>
    <row r="1185" spans="1:5" x14ac:dyDescent="0.3">
      <c r="A1185" s="81">
        <v>38426</v>
      </c>
      <c r="B1185" s="84">
        <v>18.63</v>
      </c>
      <c r="C1185" s="29">
        <f t="shared" si="54"/>
        <v>2.2286515515019989</v>
      </c>
      <c r="D1185" s="80">
        <f t="shared" si="55"/>
        <v>2.3019611939889324</v>
      </c>
      <c r="E1185" s="80">
        <f t="shared" si="56"/>
        <v>2.2814031306439531</v>
      </c>
    </row>
    <row r="1186" spans="1:5" x14ac:dyDescent="0.3">
      <c r="A1186" s="81">
        <v>38427</v>
      </c>
      <c r="B1186" s="84">
        <v>18.64</v>
      </c>
      <c r="C1186" s="29">
        <f t="shared" si="54"/>
        <v>2.2301629338381659</v>
      </c>
      <c r="D1186" s="80">
        <f t="shared" si="55"/>
        <v>2.3035853603515819</v>
      </c>
      <c r="E1186" s="80">
        <f t="shared" si="56"/>
        <v>2.2829954712053273</v>
      </c>
    </row>
    <row r="1187" spans="1:5" x14ac:dyDescent="0.3">
      <c r="A1187" s="81">
        <v>38428</v>
      </c>
      <c r="B1187" s="84">
        <v>19.149999999999999</v>
      </c>
      <c r="C1187" s="29">
        <f t="shared" si="54"/>
        <v>2.2316760993887752</v>
      </c>
      <c r="D1187" s="80">
        <f t="shared" si="55"/>
        <v>2.3052114875183274</v>
      </c>
      <c r="E1187" s="80">
        <f t="shared" si="56"/>
        <v>2.2845896993992199</v>
      </c>
    </row>
    <row r="1188" spans="1:5" x14ac:dyDescent="0.3">
      <c r="A1188" s="81">
        <v>38429</v>
      </c>
      <c r="B1188" s="84">
        <v>19.170000000000002</v>
      </c>
      <c r="C1188" s="29">
        <f t="shared" si="54"/>
        <v>2.2332282970661832</v>
      </c>
      <c r="D1188" s="80">
        <f t="shared" si="55"/>
        <v>2.306879606351576</v>
      </c>
      <c r="E1188" s="80">
        <f t="shared" si="56"/>
        <v>2.2862239481839794</v>
      </c>
    </row>
    <row r="1189" spans="1:5" x14ac:dyDescent="0.3">
      <c r="A1189" s="81">
        <v>38432</v>
      </c>
      <c r="B1189" s="84">
        <v>19.18</v>
      </c>
      <c r="C1189" s="29">
        <f t="shared" si="54"/>
        <v>2.2347830706066003</v>
      </c>
      <c r="D1189" s="80">
        <f t="shared" si="55"/>
        <v>2.3085505403366282</v>
      </c>
      <c r="E1189" s="80">
        <f t="shared" si="56"/>
        <v>2.2878608978057513</v>
      </c>
    </row>
    <row r="1190" spans="1:5" x14ac:dyDescent="0.3">
      <c r="A1190" s="81">
        <v>38433</v>
      </c>
      <c r="B1190" s="84">
        <v>19.190000000000001</v>
      </c>
      <c r="C1190" s="29">
        <f t="shared" si="54"/>
        <v>2.2363396640587698</v>
      </c>
      <c r="D1190" s="80">
        <f t="shared" si="55"/>
        <v>2.310223477222686</v>
      </c>
      <c r="E1190" s="80">
        <f t="shared" si="56"/>
        <v>2.2894997745019965</v>
      </c>
    </row>
    <row r="1191" spans="1:5" x14ac:dyDescent="0.3">
      <c r="A1191" s="81">
        <v>38434</v>
      </c>
      <c r="B1191" s="84">
        <v>19.2</v>
      </c>
      <c r="C1191" s="29">
        <f t="shared" si="54"/>
        <v>2.2378980797170658</v>
      </c>
      <c r="D1191" s="80">
        <f t="shared" si="55"/>
        <v>2.3118984196092498</v>
      </c>
      <c r="E1191" s="80">
        <f t="shared" si="56"/>
        <v>2.2911405807341918</v>
      </c>
    </row>
    <row r="1192" spans="1:5" x14ac:dyDescent="0.3">
      <c r="A1192" s="81">
        <v>38435</v>
      </c>
      <c r="B1192" s="84">
        <v>19.21</v>
      </c>
      <c r="C1192" s="29">
        <f t="shared" si="54"/>
        <v>2.2394583422582448</v>
      </c>
      <c r="D1192" s="80">
        <f t="shared" si="55"/>
        <v>2.3135753941527586</v>
      </c>
      <c r="E1192" s="80">
        <f t="shared" si="56"/>
        <v>2.2927833418793457</v>
      </c>
    </row>
    <row r="1193" spans="1:5" x14ac:dyDescent="0.3">
      <c r="A1193" s="81">
        <v>38439</v>
      </c>
      <c r="B1193" s="84">
        <v>19.2</v>
      </c>
      <c r="C1193" s="29">
        <f t="shared" si="54"/>
        <v>2.2410204316357203</v>
      </c>
      <c r="D1193" s="80">
        <f t="shared" si="55"/>
        <v>2.3152543794425271</v>
      </c>
      <c r="E1193" s="80">
        <f t="shared" si="56"/>
        <v>2.2944280375272892</v>
      </c>
    </row>
    <row r="1194" spans="1:5" x14ac:dyDescent="0.3">
      <c r="A1194" s="81">
        <v>38440</v>
      </c>
      <c r="B1194" s="84">
        <v>19.2</v>
      </c>
      <c r="C1194" s="29">
        <f t="shared" si="54"/>
        <v>2.242582871080657</v>
      </c>
      <c r="D1194" s="80">
        <f t="shared" si="55"/>
        <v>2.3169337882881496</v>
      </c>
      <c r="E1194" s="80">
        <f t="shared" si="56"/>
        <v>2.2960731557981173</v>
      </c>
    </row>
    <row r="1195" spans="1:5" x14ac:dyDescent="0.3">
      <c r="A1195" s="81">
        <v>38441</v>
      </c>
      <c r="B1195" s="84">
        <v>19.190000000000001</v>
      </c>
      <c r="C1195" s="29">
        <f t="shared" si="54"/>
        <v>2.2441463998583746</v>
      </c>
      <c r="D1195" s="80">
        <f t="shared" si="55"/>
        <v>2.3186144153213268</v>
      </c>
      <c r="E1195" s="80">
        <f t="shared" si="56"/>
        <v>2.2977194536283303</v>
      </c>
    </row>
    <row r="1196" spans="1:5" x14ac:dyDescent="0.3">
      <c r="A1196" s="81">
        <v>38442</v>
      </c>
      <c r="B1196" s="84">
        <v>19.21</v>
      </c>
      <c r="C1196" s="29">
        <f t="shared" si="54"/>
        <v>2.2457102557185795</v>
      </c>
      <c r="D1196" s="80">
        <f t="shared" si="55"/>
        <v>2.3202954412483026</v>
      </c>
      <c r="E1196" s="80">
        <f t="shared" si="56"/>
        <v>2.2993661506236029</v>
      </c>
    </row>
    <row r="1197" spans="1:5" x14ac:dyDescent="0.3">
      <c r="A1197" s="81">
        <v>38443</v>
      </c>
      <c r="B1197" s="84">
        <v>19.21</v>
      </c>
      <c r="C1197" s="29">
        <f t="shared" si="54"/>
        <v>2.2472767059932512</v>
      </c>
      <c r="D1197" s="80">
        <f t="shared" si="55"/>
        <v>2.3219793033448735</v>
      </c>
      <c r="E1197" s="80">
        <f t="shared" si="56"/>
        <v>2.3010155683561391</v>
      </c>
    </row>
    <row r="1198" spans="1:5" x14ac:dyDescent="0.3">
      <c r="A1198" s="81">
        <v>38446</v>
      </c>
      <c r="B1198" s="84">
        <v>19.21</v>
      </c>
      <c r="C1198" s="29">
        <f t="shared" si="54"/>
        <v>2.2488442489139828</v>
      </c>
      <c r="D1198" s="80">
        <f t="shared" si="55"/>
        <v>2.3236643874373635</v>
      </c>
      <c r="E1198" s="80">
        <f t="shared" si="56"/>
        <v>2.3026661692751182</v>
      </c>
    </row>
    <row r="1199" spans="1:5" x14ac:dyDescent="0.3">
      <c r="A1199" s="81">
        <v>38447</v>
      </c>
      <c r="B1199" s="84">
        <v>19.22</v>
      </c>
      <c r="C1199" s="29">
        <f t="shared" si="54"/>
        <v>2.2504128852429277</v>
      </c>
      <c r="D1199" s="80">
        <f t="shared" si="55"/>
        <v>2.3253506944125872</v>
      </c>
      <c r="E1199" s="80">
        <f t="shared" si="56"/>
        <v>2.304317954229282</v>
      </c>
    </row>
    <row r="1200" spans="1:5" x14ac:dyDescent="0.3">
      <c r="A1200" s="81">
        <v>38448</v>
      </c>
      <c r="B1200" s="84">
        <v>19.21</v>
      </c>
      <c r="C1200" s="29">
        <f t="shared" si="54"/>
        <v>2.2519833583790234</v>
      </c>
      <c r="D1200" s="80">
        <f t="shared" si="55"/>
        <v>2.3270390235253084</v>
      </c>
      <c r="E1200" s="80">
        <f t="shared" si="56"/>
        <v>2.305971684507957</v>
      </c>
    </row>
    <row r="1201" spans="1:5" x14ac:dyDescent="0.3">
      <c r="A1201" s="81">
        <v>38449</v>
      </c>
      <c r="B1201" s="84">
        <v>19.21</v>
      </c>
      <c r="C1201" s="29">
        <f t="shared" si="54"/>
        <v>2.2535541843309939</v>
      </c>
      <c r="D1201" s="80">
        <f t="shared" si="55"/>
        <v>2.3287277795084034</v>
      </c>
      <c r="E1201" s="80">
        <f t="shared" si="56"/>
        <v>2.3076258406266432</v>
      </c>
    </row>
    <row r="1202" spans="1:5" x14ac:dyDescent="0.3">
      <c r="A1202" s="81">
        <v>38450</v>
      </c>
      <c r="B1202" s="84">
        <v>19.2</v>
      </c>
      <c r="C1202" s="29">
        <f t="shared" si="54"/>
        <v>2.2551261059811902</v>
      </c>
      <c r="D1202" s="80">
        <f t="shared" si="55"/>
        <v>2.3304177610389605</v>
      </c>
      <c r="E1202" s="80">
        <f t="shared" si="56"/>
        <v>2.3092811833307865</v>
      </c>
    </row>
    <row r="1203" spans="1:5" x14ac:dyDescent="0.3">
      <c r="A1203" s="81">
        <v>38453</v>
      </c>
      <c r="B1203" s="84">
        <v>19.2</v>
      </c>
      <c r="C1203" s="29">
        <f t="shared" si="54"/>
        <v>2.2566983799022804</v>
      </c>
      <c r="D1203" s="80">
        <f t="shared" si="55"/>
        <v>2.3321081688993819</v>
      </c>
      <c r="E1203" s="80">
        <f t="shared" si="56"/>
        <v>2.3109369513936939</v>
      </c>
    </row>
    <row r="1204" spans="1:5" x14ac:dyDescent="0.3">
      <c r="A1204" s="81">
        <v>38454</v>
      </c>
      <c r="B1204" s="84">
        <v>19.18</v>
      </c>
      <c r="C1204" s="29">
        <f t="shared" si="54"/>
        <v>2.2582717500127485</v>
      </c>
      <c r="D1204" s="80">
        <f t="shared" si="55"/>
        <v>2.3337998029256788</v>
      </c>
      <c r="E1204" s="80">
        <f t="shared" si="56"/>
        <v>2.3125939066519492</v>
      </c>
    </row>
    <row r="1205" spans="1:5" x14ac:dyDescent="0.3">
      <c r="A1205" s="81">
        <v>38455</v>
      </c>
      <c r="B1205" s="84">
        <v>19.190000000000001</v>
      </c>
      <c r="C1205" s="29">
        <f t="shared" si="54"/>
        <v>2.2598447040347849</v>
      </c>
      <c r="D1205" s="80">
        <f t="shared" si="55"/>
        <v>2.3354910371901103</v>
      </c>
      <c r="E1205" s="80">
        <f t="shared" si="56"/>
        <v>2.3142505004881944</v>
      </c>
    </row>
    <row r="1206" spans="1:5" x14ac:dyDescent="0.3">
      <c r="A1206" s="81">
        <v>38456</v>
      </c>
      <c r="B1206" s="84">
        <v>19.190000000000001</v>
      </c>
      <c r="C1206" s="29">
        <f t="shared" si="54"/>
        <v>2.2614194994152386</v>
      </c>
      <c r="D1206" s="80">
        <f t="shared" si="55"/>
        <v>2.3371842988897673</v>
      </c>
      <c r="E1206" s="80">
        <f t="shared" si="56"/>
        <v>2.3159090447197124</v>
      </c>
    </row>
    <row r="1207" spans="1:5" x14ac:dyDescent="0.3">
      <c r="A1207" s="81">
        <v>38457</v>
      </c>
      <c r="B1207" s="84">
        <v>19.18</v>
      </c>
      <c r="C1207" s="29">
        <f t="shared" si="54"/>
        <v>2.2629953922076007</v>
      </c>
      <c r="D1207" s="80">
        <f t="shared" si="55"/>
        <v>2.3388787882264128</v>
      </c>
      <c r="E1207" s="80">
        <f t="shared" si="56"/>
        <v>2.3175687775731912</v>
      </c>
    </row>
    <row r="1208" spans="1:5" x14ac:dyDescent="0.3">
      <c r="A1208" s="81">
        <v>38460</v>
      </c>
      <c r="B1208" s="84">
        <v>19.18</v>
      </c>
      <c r="C1208" s="29">
        <f t="shared" si="54"/>
        <v>2.2645716363881347</v>
      </c>
      <c r="D1208" s="80">
        <f t="shared" si="55"/>
        <v>2.3405737030781673</v>
      </c>
      <c r="E1208" s="80">
        <f t="shared" si="56"/>
        <v>2.3192289350876423</v>
      </c>
    </row>
    <row r="1209" spans="1:5" x14ac:dyDescent="0.3">
      <c r="A1209" s="81">
        <v>38461</v>
      </c>
      <c r="B1209" s="84">
        <v>19.190000000000001</v>
      </c>
      <c r="C1209" s="29">
        <f t="shared" si="54"/>
        <v>2.2661489784700279</v>
      </c>
      <c r="D1209" s="80">
        <f t="shared" si="55"/>
        <v>2.3422698461835485</v>
      </c>
      <c r="E1209" s="80">
        <f t="shared" si="56"/>
        <v>2.320890281832376</v>
      </c>
    </row>
    <row r="1210" spans="1:5" x14ac:dyDescent="0.3">
      <c r="A1210" s="81">
        <v>38462</v>
      </c>
      <c r="B1210" s="84">
        <v>19.18</v>
      </c>
      <c r="C1210" s="29">
        <f t="shared" si="54"/>
        <v>2.2677281670471645</v>
      </c>
      <c r="D1210" s="80">
        <f t="shared" si="55"/>
        <v>2.3439680226088262</v>
      </c>
      <c r="E1210" s="80">
        <f t="shared" si="56"/>
        <v>2.3225535845682326</v>
      </c>
    </row>
    <row r="1211" spans="1:5" x14ac:dyDescent="0.3">
      <c r="A1211" s="81">
        <v>38464</v>
      </c>
      <c r="B1211" s="85">
        <v>19.39</v>
      </c>
      <c r="C1211" s="29">
        <f t="shared" si="54"/>
        <v>2.2693077077473576</v>
      </c>
      <c r="D1211" s="80">
        <f t="shared" si="55"/>
        <v>2.3456666254751037</v>
      </c>
      <c r="E1211" s="80">
        <f t="shared" si="56"/>
        <v>2.3242173128784547</v>
      </c>
    </row>
    <row r="1212" spans="1:5" x14ac:dyDescent="0.3">
      <c r="A1212" s="81">
        <v>38467</v>
      </c>
      <c r="B1212" s="84">
        <v>19.41</v>
      </c>
      <c r="C1212" s="29">
        <f t="shared" si="54"/>
        <v>2.2709042111059121</v>
      </c>
      <c r="D1212" s="80">
        <f t="shared" si="55"/>
        <v>2.347383517884186</v>
      </c>
      <c r="E1212" s="80">
        <f t="shared" si="56"/>
        <v>2.3258984795774129</v>
      </c>
    </row>
    <row r="1213" spans="1:5" x14ac:dyDescent="0.3">
      <c r="A1213" s="81">
        <v>38468</v>
      </c>
      <c r="B1213" s="84">
        <v>19.41</v>
      </c>
      <c r="C1213" s="29">
        <f t="shared" si="54"/>
        <v>2.2725033591423309</v>
      </c>
      <c r="D1213" s="80">
        <f t="shared" si="55"/>
        <v>2.3491033032452231</v>
      </c>
      <c r="E1213" s="80">
        <f t="shared" si="56"/>
        <v>2.327582420690697</v>
      </c>
    </row>
    <row r="1214" spans="1:5" x14ac:dyDescent="0.3">
      <c r="A1214" s="81">
        <v>38469</v>
      </c>
      <c r="B1214" s="84">
        <v>19.43</v>
      </c>
      <c r="C1214" s="29">
        <f t="shared" si="54"/>
        <v>2.2741036332828055</v>
      </c>
      <c r="D1214" s="80">
        <f t="shared" si="55"/>
        <v>2.3508243485885623</v>
      </c>
      <c r="E1214" s="80">
        <f t="shared" si="56"/>
        <v>2.3292675809705519</v>
      </c>
    </row>
    <row r="1215" spans="1:5" x14ac:dyDescent="0.3">
      <c r="A1215" s="81">
        <v>38470</v>
      </c>
      <c r="B1215" s="84">
        <v>19.440000000000001</v>
      </c>
      <c r="C1215" s="29">
        <f t="shared" si="54"/>
        <v>2.2757065352287249</v>
      </c>
      <c r="D1215" s="80">
        <f t="shared" si="55"/>
        <v>2.3525482690637656</v>
      </c>
      <c r="E1215" s="80">
        <f t="shared" si="56"/>
        <v>2.3309554986466789</v>
      </c>
    </row>
    <row r="1216" spans="1:5" x14ac:dyDescent="0.3">
      <c r="A1216" s="81">
        <v>38471</v>
      </c>
      <c r="B1216" s="84">
        <v>19.46</v>
      </c>
      <c r="C1216" s="29">
        <f t="shared" si="54"/>
        <v>2.2773113179632376</v>
      </c>
      <c r="D1216" s="80">
        <f t="shared" si="55"/>
        <v>2.3542742614396741</v>
      </c>
      <c r="E1216" s="80">
        <f t="shared" si="56"/>
        <v>2.3326454087129789</v>
      </c>
    </row>
    <row r="1217" spans="1:5" x14ac:dyDescent="0.3">
      <c r="A1217" s="81">
        <v>38474</v>
      </c>
      <c r="B1217" s="84">
        <v>19.48</v>
      </c>
      <c r="C1217" s="29">
        <f t="shared" si="54"/>
        <v>2.2789187581570216</v>
      </c>
      <c r="D1217" s="80">
        <f t="shared" si="55"/>
        <v>2.3560031612124037</v>
      </c>
      <c r="E1217" s="80">
        <f t="shared" si="56"/>
        <v>2.334338106843747</v>
      </c>
    </row>
    <row r="1218" spans="1:5" x14ac:dyDescent="0.3">
      <c r="A1218" s="81">
        <v>38475</v>
      </c>
      <c r="B1218" s="84">
        <v>19.48</v>
      </c>
      <c r="C1218" s="29">
        <f t="shared" si="54"/>
        <v>2.2805288370488475</v>
      </c>
      <c r="D1218" s="80">
        <f t="shared" si="55"/>
        <v>2.3577349484134866</v>
      </c>
      <c r="E1218" s="80">
        <f t="shared" si="56"/>
        <v>2.33603357398471</v>
      </c>
    </row>
    <row r="1219" spans="1:5" x14ac:dyDescent="0.3">
      <c r="A1219" s="81">
        <v>38476</v>
      </c>
      <c r="B1219" s="84">
        <v>19.48</v>
      </c>
      <c r="C1219" s="29">
        <f t="shared" si="54"/>
        <v>2.2821400534775109</v>
      </c>
      <c r="D1219" s="80">
        <f t="shared" si="55"/>
        <v>2.3594680085699538</v>
      </c>
      <c r="E1219" s="80">
        <f t="shared" si="56"/>
        <v>2.3377302725706026</v>
      </c>
    </row>
    <row r="1220" spans="1:5" x14ac:dyDescent="0.3">
      <c r="A1220" s="81">
        <v>38477</v>
      </c>
      <c r="B1220" s="84">
        <v>19.48</v>
      </c>
      <c r="C1220" s="29">
        <f t="shared" si="54"/>
        <v>2.2837524082466936</v>
      </c>
      <c r="D1220" s="80">
        <f t="shared" si="55"/>
        <v>2.3612023426174948</v>
      </c>
      <c r="E1220" s="80">
        <f t="shared" si="56"/>
        <v>2.3394282034958431</v>
      </c>
    </row>
    <row r="1221" spans="1:5" x14ac:dyDescent="0.3">
      <c r="A1221" s="81">
        <v>38478</v>
      </c>
      <c r="B1221" s="84">
        <v>19.489999999999998</v>
      </c>
      <c r="C1221" s="29">
        <f t="shared" ref="C1221:C1284" si="57">IF(A1221=$B$2,1,IF(A1220&lt;DATE(1998,1,2),ROUND(B1220/3000+1,8)*C1220,ROUND(((1+B1220/100)^(1/252)),8)*C1220))</f>
        <v>2.2853659021606441</v>
      </c>
      <c r="D1221" s="80">
        <f t="shared" ref="D1221:D1284" si="58">(((ROUND(C1221/C1220,8)-1)*$D$1)+1)*D1220</f>
        <v>2.3629379514924875</v>
      </c>
      <c r="E1221" s="80">
        <f t="shared" ref="E1221:E1284" si="59">(((ROUND(C1221/C1220,8))*(($E$1+1)^(1/252)))*E1220)</f>
        <v>2.3411273676554996</v>
      </c>
    </row>
    <row r="1222" spans="1:5" x14ac:dyDescent="0.3">
      <c r="A1222" s="81">
        <v>38481</v>
      </c>
      <c r="B1222" s="84">
        <v>19.47</v>
      </c>
      <c r="C1222" s="29">
        <f t="shared" si="57"/>
        <v>2.2869813130485865</v>
      </c>
      <c r="D1222" s="80">
        <f t="shared" si="58"/>
        <v>2.3646756719882172</v>
      </c>
      <c r="E1222" s="80">
        <f t="shared" si="59"/>
        <v>2.3428285619443483</v>
      </c>
    </row>
    <row r="1223" spans="1:5" x14ac:dyDescent="0.3">
      <c r="A1223" s="81">
        <v>38482</v>
      </c>
      <c r="B1223" s="84">
        <v>19.47</v>
      </c>
      <c r="C1223" s="29">
        <f t="shared" si="57"/>
        <v>2.2885963335122348</v>
      </c>
      <c r="D1223" s="80">
        <f t="shared" si="58"/>
        <v>2.3664130220755695</v>
      </c>
      <c r="E1223" s="80">
        <f t="shared" si="59"/>
        <v>2.3445294226900595</v>
      </c>
    </row>
    <row r="1224" spans="1:5" x14ac:dyDescent="0.3">
      <c r="A1224" s="81">
        <v>38483</v>
      </c>
      <c r="B1224" s="84">
        <v>19.47</v>
      </c>
      <c r="C1224" s="29">
        <f t="shared" si="57"/>
        <v>2.2902124944710343</v>
      </c>
      <c r="D1224" s="80">
        <f t="shared" si="58"/>
        <v>2.3681516486108349</v>
      </c>
      <c r="E1224" s="80">
        <f t="shared" si="59"/>
        <v>2.3462315182368667</v>
      </c>
    </row>
    <row r="1225" spans="1:5" x14ac:dyDescent="0.3">
      <c r="A1225" s="81">
        <v>38484</v>
      </c>
      <c r="B1225" s="84">
        <v>19.47</v>
      </c>
      <c r="C1225" s="29">
        <f t="shared" si="57"/>
        <v>2.2918297967303793</v>
      </c>
      <c r="D1225" s="80">
        <f t="shared" si="58"/>
        <v>2.3698915525318318</v>
      </c>
      <c r="E1225" s="80">
        <f t="shared" si="59"/>
        <v>2.3479348494812182</v>
      </c>
    </row>
    <row r="1226" spans="1:5" x14ac:dyDescent="0.3">
      <c r="A1226" s="81">
        <v>38485</v>
      </c>
      <c r="B1226" s="84">
        <v>19.46</v>
      </c>
      <c r="C1226" s="29">
        <f t="shared" si="57"/>
        <v>2.2934482410962342</v>
      </c>
      <c r="D1226" s="80">
        <f t="shared" si="58"/>
        <v>2.3716327347770676</v>
      </c>
      <c r="E1226" s="80">
        <f t="shared" si="59"/>
        <v>2.3496394173202133</v>
      </c>
    </row>
    <row r="1227" spans="1:5" x14ac:dyDescent="0.3">
      <c r="A1227" s="81">
        <v>38488</v>
      </c>
      <c r="B1227" s="84">
        <v>19.48</v>
      </c>
      <c r="C1227" s="29">
        <f t="shared" si="57"/>
        <v>2.2950670715372117</v>
      </c>
      <c r="D1227" s="80">
        <f t="shared" si="58"/>
        <v>2.37337438202833</v>
      </c>
      <c r="E1227" s="80">
        <f t="shared" si="59"/>
        <v>2.351344447255248</v>
      </c>
    </row>
    <row r="1228" spans="1:5" x14ac:dyDescent="0.3">
      <c r="A1228" s="81">
        <v>38489</v>
      </c>
      <c r="B1228" s="84">
        <v>19.48</v>
      </c>
      <c r="C1228" s="29">
        <f t="shared" si="57"/>
        <v>2.2966885593739237</v>
      </c>
      <c r="D1228" s="80">
        <f t="shared" si="58"/>
        <v>2.3751189379974567</v>
      </c>
      <c r="E1228" s="80">
        <f t="shared" si="59"/>
        <v>2.353052266373532</v>
      </c>
    </row>
    <row r="1229" spans="1:5" x14ac:dyDescent="0.3">
      <c r="A1229" s="81">
        <v>38490</v>
      </c>
      <c r="B1229" s="84">
        <v>19.47</v>
      </c>
      <c r="C1229" s="29">
        <f t="shared" si="57"/>
        <v>2.2983111928080073</v>
      </c>
      <c r="D1229" s="80">
        <f t="shared" si="58"/>
        <v>2.3768647763076891</v>
      </c>
      <c r="E1229" s="80">
        <f t="shared" si="59"/>
        <v>2.3547613259081848</v>
      </c>
    </row>
    <row r="1230" spans="1:5" x14ac:dyDescent="0.3">
      <c r="A1230" s="81">
        <v>38491</v>
      </c>
      <c r="B1230" s="84">
        <v>19.71</v>
      </c>
      <c r="C1230" s="29">
        <f t="shared" si="57"/>
        <v>2.2999342142061443</v>
      </c>
      <c r="D1230" s="80">
        <f t="shared" si="58"/>
        <v>2.3786110818478781</v>
      </c>
      <c r="E1230" s="80">
        <f t="shared" si="59"/>
        <v>2.3564708496735225</v>
      </c>
    </row>
    <row r="1231" spans="1:5" x14ac:dyDescent="0.3">
      <c r="A1231" s="81">
        <v>38492</v>
      </c>
      <c r="B1231" s="84">
        <v>19.71</v>
      </c>
      <c r="C1231" s="29">
        <f t="shared" si="57"/>
        <v>2.30157671222522</v>
      </c>
      <c r="D1231" s="80">
        <f t="shared" si="58"/>
        <v>2.3803783938301857</v>
      </c>
      <c r="E1231" s="80">
        <f t="shared" si="59"/>
        <v>2.3582003959735753</v>
      </c>
    </row>
    <row r="1232" spans="1:5" x14ac:dyDescent="0.3">
      <c r="A1232" s="81">
        <v>38495</v>
      </c>
      <c r="B1232" s="84">
        <v>19.71</v>
      </c>
      <c r="C1232" s="29">
        <f t="shared" si="57"/>
        <v>2.3032203832342559</v>
      </c>
      <c r="D1232" s="80">
        <f t="shared" si="58"/>
        <v>2.3821470189282299</v>
      </c>
      <c r="E1232" s="80">
        <f t="shared" si="59"/>
        <v>2.3599312116847919</v>
      </c>
    </row>
    <row r="1233" spans="1:5" x14ac:dyDescent="0.3">
      <c r="A1233" s="81">
        <v>38496</v>
      </c>
      <c r="B1233" s="84">
        <v>19.71</v>
      </c>
      <c r="C1233" s="29">
        <f t="shared" si="57"/>
        <v>2.304865228070943</v>
      </c>
      <c r="D1233" s="80">
        <f t="shared" si="58"/>
        <v>2.3839169581176578</v>
      </c>
      <c r="E1233" s="80">
        <f t="shared" si="59"/>
        <v>2.3616632977388647</v>
      </c>
    </row>
    <row r="1234" spans="1:5" x14ac:dyDescent="0.3">
      <c r="A1234" s="81">
        <v>38497</v>
      </c>
      <c r="B1234" s="84">
        <v>19.7</v>
      </c>
      <c r="C1234" s="29">
        <f t="shared" si="57"/>
        <v>2.3065112475735701</v>
      </c>
      <c r="D1234" s="80">
        <f t="shared" si="58"/>
        <v>2.3856882123748417</v>
      </c>
      <c r="E1234" s="80">
        <f t="shared" si="59"/>
        <v>2.3633966550681693</v>
      </c>
    </row>
    <row r="1235" spans="1:5" x14ac:dyDescent="0.3">
      <c r="A1235" s="81">
        <v>38499</v>
      </c>
      <c r="B1235" s="84">
        <v>19.71</v>
      </c>
      <c r="C1235" s="29">
        <f t="shared" si="57"/>
        <v>2.3081576814323133</v>
      </c>
      <c r="D1235" s="80">
        <f t="shared" si="58"/>
        <v>2.3874599635937739</v>
      </c>
      <c r="E1235" s="80">
        <f t="shared" si="59"/>
        <v>2.365130504669434</v>
      </c>
    </row>
    <row r="1236" spans="1:5" x14ac:dyDescent="0.3">
      <c r="A1236" s="81">
        <v>38502</v>
      </c>
      <c r="B1236" s="84">
        <v>19.73</v>
      </c>
      <c r="C1236" s="29">
        <f t="shared" si="57"/>
        <v>2.3098060522405084</v>
      </c>
      <c r="D1236" s="80">
        <f t="shared" si="58"/>
        <v>2.3892338503099078</v>
      </c>
      <c r="E1236" s="80">
        <f t="shared" si="59"/>
        <v>2.3668664067766292</v>
      </c>
    </row>
    <row r="1237" spans="1:5" x14ac:dyDescent="0.3">
      <c r="A1237" s="81">
        <v>38503</v>
      </c>
      <c r="B1237" s="84">
        <v>19.77</v>
      </c>
      <c r="C1237" s="29">
        <f t="shared" si="57"/>
        <v>2.3114571247047104</v>
      </c>
      <c r="D1237" s="80">
        <f t="shared" si="58"/>
        <v>2.3910106956276889</v>
      </c>
      <c r="E1237" s="80">
        <f t="shared" si="59"/>
        <v>2.3686051451226184</v>
      </c>
    </row>
    <row r="1238" spans="1:5" x14ac:dyDescent="0.3">
      <c r="A1238" s="81">
        <v>38504</v>
      </c>
      <c r="B1238" s="84">
        <v>19.77</v>
      </c>
      <c r="C1238" s="29">
        <f t="shared" si="57"/>
        <v>2.3131124516099963</v>
      </c>
      <c r="D1238" s="80">
        <f t="shared" si="58"/>
        <v>2.3927921708825983</v>
      </c>
      <c r="E1238" s="80">
        <f t="shared" si="59"/>
        <v>2.3703483110811128</v>
      </c>
    </row>
    <row r="1239" spans="1:5" x14ac:dyDescent="0.3">
      <c r="A1239" s="81">
        <v>38505</v>
      </c>
      <c r="B1239" s="84">
        <v>19.75</v>
      </c>
      <c r="C1239" s="29">
        <f t="shared" si="57"/>
        <v>2.3147689639610922</v>
      </c>
      <c r="D1239" s="80">
        <f t="shared" si="58"/>
        <v>2.3945749734649389</v>
      </c>
      <c r="E1239" s="80">
        <f t="shared" si="59"/>
        <v>2.3720927599159722</v>
      </c>
    </row>
    <row r="1240" spans="1:5" x14ac:dyDescent="0.3">
      <c r="A1240" s="81">
        <v>38506</v>
      </c>
      <c r="B1240" s="84">
        <v>19.739999999999998</v>
      </c>
      <c r="C1240" s="29">
        <f t="shared" si="57"/>
        <v>2.3164251348594269</v>
      </c>
      <c r="D1240" s="80">
        <f t="shared" si="58"/>
        <v>2.3963574600952349</v>
      </c>
      <c r="E1240" s="80">
        <f t="shared" si="59"/>
        <v>2.3738369269591173</v>
      </c>
    </row>
    <row r="1241" spans="1:5" x14ac:dyDescent="0.3">
      <c r="A1241" s="81">
        <v>38509</v>
      </c>
      <c r="B1241" s="84">
        <v>19.73</v>
      </c>
      <c r="C1241" s="29">
        <f t="shared" si="57"/>
        <v>2.3180817262946216</v>
      </c>
      <c r="D1241" s="80">
        <f t="shared" si="58"/>
        <v>2.3981404508363404</v>
      </c>
      <c r="E1241" s="80">
        <f t="shared" si="59"/>
        <v>2.3755815930825084</v>
      </c>
    </row>
    <row r="1242" spans="1:5" x14ac:dyDescent="0.3">
      <c r="A1242" s="81">
        <v>38510</v>
      </c>
      <c r="B1242" s="84">
        <v>19.73</v>
      </c>
      <c r="C1242" s="29">
        <f t="shared" si="57"/>
        <v>2.3197387142933943</v>
      </c>
      <c r="D1242" s="80">
        <f t="shared" si="58"/>
        <v>2.3999239198889395</v>
      </c>
      <c r="E1242" s="80">
        <f t="shared" si="59"/>
        <v>2.3773267337453241</v>
      </c>
    </row>
    <row r="1243" spans="1:5" x14ac:dyDescent="0.3">
      <c r="A1243" s="81">
        <v>38511</v>
      </c>
      <c r="B1243" s="84">
        <v>19.71</v>
      </c>
      <c r="C1243" s="29">
        <f t="shared" si="57"/>
        <v>2.3213968867237584</v>
      </c>
      <c r="D1243" s="80">
        <f t="shared" si="58"/>
        <v>2.4017087152866492</v>
      </c>
      <c r="E1243" s="80">
        <f t="shared" si="59"/>
        <v>2.3790731564166978</v>
      </c>
    </row>
    <row r="1244" spans="1:5" x14ac:dyDescent="0.3">
      <c r="A1244" s="81">
        <v>38512</v>
      </c>
      <c r="B1244" s="84">
        <v>19.71</v>
      </c>
      <c r="C1244" s="29">
        <f t="shared" si="57"/>
        <v>2.3230547123104124</v>
      </c>
      <c r="D1244" s="80">
        <f t="shared" si="58"/>
        <v>2.4034931888489437</v>
      </c>
      <c r="E1244" s="80">
        <f t="shared" si="59"/>
        <v>2.3808192918190541</v>
      </c>
    </row>
    <row r="1245" spans="1:5" x14ac:dyDescent="0.3">
      <c r="A1245" s="81">
        <v>38513</v>
      </c>
      <c r="B1245" s="84">
        <v>19.72</v>
      </c>
      <c r="C1245" s="29">
        <f t="shared" si="57"/>
        <v>2.3247137218332092</v>
      </c>
      <c r="D1245" s="80">
        <f t="shared" si="58"/>
        <v>2.4052789882780572</v>
      </c>
      <c r="E1245" s="80">
        <f t="shared" si="59"/>
        <v>2.3825667088082478</v>
      </c>
    </row>
    <row r="1246" spans="1:5" x14ac:dyDescent="0.3">
      <c r="A1246" s="81">
        <v>38516</v>
      </c>
      <c r="B1246" s="84">
        <v>19.73</v>
      </c>
      <c r="C1246" s="29">
        <f t="shared" si="57"/>
        <v>2.3263746832931846</v>
      </c>
      <c r="D1246" s="80">
        <f t="shared" si="58"/>
        <v>2.4070669403683564</v>
      </c>
      <c r="E1246" s="80">
        <f t="shared" si="59"/>
        <v>2.3843161945874836</v>
      </c>
    </row>
    <row r="1247" spans="1:5" x14ac:dyDescent="0.3">
      <c r="A1247" s="81">
        <v>38517</v>
      </c>
      <c r="B1247" s="84">
        <v>19.73</v>
      </c>
      <c r="C1247" s="29">
        <f t="shared" si="57"/>
        <v>2.3280375991805498</v>
      </c>
      <c r="D1247" s="80">
        <f t="shared" si="58"/>
        <v>2.4088570479469946</v>
      </c>
      <c r="E1247" s="80">
        <f t="shared" si="59"/>
        <v>2.3860677518298452</v>
      </c>
    </row>
    <row r="1248" spans="1:5" x14ac:dyDescent="0.3">
      <c r="A1248" s="81">
        <v>38518</v>
      </c>
      <c r="B1248" s="84">
        <v>19.73</v>
      </c>
      <c r="C1248" s="29">
        <f t="shared" si="57"/>
        <v>2.32970170373682</v>
      </c>
      <c r="D1248" s="80">
        <f t="shared" si="58"/>
        <v>2.4106484868077378</v>
      </c>
      <c r="E1248" s="80">
        <f t="shared" si="59"/>
        <v>2.387820595794488</v>
      </c>
    </row>
    <row r="1249" spans="1:5" x14ac:dyDescent="0.3">
      <c r="A1249" s="81">
        <v>38519</v>
      </c>
      <c r="B1249" s="84">
        <v>19.72</v>
      </c>
      <c r="C1249" s="29">
        <f t="shared" si="57"/>
        <v>2.331366997811668</v>
      </c>
      <c r="D1249" s="80">
        <f t="shared" si="58"/>
        <v>2.4124412579406447</v>
      </c>
      <c r="E1249" s="80">
        <f t="shared" si="59"/>
        <v>2.3895747274266594</v>
      </c>
    </row>
    <row r="1250" spans="1:5" x14ac:dyDescent="0.3">
      <c r="A1250" s="81">
        <v>38520</v>
      </c>
      <c r="B1250" s="84">
        <v>19.73</v>
      </c>
      <c r="C1250" s="29">
        <f t="shared" si="57"/>
        <v>2.3330327129042647</v>
      </c>
      <c r="D1250" s="80">
        <f t="shared" si="58"/>
        <v>2.4142345340682292</v>
      </c>
      <c r="E1250" s="80">
        <f t="shared" si="59"/>
        <v>2.3913293590970337</v>
      </c>
    </row>
    <row r="1251" spans="1:5" x14ac:dyDescent="0.3">
      <c r="A1251" s="81">
        <v>38523</v>
      </c>
      <c r="B1251" s="84">
        <v>19.72</v>
      </c>
      <c r="C1251" s="29">
        <f t="shared" si="57"/>
        <v>2.3347003880177759</v>
      </c>
      <c r="D1251" s="80">
        <f t="shared" si="58"/>
        <v>2.4160299721026131</v>
      </c>
      <c r="E1251" s="80">
        <f t="shared" si="59"/>
        <v>2.3930860683234805</v>
      </c>
    </row>
    <row r="1252" spans="1:5" x14ac:dyDescent="0.3">
      <c r="A1252" s="81">
        <v>38524</v>
      </c>
      <c r="B1252" s="84">
        <v>19.71</v>
      </c>
      <c r="C1252" s="29">
        <f t="shared" si="57"/>
        <v>2.3363684847510071</v>
      </c>
      <c r="D1252" s="80">
        <f t="shared" si="58"/>
        <v>2.4178259158828976</v>
      </c>
      <c r="E1252" s="80">
        <f t="shared" si="59"/>
        <v>2.3948432783229072</v>
      </c>
    </row>
    <row r="1253" spans="1:5" x14ac:dyDescent="0.3">
      <c r="A1253" s="81">
        <v>38525</v>
      </c>
      <c r="B1253" s="84">
        <v>19.72</v>
      </c>
      <c r="C1253" s="29">
        <f t="shared" si="57"/>
        <v>2.3380370023043922</v>
      </c>
      <c r="D1253" s="80">
        <f t="shared" si="58"/>
        <v>2.4196223645519899</v>
      </c>
      <c r="E1253" s="80">
        <f t="shared" si="59"/>
        <v>2.3966009883034074</v>
      </c>
    </row>
    <row r="1254" spans="1:5" x14ac:dyDescent="0.3">
      <c r="A1254" s="81">
        <v>38526</v>
      </c>
      <c r="B1254" s="84">
        <v>19.72</v>
      </c>
      <c r="C1254" s="29">
        <f t="shared" si="57"/>
        <v>2.3397074829817988</v>
      </c>
      <c r="D1254" s="80">
        <f t="shared" si="58"/>
        <v>2.4214209787192109</v>
      </c>
      <c r="E1254" s="80">
        <f t="shared" si="59"/>
        <v>2.3983607792599577</v>
      </c>
    </row>
    <row r="1255" spans="1:5" x14ac:dyDescent="0.3">
      <c r="A1255" s="81">
        <v>38527</v>
      </c>
      <c r="B1255" s="84">
        <v>19.73</v>
      </c>
      <c r="C1255" s="29">
        <f t="shared" si="57"/>
        <v>2.3413791571842397</v>
      </c>
      <c r="D1255" s="80">
        <f t="shared" si="58"/>
        <v>2.4232209298772656</v>
      </c>
      <c r="E1255" s="80">
        <f t="shared" si="59"/>
        <v>2.4001218624066665</v>
      </c>
    </row>
    <row r="1256" spans="1:5" x14ac:dyDescent="0.3">
      <c r="A1256" s="81">
        <v>38530</v>
      </c>
      <c r="B1256" s="84">
        <v>19.739999999999998</v>
      </c>
      <c r="C1256" s="29">
        <f t="shared" si="57"/>
        <v>2.3430527984195866</v>
      </c>
      <c r="D1256" s="80">
        <f t="shared" si="58"/>
        <v>2.4250230509892874</v>
      </c>
      <c r="E1256" s="80">
        <f t="shared" si="59"/>
        <v>2.4018850307482613</v>
      </c>
    </row>
    <row r="1257" spans="1:5" x14ac:dyDescent="0.3">
      <c r="A1257" s="81">
        <v>38531</v>
      </c>
      <c r="B1257" s="84">
        <v>19.739999999999998</v>
      </c>
      <c r="C1257" s="29">
        <f t="shared" si="57"/>
        <v>2.3447284326283762</v>
      </c>
      <c r="D1257" s="80">
        <f t="shared" si="58"/>
        <v>2.4268273701356931</v>
      </c>
      <c r="E1257" s="80">
        <f t="shared" si="59"/>
        <v>2.4036503109989122</v>
      </c>
    </row>
    <row r="1258" spans="1:5" x14ac:dyDescent="0.3">
      <c r="A1258" s="81">
        <v>38532</v>
      </c>
      <c r="B1258" s="84">
        <v>19.739999999999998</v>
      </c>
      <c r="C1258" s="29">
        <f t="shared" si="57"/>
        <v>2.3464052651669705</v>
      </c>
      <c r="D1258" s="80">
        <f t="shared" si="58"/>
        <v>2.4286330317714331</v>
      </c>
      <c r="E1258" s="80">
        <f t="shared" si="59"/>
        <v>2.4054168886531953</v>
      </c>
    </row>
    <row r="1259" spans="1:5" x14ac:dyDescent="0.3">
      <c r="A1259" s="81">
        <v>38533</v>
      </c>
      <c r="B1259" s="84">
        <v>19.739999999999998</v>
      </c>
      <c r="C1259" s="29">
        <f t="shared" si="57"/>
        <v>2.3480832968923546</v>
      </c>
      <c r="D1259" s="80">
        <f t="shared" si="58"/>
        <v>2.4304400368953765</v>
      </c>
      <c r="E1259" s="80">
        <f t="shared" si="59"/>
        <v>2.4071847646646458</v>
      </c>
    </row>
    <row r="1260" spans="1:5" x14ac:dyDescent="0.3">
      <c r="A1260" s="81">
        <v>38534</v>
      </c>
      <c r="B1260" s="84">
        <v>19.73</v>
      </c>
      <c r="C1260" s="29">
        <f t="shared" si="57"/>
        <v>2.3497625286621271</v>
      </c>
      <c r="D1260" s="80">
        <f t="shared" si="58"/>
        <v>2.4322483865071347</v>
      </c>
      <c r="E1260" s="80">
        <f t="shared" si="59"/>
        <v>2.4089539399874988</v>
      </c>
    </row>
    <row r="1261" spans="1:5" x14ac:dyDescent="0.3">
      <c r="A1261" s="81">
        <v>38537</v>
      </c>
      <c r="B1261" s="84">
        <v>19.739999999999998</v>
      </c>
      <c r="C1261" s="29">
        <f t="shared" si="57"/>
        <v>2.3514421624152404</v>
      </c>
      <c r="D1261" s="80">
        <f t="shared" si="58"/>
        <v>2.4340572212332479</v>
      </c>
      <c r="E1261" s="80">
        <f t="shared" si="59"/>
        <v>2.4107235965161418</v>
      </c>
    </row>
    <row r="1262" spans="1:5" x14ac:dyDescent="0.3">
      <c r="A1262" s="81">
        <v>38538</v>
      </c>
      <c r="B1262" s="84">
        <v>19.72</v>
      </c>
      <c r="C1262" s="29">
        <f t="shared" si="57"/>
        <v>2.3531237962776919</v>
      </c>
      <c r="D1262" s="80">
        <f t="shared" si="58"/>
        <v>2.435868262182292</v>
      </c>
      <c r="E1262" s="80">
        <f t="shared" si="59"/>
        <v>2.4124953727253393</v>
      </c>
    </row>
    <row r="1263" spans="1:5" x14ac:dyDescent="0.3">
      <c r="A1263" s="81">
        <v>38539</v>
      </c>
      <c r="B1263" s="84">
        <v>19.72</v>
      </c>
      <c r="C1263" s="29">
        <f t="shared" si="57"/>
        <v>2.3548050561676566</v>
      </c>
      <c r="D1263" s="80">
        <f t="shared" si="58"/>
        <v>2.4376789526561571</v>
      </c>
      <c r="E1263" s="80">
        <f t="shared" si="59"/>
        <v>2.4142668347085237</v>
      </c>
    </row>
    <row r="1264" spans="1:5" x14ac:dyDescent="0.3">
      <c r="A1264" s="81">
        <v>38540</v>
      </c>
      <c r="B1264" s="84">
        <v>19.71</v>
      </c>
      <c r="C1264" s="29">
        <f t="shared" si="57"/>
        <v>2.3564875172841875</v>
      </c>
      <c r="D1264" s="80">
        <f t="shared" si="58"/>
        <v>2.4394909890977177</v>
      </c>
      <c r="E1264" s="80">
        <f t="shared" si="59"/>
        <v>2.4160395974517401</v>
      </c>
    </row>
    <row r="1265" spans="1:5" x14ac:dyDescent="0.3">
      <c r="A1265" s="81">
        <v>38541</v>
      </c>
      <c r="B1265" s="84">
        <v>19.690000000000001</v>
      </c>
      <c r="C1265" s="29">
        <f t="shared" si="57"/>
        <v>2.3581704028446562</v>
      </c>
      <c r="D1265" s="80">
        <f t="shared" si="58"/>
        <v>2.4413035349521723</v>
      </c>
      <c r="E1265" s="80">
        <f t="shared" si="59"/>
        <v>2.4178128646012711</v>
      </c>
    </row>
    <row r="1266" spans="1:5" x14ac:dyDescent="0.3">
      <c r="A1266" s="81">
        <v>38544</v>
      </c>
      <c r="B1266" s="84">
        <v>19.71</v>
      </c>
      <c r="C1266" s="29">
        <f t="shared" si="57"/>
        <v>2.359852933845382</v>
      </c>
      <c r="D1266" s="80">
        <f t="shared" si="58"/>
        <v>2.4431157511759558</v>
      </c>
      <c r="E1266" s="80">
        <f t="shared" si="59"/>
        <v>2.419585837463079</v>
      </c>
    </row>
    <row r="1267" spans="1:5" x14ac:dyDescent="0.3">
      <c r="A1267" s="81">
        <v>38545</v>
      </c>
      <c r="B1267" s="84">
        <v>19.7</v>
      </c>
      <c r="C1267" s="29">
        <f t="shared" si="57"/>
        <v>2.3615382228180879</v>
      </c>
      <c r="D1267" s="80">
        <f t="shared" si="58"/>
        <v>2.4449309902346519</v>
      </c>
      <c r="E1267" s="80">
        <f t="shared" si="59"/>
        <v>2.4213617073973173</v>
      </c>
    </row>
    <row r="1268" spans="1:5" x14ac:dyDescent="0.3">
      <c r="A1268" s="81">
        <v>38546</v>
      </c>
      <c r="B1268" s="84">
        <v>19.7</v>
      </c>
      <c r="C1268" s="29">
        <f t="shared" si="57"/>
        <v>2.3632239360323002</v>
      </c>
      <c r="D1268" s="80">
        <f t="shared" si="58"/>
        <v>2.4467467385959352</v>
      </c>
      <c r="E1268" s="80">
        <f t="shared" si="59"/>
        <v>2.4231380816770578</v>
      </c>
    </row>
    <row r="1269" spans="1:5" x14ac:dyDescent="0.3">
      <c r="A1269" s="81">
        <v>38547</v>
      </c>
      <c r="B1269" s="84">
        <v>19.71</v>
      </c>
      <c r="C1269" s="29">
        <f t="shared" si="57"/>
        <v>2.364910852542319</v>
      </c>
      <c r="D1269" s="80">
        <f t="shared" si="58"/>
        <v>2.4485638354378607</v>
      </c>
      <c r="E1269" s="80">
        <f t="shared" si="59"/>
        <v>2.4249157591514314</v>
      </c>
    </row>
    <row r="1270" spans="1:5" x14ac:dyDescent="0.3">
      <c r="A1270" s="81">
        <v>38548</v>
      </c>
      <c r="B1270" s="84">
        <v>19.71</v>
      </c>
      <c r="C1270" s="29">
        <f t="shared" si="57"/>
        <v>2.3665997536276624</v>
      </c>
      <c r="D1270" s="80">
        <f t="shared" si="58"/>
        <v>2.450383122432207</v>
      </c>
      <c r="E1270" s="80">
        <f t="shared" si="59"/>
        <v>2.4266955410145346</v>
      </c>
    </row>
    <row r="1271" spans="1:5" x14ac:dyDescent="0.3">
      <c r="A1271" s="81">
        <v>38551</v>
      </c>
      <c r="B1271" s="84">
        <v>19.7</v>
      </c>
      <c r="C1271" s="29">
        <f t="shared" si="57"/>
        <v>2.368289860841716</v>
      </c>
      <c r="D1271" s="80">
        <f t="shared" si="58"/>
        <v>2.4522037611598102</v>
      </c>
      <c r="E1271" s="80">
        <f t="shared" si="59"/>
        <v>2.4284766291595026</v>
      </c>
    </row>
    <row r="1272" spans="1:5" x14ac:dyDescent="0.3">
      <c r="A1272" s="81">
        <v>38552</v>
      </c>
      <c r="B1272" s="84">
        <v>19.7</v>
      </c>
      <c r="C1272" s="29">
        <f t="shared" si="57"/>
        <v>2.3699803935101822</v>
      </c>
      <c r="D1272" s="80">
        <f t="shared" si="58"/>
        <v>2.4540249107049887</v>
      </c>
      <c r="E1272" s="80">
        <f t="shared" si="59"/>
        <v>2.4302582231319398</v>
      </c>
    </row>
    <row r="1273" spans="1:5" x14ac:dyDescent="0.3">
      <c r="A1273" s="81">
        <v>38553</v>
      </c>
      <c r="B1273" s="84">
        <v>19.690000000000001</v>
      </c>
      <c r="C1273" s="29">
        <f t="shared" si="57"/>
        <v>2.3716721329146777</v>
      </c>
      <c r="D1273" s="80">
        <f t="shared" si="58"/>
        <v>2.4558474127420435</v>
      </c>
      <c r="E1273" s="80">
        <f t="shared" si="59"/>
        <v>2.4320411241283133</v>
      </c>
    </row>
    <row r="1274" spans="1:5" x14ac:dyDescent="0.3">
      <c r="A1274" s="81">
        <v>38554</v>
      </c>
      <c r="B1274" s="84">
        <v>19.690000000000001</v>
      </c>
      <c r="C1274" s="29">
        <f t="shared" si="57"/>
        <v>2.373364297264791</v>
      </c>
      <c r="D1274" s="80">
        <f t="shared" si="58"/>
        <v>2.4576704251044101</v>
      </c>
      <c r="E1274" s="80">
        <f t="shared" si="59"/>
        <v>2.4338245305180348</v>
      </c>
    </row>
    <row r="1275" spans="1:5" x14ac:dyDescent="0.3">
      <c r="A1275" s="81">
        <v>38555</v>
      </c>
      <c r="B1275" s="84">
        <v>19.690000000000001</v>
      </c>
      <c r="C1275" s="29">
        <f t="shared" si="57"/>
        <v>2.3750576689572469</v>
      </c>
      <c r="D1275" s="80">
        <f t="shared" si="58"/>
        <v>2.4594947907161915</v>
      </c>
      <c r="E1275" s="80">
        <f t="shared" si="59"/>
        <v>2.4356092446727935</v>
      </c>
    </row>
    <row r="1276" spans="1:5" x14ac:dyDescent="0.3">
      <c r="A1276" s="81">
        <v>38558</v>
      </c>
      <c r="B1276" s="84">
        <v>19.690000000000001</v>
      </c>
      <c r="C1276" s="29">
        <f t="shared" si="57"/>
        <v>2.3767522488534714</v>
      </c>
      <c r="D1276" s="80">
        <f t="shared" si="58"/>
        <v>2.4613205105819245</v>
      </c>
      <c r="E1276" s="80">
        <f t="shared" si="59"/>
        <v>2.4373952675515684</v>
      </c>
    </row>
    <row r="1277" spans="1:5" x14ac:dyDescent="0.3">
      <c r="A1277" s="81">
        <v>38559</v>
      </c>
      <c r="B1277" s="84">
        <v>19.68</v>
      </c>
      <c r="C1277" s="29">
        <f t="shared" si="57"/>
        <v>2.378448037815506</v>
      </c>
      <c r="D1277" s="80">
        <f t="shared" si="58"/>
        <v>2.4631475857068921</v>
      </c>
      <c r="E1277" s="80">
        <f t="shared" si="59"/>
        <v>2.4391826001140418</v>
      </c>
    </row>
    <row r="1278" spans="1:5" x14ac:dyDescent="0.3">
      <c r="A1278" s="81">
        <v>38560</v>
      </c>
      <c r="B1278" s="84">
        <v>19.670000000000002</v>
      </c>
      <c r="C1278" s="29">
        <f t="shared" si="57"/>
        <v>2.3801442518181548</v>
      </c>
      <c r="D1278" s="80">
        <f t="shared" si="58"/>
        <v>2.4649751714197365</v>
      </c>
      <c r="E1278" s="80">
        <f t="shared" si="59"/>
        <v>2.4409704383744097</v>
      </c>
    </row>
    <row r="1279" spans="1:5" x14ac:dyDescent="0.3">
      <c r="A1279" s="81">
        <v>38561</v>
      </c>
      <c r="B1279" s="84">
        <v>19.670000000000002</v>
      </c>
      <c r="C1279" s="29">
        <f t="shared" si="57"/>
        <v>2.3818408662437358</v>
      </c>
      <c r="D1279" s="80">
        <f t="shared" si="58"/>
        <v>2.4668032411989365</v>
      </c>
      <c r="E1279" s="80">
        <f t="shared" si="59"/>
        <v>2.4427587571133151</v>
      </c>
    </row>
    <row r="1280" spans="1:5" x14ac:dyDescent="0.3">
      <c r="A1280" s="81">
        <v>38562</v>
      </c>
      <c r="B1280" s="84">
        <v>19.68</v>
      </c>
      <c r="C1280" s="29">
        <f t="shared" si="57"/>
        <v>2.3835386900500115</v>
      </c>
      <c r="D1280" s="80">
        <f t="shared" si="58"/>
        <v>2.4686326667074581</v>
      </c>
      <c r="E1280" s="80">
        <f t="shared" si="59"/>
        <v>2.4445483860212671</v>
      </c>
    </row>
    <row r="1281" spans="1:5" x14ac:dyDescent="0.3">
      <c r="A1281" s="81">
        <v>38565</v>
      </c>
      <c r="B1281" s="84">
        <v>19.690000000000001</v>
      </c>
      <c r="C1281" s="29">
        <f t="shared" si="57"/>
        <v>2.385238534502208</v>
      </c>
      <c r="D1281" s="80">
        <f t="shared" si="58"/>
        <v>2.4704643221949798</v>
      </c>
      <c r="E1281" s="80">
        <f t="shared" si="59"/>
        <v>2.446340157221031</v>
      </c>
    </row>
    <row r="1282" spans="1:5" x14ac:dyDescent="0.3">
      <c r="A1282" s="81">
        <v>38566</v>
      </c>
      <c r="B1282" s="84">
        <v>19.7</v>
      </c>
      <c r="C1282" s="29">
        <f t="shared" si="57"/>
        <v>2.3869403783441903</v>
      </c>
      <c r="D1282" s="80">
        <f t="shared" si="58"/>
        <v>2.4722981849084285</v>
      </c>
      <c r="E1282" s="80">
        <f t="shared" si="59"/>
        <v>2.448134049036649</v>
      </c>
    </row>
    <row r="1283" spans="1:5" x14ac:dyDescent="0.3">
      <c r="A1283" s="81">
        <v>38567</v>
      </c>
      <c r="B1283" s="84">
        <v>19.7</v>
      </c>
      <c r="C1283" s="29">
        <f t="shared" si="57"/>
        <v>2.3886442241250601</v>
      </c>
      <c r="D1283" s="80">
        <f t="shared" si="58"/>
        <v>2.4741342577447503</v>
      </c>
      <c r="E1283" s="80">
        <f t="shared" si="59"/>
        <v>2.4499300642064519</v>
      </c>
    </row>
    <row r="1284" spans="1:5" x14ac:dyDescent="0.3">
      <c r="A1284" s="81">
        <v>38568</v>
      </c>
      <c r="B1284" s="84">
        <v>19.7</v>
      </c>
      <c r="C1284" s="29">
        <f t="shared" si="57"/>
        <v>2.3903492861451254</v>
      </c>
      <c r="D1284" s="80">
        <f t="shared" si="58"/>
        <v>2.4759716941558549</v>
      </c>
      <c r="E1284" s="80">
        <f t="shared" si="59"/>
        <v>2.4517273969799587</v>
      </c>
    </row>
    <row r="1285" spans="1:5" x14ac:dyDescent="0.3">
      <c r="A1285" s="81">
        <v>38569</v>
      </c>
      <c r="B1285" s="84">
        <v>19.690000000000001</v>
      </c>
      <c r="C1285" s="29">
        <f t="shared" ref="C1285:C1348" si="60">IF(A1285=$B$2,1,IF(A1284&lt;DATE(1998,1,2),ROUND(B1284/3000+1,8)*C1284,ROUND(((1+B1284/100)^(1/252)),8)*C1284))</f>
        <v>2.3920555652725617</v>
      </c>
      <c r="D1285" s="80">
        <f t="shared" ref="D1285:D1348" si="61">(((ROUND(C1285/C1284,8)-1)*$D$1)+1)*D1284</f>
        <v>2.4778104951544124</v>
      </c>
      <c r="E1285" s="80">
        <f t="shared" ref="E1285:E1348" si="62">(((ROUND(C1285/C1284,8))*(($E$1+1)^(1/252)))*E1284)</f>
        <v>2.4535260483237975</v>
      </c>
    </row>
    <row r="1286" spans="1:5" x14ac:dyDescent="0.3">
      <c r="A1286" s="81">
        <v>38572</v>
      </c>
      <c r="B1286" s="84">
        <v>19.690000000000001</v>
      </c>
      <c r="C1286" s="29">
        <f t="shared" si="60"/>
        <v>2.3937622729978281</v>
      </c>
      <c r="D1286" s="80">
        <f t="shared" si="61"/>
        <v>2.4796498110422123</v>
      </c>
      <c r="E1286" s="80">
        <f t="shared" si="62"/>
        <v>2.4553252095256859</v>
      </c>
    </row>
    <row r="1287" spans="1:5" x14ac:dyDescent="0.3">
      <c r="A1287" s="81">
        <v>38573</v>
      </c>
      <c r="B1287" s="84">
        <v>19.68</v>
      </c>
      <c r="C1287" s="29">
        <f t="shared" si="60"/>
        <v>2.3954701984419895</v>
      </c>
      <c r="D1287" s="80">
        <f t="shared" si="61"/>
        <v>2.481490492281778</v>
      </c>
      <c r="E1287" s="80">
        <f t="shared" si="62"/>
        <v>2.4571256900455545</v>
      </c>
    </row>
    <row r="1288" spans="1:5" x14ac:dyDescent="0.3">
      <c r="A1288" s="81">
        <v>38574</v>
      </c>
      <c r="B1288" s="84">
        <v>19.68</v>
      </c>
      <c r="C1288" s="29">
        <f t="shared" si="60"/>
        <v>2.3971785519687105</v>
      </c>
      <c r="D1288" s="80">
        <f t="shared" si="61"/>
        <v>2.4833316879115364</v>
      </c>
      <c r="E1288" s="80">
        <f t="shared" si="62"/>
        <v>2.4589266799833278</v>
      </c>
    </row>
    <row r="1289" spans="1:5" x14ac:dyDescent="0.3">
      <c r="A1289" s="81">
        <v>38575</v>
      </c>
      <c r="B1289" s="84">
        <v>19.68</v>
      </c>
      <c r="C1289" s="29">
        <f t="shared" si="60"/>
        <v>2.398888123824833</v>
      </c>
      <c r="D1289" s="80">
        <f t="shared" si="61"/>
        <v>2.4851742496562799</v>
      </c>
      <c r="E1289" s="80">
        <f t="shared" si="62"/>
        <v>2.4607289899857476</v>
      </c>
    </row>
    <row r="1290" spans="1:5" x14ac:dyDescent="0.3">
      <c r="A1290" s="81">
        <v>38576</v>
      </c>
      <c r="B1290" s="84">
        <v>19.68</v>
      </c>
      <c r="C1290" s="29">
        <f t="shared" si="60"/>
        <v>2.4005989148792199</v>
      </c>
      <c r="D1290" s="80">
        <f t="shared" si="61"/>
        <v>2.4870181785296275</v>
      </c>
      <c r="E1290" s="80">
        <f t="shared" si="62"/>
        <v>2.4625326210203768</v>
      </c>
    </row>
    <row r="1291" spans="1:5" x14ac:dyDescent="0.3">
      <c r="A1291" s="81">
        <v>38579</v>
      </c>
      <c r="B1291" s="84">
        <v>19.670000000000002</v>
      </c>
      <c r="C1291" s="29">
        <f t="shared" si="60"/>
        <v>2.4023109260013555</v>
      </c>
      <c r="D1291" s="80">
        <f t="shared" si="61"/>
        <v>2.4888634755459496</v>
      </c>
      <c r="E1291" s="80">
        <f t="shared" si="62"/>
        <v>2.4643375740554876</v>
      </c>
    </row>
    <row r="1292" spans="1:5" x14ac:dyDescent="0.3">
      <c r="A1292" s="81">
        <v>38580</v>
      </c>
      <c r="B1292" s="84">
        <v>19.66</v>
      </c>
      <c r="C1292" s="29">
        <f t="shared" si="60"/>
        <v>2.4040233412756278</v>
      </c>
      <c r="D1292" s="80">
        <f t="shared" si="61"/>
        <v>2.4907092613197586</v>
      </c>
      <c r="E1292" s="80">
        <f t="shared" si="62"/>
        <v>2.4661430121687022</v>
      </c>
    </row>
    <row r="1293" spans="1:5" x14ac:dyDescent="0.3">
      <c r="A1293" s="81">
        <v>38581</v>
      </c>
      <c r="B1293" s="84">
        <v>19.64</v>
      </c>
      <c r="C1293" s="29">
        <f t="shared" si="60"/>
        <v>2.4057361838660531</v>
      </c>
      <c r="D1293" s="80">
        <f t="shared" si="61"/>
        <v>2.4925555608211969</v>
      </c>
      <c r="E1293" s="80">
        <f t="shared" si="62"/>
        <v>2.467948959149763</v>
      </c>
    </row>
    <row r="1294" spans="1:5" x14ac:dyDescent="0.3">
      <c r="A1294" s="81">
        <v>38582</v>
      </c>
      <c r="B1294" s="84">
        <v>19.62</v>
      </c>
      <c r="C1294" s="29">
        <f t="shared" si="60"/>
        <v>2.4074486590538147</v>
      </c>
      <c r="D1294" s="80">
        <f t="shared" si="61"/>
        <v>2.4944015173893805</v>
      </c>
      <c r="E1294" s="80">
        <f t="shared" si="62"/>
        <v>2.4697545997402561</v>
      </c>
    </row>
    <row r="1295" spans="1:5" x14ac:dyDescent="0.3">
      <c r="A1295" s="81">
        <v>38583</v>
      </c>
      <c r="B1295" s="84">
        <v>19.649999999999999</v>
      </c>
      <c r="C1295" s="29">
        <f t="shared" si="60"/>
        <v>2.4091607402421875</v>
      </c>
      <c r="D1295" s="80">
        <f t="shared" si="61"/>
        <v>2.4962471022832444</v>
      </c>
      <c r="E1295" s="80">
        <f t="shared" si="62"/>
        <v>2.471559906634285</v>
      </c>
    </row>
    <row r="1296" spans="1:5" x14ac:dyDescent="0.3">
      <c r="A1296" s="81">
        <v>38586</v>
      </c>
      <c r="B1296" s="84">
        <v>19.66</v>
      </c>
      <c r="C1296" s="29">
        <f t="shared" si="60"/>
        <v>2.4108764481549585</v>
      </c>
      <c r="D1296" s="80">
        <f t="shared" si="61"/>
        <v>2.4980966498039954</v>
      </c>
      <c r="E1296" s="80">
        <f t="shared" si="62"/>
        <v>2.4733690047552823</v>
      </c>
    </row>
    <row r="1297" spans="1:5" x14ac:dyDescent="0.3">
      <c r="A1297" s="81">
        <v>38587</v>
      </c>
      <c r="B1297" s="84">
        <v>19.66</v>
      </c>
      <c r="C1297" s="29">
        <f t="shared" si="60"/>
        <v>2.4125941735155041</v>
      </c>
      <c r="D1297" s="80">
        <f t="shared" si="61"/>
        <v>2.499948425388848</v>
      </c>
      <c r="E1297" s="80">
        <f t="shared" si="62"/>
        <v>2.4751802433027414</v>
      </c>
    </row>
    <row r="1298" spans="1:5" x14ac:dyDescent="0.3">
      <c r="A1298" s="81">
        <v>38588</v>
      </c>
      <c r="B1298" s="84">
        <v>19.670000000000002</v>
      </c>
      <c r="C1298" s="29">
        <f t="shared" si="60"/>
        <v>2.414313122738192</v>
      </c>
      <c r="D1298" s="80">
        <f t="shared" si="61"/>
        <v>2.5018015736478989</v>
      </c>
      <c r="E1298" s="80">
        <f t="shared" si="62"/>
        <v>2.4769928082131774</v>
      </c>
    </row>
    <row r="1299" spans="1:5" x14ac:dyDescent="0.3">
      <c r="A1299" s="81">
        <v>38589</v>
      </c>
      <c r="B1299" s="84">
        <v>19.670000000000002</v>
      </c>
      <c r="C1299" s="29">
        <f t="shared" si="60"/>
        <v>2.4160340934183422</v>
      </c>
      <c r="D1299" s="80">
        <f t="shared" si="61"/>
        <v>2.5036569545472149</v>
      </c>
      <c r="E1299" s="80">
        <f t="shared" si="62"/>
        <v>2.4788075178816857</v>
      </c>
    </row>
    <row r="1300" spans="1:5" x14ac:dyDescent="0.3">
      <c r="A1300" s="81">
        <v>38590</v>
      </c>
      <c r="B1300" s="84">
        <v>19.66</v>
      </c>
      <c r="C1300" s="29">
        <f t="shared" si="60"/>
        <v>2.4177562908408126</v>
      </c>
      <c r="D1300" s="80">
        <f t="shared" si="61"/>
        <v>2.505513711430269</v>
      </c>
      <c r="E1300" s="80">
        <f t="shared" si="62"/>
        <v>2.4806235570539252</v>
      </c>
    </row>
    <row r="1301" spans="1:5" x14ac:dyDescent="0.3">
      <c r="A1301" s="81">
        <v>38593</v>
      </c>
      <c r="B1301" s="84">
        <v>19.690000000000001</v>
      </c>
      <c r="C1301" s="29">
        <f t="shared" si="60"/>
        <v>2.4194789180204737</v>
      </c>
      <c r="D1301" s="80">
        <f t="shared" si="61"/>
        <v>2.5073709850944819</v>
      </c>
      <c r="E1301" s="80">
        <f t="shared" si="62"/>
        <v>2.4824401080819496</v>
      </c>
    </row>
    <row r="1302" spans="1:5" x14ac:dyDescent="0.3">
      <c r="A1302" s="81">
        <v>38594</v>
      </c>
      <c r="B1302" s="84">
        <v>19.690000000000001</v>
      </c>
      <c r="C1302" s="29">
        <f t="shared" si="60"/>
        <v>2.4212051920336921</v>
      </c>
      <c r="D1302" s="80">
        <f t="shared" si="61"/>
        <v>2.5092322441772534</v>
      </c>
      <c r="E1302" s="80">
        <f t="shared" si="62"/>
        <v>2.484260471852501</v>
      </c>
    </row>
    <row r="1303" spans="1:5" x14ac:dyDescent="0.3">
      <c r="A1303" s="81">
        <v>38595</v>
      </c>
      <c r="B1303" s="84">
        <v>19.71</v>
      </c>
      <c r="C1303" s="29">
        <f t="shared" si="60"/>
        <v>2.4229326977261563</v>
      </c>
      <c r="D1303" s="80">
        <f t="shared" si="61"/>
        <v>2.5110948849005532</v>
      </c>
      <c r="E1303" s="80">
        <f t="shared" si="62"/>
        <v>2.4860821704887943</v>
      </c>
    </row>
    <row r="1304" spans="1:5" x14ac:dyDescent="0.3">
      <c r="A1304" s="81">
        <v>38596</v>
      </c>
      <c r="B1304" s="84">
        <v>19.72</v>
      </c>
      <c r="C1304" s="29">
        <f t="shared" si="60"/>
        <v>2.4246630351122378</v>
      </c>
      <c r="D1304" s="80">
        <f t="shared" si="61"/>
        <v>2.5129606325684519</v>
      </c>
      <c r="E1304" s="80">
        <f t="shared" si="62"/>
        <v>2.4879068458163891</v>
      </c>
    </row>
    <row r="1305" spans="1:5" x14ac:dyDescent="0.3">
      <c r="A1305" s="81">
        <v>38597</v>
      </c>
      <c r="B1305" s="84">
        <v>19.72</v>
      </c>
      <c r="C1305" s="29">
        <f t="shared" si="60"/>
        <v>2.426395408357565</v>
      </c>
      <c r="D1305" s="80">
        <f t="shared" si="61"/>
        <v>2.5148286292697648</v>
      </c>
      <c r="E1305" s="80">
        <f t="shared" si="62"/>
        <v>2.4897336814011926</v>
      </c>
    </row>
    <row r="1306" spans="1:5" x14ac:dyDescent="0.3">
      <c r="A1306" s="81">
        <v>38600</v>
      </c>
      <c r="B1306" s="84">
        <v>19.72</v>
      </c>
      <c r="C1306" s="29">
        <f t="shared" si="60"/>
        <v>2.4281290193489284</v>
      </c>
      <c r="D1306" s="80">
        <f t="shared" si="61"/>
        <v>2.5166980145370705</v>
      </c>
      <c r="E1306" s="80">
        <f t="shared" si="62"/>
        <v>2.4915618584060977</v>
      </c>
    </row>
    <row r="1307" spans="1:5" x14ac:dyDescent="0.3">
      <c r="A1307" s="81">
        <v>38601</v>
      </c>
      <c r="B1307" s="84">
        <v>19.71</v>
      </c>
      <c r="C1307" s="29">
        <f t="shared" si="60"/>
        <v>2.4298638689706729</v>
      </c>
      <c r="D1307" s="80">
        <f t="shared" si="61"/>
        <v>2.5185687894025532</v>
      </c>
      <c r="E1307" s="80">
        <f t="shared" si="62"/>
        <v>2.4933913778160903</v>
      </c>
    </row>
    <row r="1308" spans="1:5" x14ac:dyDescent="0.3">
      <c r="A1308" s="81">
        <v>38603</v>
      </c>
      <c r="B1308" s="84">
        <v>19.690000000000001</v>
      </c>
      <c r="C1308" s="29">
        <f t="shared" si="60"/>
        <v>2.4315991562526986</v>
      </c>
      <c r="D1308" s="80">
        <f t="shared" si="61"/>
        <v>2.5204400901939037</v>
      </c>
      <c r="E1308" s="80">
        <f t="shared" si="62"/>
        <v>2.4952214177814405</v>
      </c>
    </row>
    <row r="1309" spans="1:5" x14ac:dyDescent="0.3">
      <c r="A1309" s="81">
        <v>38604</v>
      </c>
      <c r="B1309" s="84">
        <v>19.690000000000001</v>
      </c>
      <c r="C1309" s="29">
        <f t="shared" si="60"/>
        <v>2.4333340779346937</v>
      </c>
      <c r="D1309" s="80">
        <f t="shared" si="61"/>
        <v>2.5223110506693747</v>
      </c>
      <c r="E1309" s="80">
        <f t="shared" si="62"/>
        <v>2.4970511540371696</v>
      </c>
    </row>
    <row r="1310" spans="1:5" x14ac:dyDescent="0.3">
      <c r="A1310" s="81">
        <v>38607</v>
      </c>
      <c r="B1310" s="84">
        <v>19.7</v>
      </c>
      <c r="C1310" s="29">
        <f t="shared" si="60"/>
        <v>2.4350702374659594</v>
      </c>
      <c r="D1310" s="80">
        <f t="shared" si="61"/>
        <v>2.5241833999868635</v>
      </c>
      <c r="E1310" s="80">
        <f t="shared" si="62"/>
        <v>2.4988822320314479</v>
      </c>
    </row>
    <row r="1311" spans="1:5" x14ac:dyDescent="0.3">
      <c r="A1311" s="81">
        <v>38608</v>
      </c>
      <c r="B1311" s="84">
        <v>19.690000000000001</v>
      </c>
      <c r="C1311" s="29">
        <f t="shared" si="60"/>
        <v>2.4368084393028675</v>
      </c>
      <c r="D1311" s="80">
        <f t="shared" si="61"/>
        <v>2.5260580058102633</v>
      </c>
      <c r="E1311" s="80">
        <f t="shared" si="62"/>
        <v>2.5007154773956248</v>
      </c>
    </row>
    <row r="1312" spans="1:5" x14ac:dyDescent="0.3">
      <c r="A1312" s="81">
        <v>38609</v>
      </c>
      <c r="B1312" s="84">
        <v>19.690000000000001</v>
      </c>
      <c r="C1312" s="29">
        <f t="shared" si="60"/>
        <v>2.4385470777562261</v>
      </c>
      <c r="D1312" s="80">
        <f t="shared" si="61"/>
        <v>2.5279331365487425</v>
      </c>
      <c r="E1312" s="80">
        <f t="shared" si="62"/>
        <v>2.5025492424241094</v>
      </c>
    </row>
    <row r="1313" spans="1:5" x14ac:dyDescent="0.3">
      <c r="A1313" s="81">
        <v>38610</v>
      </c>
      <c r="B1313" s="84">
        <v>19.46</v>
      </c>
      <c r="C1313" s="29">
        <f t="shared" si="60"/>
        <v>2.4402869567107346</v>
      </c>
      <c r="D1313" s="80">
        <f t="shared" si="61"/>
        <v>2.5298096592248887</v>
      </c>
      <c r="E1313" s="80">
        <f t="shared" si="62"/>
        <v>2.504384352145427</v>
      </c>
    </row>
    <row r="1314" spans="1:5" x14ac:dyDescent="0.3">
      <c r="A1314" s="81">
        <v>38611</v>
      </c>
      <c r="B1314" s="84">
        <v>19.46</v>
      </c>
      <c r="C1314" s="29">
        <f t="shared" si="60"/>
        <v>2.4420094332591287</v>
      </c>
      <c r="D1314" s="80">
        <f t="shared" si="61"/>
        <v>2.5316674662852301</v>
      </c>
      <c r="E1314" s="80">
        <f t="shared" si="62"/>
        <v>2.5062016736704935</v>
      </c>
    </row>
    <row r="1315" spans="1:5" x14ac:dyDescent="0.3">
      <c r="A1315" s="81">
        <v>38614</v>
      </c>
      <c r="B1315" s="84">
        <v>19.46</v>
      </c>
      <c r="C1315" s="29">
        <f t="shared" si="60"/>
        <v>2.4437331256175945</v>
      </c>
      <c r="D1315" s="80">
        <f t="shared" si="61"/>
        <v>2.5335266376565428</v>
      </c>
      <c r="E1315" s="80">
        <f t="shared" si="62"/>
        <v>2.5080203139458241</v>
      </c>
    </row>
    <row r="1316" spans="1:5" x14ac:dyDescent="0.3">
      <c r="A1316" s="81">
        <v>38615</v>
      </c>
      <c r="B1316" s="84">
        <v>19.45</v>
      </c>
      <c r="C1316" s="29">
        <f t="shared" si="60"/>
        <v>2.4454580346443113</v>
      </c>
      <c r="D1316" s="80">
        <f t="shared" si="61"/>
        <v>2.5353871743407308</v>
      </c>
      <c r="E1316" s="80">
        <f t="shared" si="62"/>
        <v>2.5098402739283778</v>
      </c>
    </row>
    <row r="1317" spans="1:5" x14ac:dyDescent="0.3">
      <c r="A1317" s="81">
        <v>38616</v>
      </c>
      <c r="B1317" s="84">
        <v>19.420000000000002</v>
      </c>
      <c r="C1317" s="29">
        <f t="shared" si="60"/>
        <v>2.4471833541969135</v>
      </c>
      <c r="D1317" s="80">
        <f t="shared" si="61"/>
        <v>2.5372482068608848</v>
      </c>
      <c r="E1317" s="80">
        <f t="shared" si="62"/>
        <v>2.5116607263121251</v>
      </c>
    </row>
    <row r="1318" spans="1:5" x14ac:dyDescent="0.3">
      <c r="A1318" s="81">
        <v>38617</v>
      </c>
      <c r="B1318" s="84">
        <v>19.43</v>
      </c>
      <c r="C1318" s="29">
        <f t="shared" si="60"/>
        <v>2.4489074438136123</v>
      </c>
      <c r="D1318" s="80">
        <f t="shared" si="61"/>
        <v>2.539107965668693</v>
      </c>
      <c r="E1318" s="80">
        <f t="shared" si="62"/>
        <v>2.5134799874068641</v>
      </c>
    </row>
    <row r="1319" spans="1:5" x14ac:dyDescent="0.3">
      <c r="A1319" s="81">
        <v>38618</v>
      </c>
      <c r="B1319" s="84">
        <v>19.420000000000002</v>
      </c>
      <c r="C1319" s="29">
        <f t="shared" si="60"/>
        <v>2.4506335562253843</v>
      </c>
      <c r="D1319" s="80">
        <f t="shared" si="61"/>
        <v>2.5409699594043786</v>
      </c>
      <c r="E1319" s="80">
        <f t="shared" si="62"/>
        <v>2.515301395704475</v>
      </c>
    </row>
    <row r="1320" spans="1:5" x14ac:dyDescent="0.3">
      <c r="A1320" s="81">
        <v>38621</v>
      </c>
      <c r="B1320" s="84">
        <v>19.440000000000001</v>
      </c>
      <c r="C1320" s="29">
        <f t="shared" si="60"/>
        <v>2.4523600765784161</v>
      </c>
      <c r="D1320" s="80">
        <f t="shared" si="61"/>
        <v>2.5428324461920724</v>
      </c>
      <c r="E1320" s="80">
        <f t="shared" si="62"/>
        <v>2.5171232938306072</v>
      </c>
    </row>
    <row r="1321" spans="1:5" x14ac:dyDescent="0.3">
      <c r="A1321" s="81">
        <v>38622</v>
      </c>
      <c r="B1321" s="84">
        <v>19.43</v>
      </c>
      <c r="C1321" s="29">
        <f t="shared" si="60"/>
        <v>2.4540894318572177</v>
      </c>
      <c r="D1321" s="80">
        <f t="shared" si="61"/>
        <v>2.544698044221688</v>
      </c>
      <c r="E1321" s="80">
        <f t="shared" si="62"/>
        <v>2.5189481729391239</v>
      </c>
    </row>
    <row r="1322" spans="1:5" x14ac:dyDescent="0.3">
      <c r="A1322" s="81">
        <v>38623</v>
      </c>
      <c r="B1322" s="84">
        <v>19.440000000000001</v>
      </c>
      <c r="C1322" s="29">
        <f t="shared" si="60"/>
        <v>2.4558191967932621</v>
      </c>
      <c r="D1322" s="80">
        <f t="shared" si="61"/>
        <v>2.5465641373069832</v>
      </c>
      <c r="E1322" s="80">
        <f t="shared" si="62"/>
        <v>2.5207735437900674</v>
      </c>
    </row>
    <row r="1323" spans="1:5" x14ac:dyDescent="0.3">
      <c r="A1323" s="81">
        <v>38624</v>
      </c>
      <c r="B1323" s="84">
        <v>19.45</v>
      </c>
      <c r="C1323" s="29">
        <f t="shared" si="60"/>
        <v>2.4575509913744567</v>
      </c>
      <c r="D1323" s="80">
        <f t="shared" si="61"/>
        <v>2.5484324731637025</v>
      </c>
      <c r="E1323" s="80">
        <f t="shared" si="62"/>
        <v>2.5226010692786431</v>
      </c>
    </row>
    <row r="1324" spans="1:5" x14ac:dyDescent="0.3">
      <c r="A1324" s="81">
        <v>38625</v>
      </c>
      <c r="B1324" s="84">
        <v>19.510000000000002</v>
      </c>
      <c r="C1324" s="29">
        <f t="shared" si="60"/>
        <v>2.459284842749891</v>
      </c>
      <c r="D1324" s="80">
        <f t="shared" si="61"/>
        <v>2.5503030812333387</v>
      </c>
      <c r="E1324" s="80">
        <f t="shared" si="62"/>
        <v>2.5244307773989227</v>
      </c>
    </row>
    <row r="1325" spans="1:5" x14ac:dyDescent="0.3">
      <c r="A1325" s="81">
        <v>38628</v>
      </c>
      <c r="B1325" s="84">
        <v>19.47</v>
      </c>
      <c r="C1325" s="29">
        <f t="shared" si="60"/>
        <v>2.461024811368985</v>
      </c>
      <c r="D1325" s="80">
        <f t="shared" si="61"/>
        <v>2.5521803425096352</v>
      </c>
      <c r="E1325" s="80">
        <f t="shared" si="62"/>
        <v>2.5262668363707323</v>
      </c>
    </row>
    <row r="1326" spans="1:5" x14ac:dyDescent="0.3">
      <c r="A1326" s="81">
        <v>38629</v>
      </c>
      <c r="B1326" s="84">
        <v>19.43</v>
      </c>
      <c r="C1326" s="29">
        <f t="shared" si="60"/>
        <v>2.4627627378702774</v>
      </c>
      <c r="D1326" s="80">
        <f t="shared" si="61"/>
        <v>2.5540554540919649</v>
      </c>
      <c r="E1326" s="80">
        <f t="shared" si="62"/>
        <v>2.5281008707362722</v>
      </c>
    </row>
    <row r="1327" spans="1:5" x14ac:dyDescent="0.3">
      <c r="A1327" s="81">
        <v>38630</v>
      </c>
      <c r="B1327" s="84">
        <v>19.420000000000002</v>
      </c>
      <c r="C1327" s="29">
        <f t="shared" si="60"/>
        <v>2.4644986161860651</v>
      </c>
      <c r="D1327" s="80">
        <f t="shared" si="61"/>
        <v>2.5559284092086489</v>
      </c>
      <c r="E1327" s="80">
        <f t="shared" si="62"/>
        <v>2.5299328741443863</v>
      </c>
    </row>
    <row r="1328" spans="1:5" x14ac:dyDescent="0.3">
      <c r="A1328" s="81">
        <v>38631</v>
      </c>
      <c r="B1328" s="84">
        <v>19.399999999999999</v>
      </c>
      <c r="C1328" s="29">
        <f t="shared" si="60"/>
        <v>2.4662349047511407</v>
      </c>
      <c r="D1328" s="80">
        <f t="shared" si="61"/>
        <v>2.5578018602798922</v>
      </c>
      <c r="E1328" s="80">
        <f t="shared" si="62"/>
        <v>2.5317653702303486</v>
      </c>
    </row>
    <row r="1329" spans="1:5" x14ac:dyDescent="0.3">
      <c r="A1329" s="81">
        <v>38632</v>
      </c>
      <c r="B1329" s="84">
        <v>19.41</v>
      </c>
      <c r="C1329" s="29">
        <f t="shared" si="60"/>
        <v>2.4679707641888498</v>
      </c>
      <c r="D1329" s="80">
        <f t="shared" si="61"/>
        <v>2.5596749015963605</v>
      </c>
      <c r="E1329" s="80">
        <f t="shared" si="62"/>
        <v>2.5335974973244477</v>
      </c>
    </row>
    <row r="1330" spans="1:5" x14ac:dyDescent="0.3">
      <c r="A1330" s="81">
        <v>38635</v>
      </c>
      <c r="B1330" s="84">
        <v>19.399999999999999</v>
      </c>
      <c r="C1330" s="29">
        <f t="shared" si="60"/>
        <v>2.4697086845212839</v>
      </c>
      <c r="D1330" s="80">
        <f t="shared" si="61"/>
        <v>2.5615502199630615</v>
      </c>
      <c r="E1330" s="80">
        <f t="shared" si="62"/>
        <v>2.5354318116884325</v>
      </c>
    </row>
    <row r="1331" spans="1:5" x14ac:dyDescent="0.3">
      <c r="A1331" s="81">
        <v>38636</v>
      </c>
      <c r="B1331" s="84">
        <v>19.41</v>
      </c>
      <c r="C1331" s="29">
        <f t="shared" si="60"/>
        <v>2.4714469889788844</v>
      </c>
      <c r="D1331" s="80">
        <f t="shared" si="61"/>
        <v>2.5634260061491245</v>
      </c>
      <c r="E1331" s="80">
        <f t="shared" si="62"/>
        <v>2.537266592024737</v>
      </c>
    </row>
    <row r="1332" spans="1:5" x14ac:dyDescent="0.3">
      <c r="A1332" s="81">
        <v>38638</v>
      </c>
      <c r="B1332" s="84">
        <v>19.38</v>
      </c>
      <c r="C1332" s="29">
        <f t="shared" si="60"/>
        <v>2.4731873572340533</v>
      </c>
      <c r="D1332" s="80">
        <f t="shared" si="61"/>
        <v>2.5653040727223493</v>
      </c>
      <c r="E1332" s="80">
        <f t="shared" si="62"/>
        <v>2.5391035627984784</v>
      </c>
    </row>
    <row r="1333" spans="1:5" x14ac:dyDescent="0.3">
      <c r="A1333" s="81">
        <v>38639</v>
      </c>
      <c r="B1333" s="84">
        <v>19.38</v>
      </c>
      <c r="C1333" s="29">
        <f t="shared" si="60"/>
        <v>2.474926477851787</v>
      </c>
      <c r="D1333" s="80">
        <f t="shared" si="61"/>
        <v>2.5671808462985517</v>
      </c>
      <c r="E1333" s="80">
        <f t="shared" si="62"/>
        <v>2.5409393243778298</v>
      </c>
    </row>
    <row r="1334" spans="1:5" x14ac:dyDescent="0.3">
      <c r="A1334" s="81">
        <v>38642</v>
      </c>
      <c r="B1334" s="84">
        <v>19.36</v>
      </c>
      <c r="C1334" s="29">
        <f t="shared" si="60"/>
        <v>2.4766668214017478</v>
      </c>
      <c r="D1334" s="80">
        <f t="shared" si="61"/>
        <v>2.5690589929201928</v>
      </c>
      <c r="E1334" s="80">
        <f t="shared" si="62"/>
        <v>2.5427764132053587</v>
      </c>
    </row>
    <row r="1335" spans="1:5" x14ac:dyDescent="0.3">
      <c r="A1335" s="81">
        <v>38643</v>
      </c>
      <c r="B1335" s="84">
        <v>19.37</v>
      </c>
      <c r="C1335" s="29">
        <f t="shared" si="60"/>
        <v>2.4784067293771188</v>
      </c>
      <c r="D1335" s="80">
        <f t="shared" si="61"/>
        <v>2.5709367227829767</v>
      </c>
      <c r="E1335" s="80">
        <f t="shared" si="62"/>
        <v>2.5446131265467447</v>
      </c>
    </row>
    <row r="1336" spans="1:5" x14ac:dyDescent="0.3">
      <c r="A1336" s="81">
        <v>38644</v>
      </c>
      <c r="B1336" s="84">
        <v>19.37</v>
      </c>
      <c r="C1336" s="29">
        <f t="shared" si="60"/>
        <v>2.4801487023309292</v>
      </c>
      <c r="D1336" s="80">
        <f t="shared" si="61"/>
        <v>2.572816734514785</v>
      </c>
      <c r="E1336" s="80">
        <f t="shared" si="62"/>
        <v>2.5464520317793928</v>
      </c>
    </row>
    <row r="1337" spans="1:5" x14ac:dyDescent="0.3">
      <c r="A1337" s="81">
        <v>38645</v>
      </c>
      <c r="B1337" s="84">
        <v>18.899999999999999</v>
      </c>
      <c r="C1337" s="29">
        <f t="shared" si="60"/>
        <v>2.4818918996478496</v>
      </c>
      <c r="D1337" s="80">
        <f t="shared" si="61"/>
        <v>2.574698121015595</v>
      </c>
      <c r="E1337" s="80">
        <f t="shared" si="62"/>
        <v>2.5482922659262162</v>
      </c>
    </row>
    <row r="1338" spans="1:5" x14ac:dyDescent="0.3">
      <c r="A1338" s="81">
        <v>38646</v>
      </c>
      <c r="B1338" s="84">
        <v>18.89</v>
      </c>
      <c r="C1338" s="29">
        <f t="shared" si="60"/>
        <v>2.483597430942369</v>
      </c>
      <c r="D1338" s="80">
        <f t="shared" si="61"/>
        <v>2.5765389078121674</v>
      </c>
      <c r="E1338" s="80">
        <f t="shared" si="62"/>
        <v>2.550093897417439</v>
      </c>
    </row>
    <row r="1339" spans="1:5" x14ac:dyDescent="0.3">
      <c r="A1339" s="81">
        <v>38649</v>
      </c>
      <c r="B1339" s="84">
        <v>18.88</v>
      </c>
      <c r="C1339" s="29">
        <f t="shared" si="60"/>
        <v>2.4853033146737862</v>
      </c>
      <c r="D1339" s="80">
        <f t="shared" si="61"/>
        <v>2.5783801260755617</v>
      </c>
      <c r="E1339" s="80">
        <f t="shared" si="62"/>
        <v>2.5518959611066077</v>
      </c>
    </row>
    <row r="1340" spans="1:5" x14ac:dyDescent="0.3">
      <c r="A1340" s="81">
        <v>38650</v>
      </c>
      <c r="B1340" s="84">
        <v>18.89</v>
      </c>
      <c r="C1340" s="29">
        <f t="shared" si="60"/>
        <v>2.4870095251053757</v>
      </c>
      <c r="D1340" s="80">
        <f t="shared" si="61"/>
        <v>2.5802217480244907</v>
      </c>
      <c r="E1340" s="80">
        <f t="shared" si="62"/>
        <v>2.5536984305904338</v>
      </c>
    </row>
    <row r="1341" spans="1:5" x14ac:dyDescent="0.3">
      <c r="A1341" s="81">
        <v>38651</v>
      </c>
      <c r="B1341" s="84">
        <v>18.87</v>
      </c>
      <c r="C1341" s="29">
        <f t="shared" si="60"/>
        <v>2.4887177524677897</v>
      </c>
      <c r="D1341" s="80">
        <f t="shared" si="61"/>
        <v>2.5820655980791765</v>
      </c>
      <c r="E1341" s="80">
        <f t="shared" si="62"/>
        <v>2.5555030414792776</v>
      </c>
    </row>
    <row r="1342" spans="1:5" x14ac:dyDescent="0.3">
      <c r="A1342" s="81">
        <v>38652</v>
      </c>
      <c r="B1342" s="84">
        <v>18.88</v>
      </c>
      <c r="C1342" s="29">
        <f t="shared" si="60"/>
        <v>2.4904254857023553</v>
      </c>
      <c r="D1342" s="80">
        <f t="shared" si="61"/>
        <v>2.5839089658906693</v>
      </c>
      <c r="E1342" s="80">
        <f t="shared" si="62"/>
        <v>2.5573072154036711</v>
      </c>
    </row>
    <row r="1343" spans="1:5" x14ac:dyDescent="0.3">
      <c r="A1343" s="81">
        <v>38653</v>
      </c>
      <c r="B1343" s="84">
        <v>18.87</v>
      </c>
      <c r="C1343" s="29">
        <f t="shared" si="60"/>
        <v>2.4921352126067995</v>
      </c>
      <c r="D1343" s="80">
        <f t="shared" si="61"/>
        <v>2.5857545368433361</v>
      </c>
      <c r="E1343" s="80">
        <f t="shared" si="62"/>
        <v>2.5591135069950157</v>
      </c>
    </row>
    <row r="1344" spans="1:5" x14ac:dyDescent="0.3">
      <c r="A1344" s="81">
        <v>38656</v>
      </c>
      <c r="B1344" s="84">
        <v>18.920000000000002</v>
      </c>
      <c r="C1344" s="29">
        <f t="shared" si="60"/>
        <v>2.4938452908683377</v>
      </c>
      <c r="D1344" s="80">
        <f t="shared" si="61"/>
        <v>2.5876005382327603</v>
      </c>
      <c r="E1344" s="80">
        <f t="shared" si="62"/>
        <v>2.5609202298922074</v>
      </c>
    </row>
    <row r="1345" spans="1:5" x14ac:dyDescent="0.3">
      <c r="A1345" s="81">
        <v>38657</v>
      </c>
      <c r="B1345" s="84">
        <v>18.96</v>
      </c>
      <c r="C1345" s="29">
        <f t="shared" si="60"/>
        <v>2.4955607072901143</v>
      </c>
      <c r="D1345" s="80">
        <f t="shared" si="61"/>
        <v>2.5894523533780007</v>
      </c>
      <c r="E1345" s="80">
        <f t="shared" si="62"/>
        <v>2.5627325051492593</v>
      </c>
    </row>
    <row r="1346" spans="1:5" x14ac:dyDescent="0.3">
      <c r="A1346" s="81">
        <v>38659</v>
      </c>
      <c r="B1346" s="84">
        <v>18.93</v>
      </c>
      <c r="C1346" s="29">
        <f t="shared" si="60"/>
        <v>2.4972806227739714</v>
      </c>
      <c r="D1346" s="80">
        <f t="shared" si="61"/>
        <v>2.5913090768819886</v>
      </c>
      <c r="E1346" s="80">
        <f t="shared" si="62"/>
        <v>2.5645494713929349</v>
      </c>
    </row>
    <row r="1347" spans="1:5" x14ac:dyDescent="0.3">
      <c r="A1347" s="81">
        <v>38660</v>
      </c>
      <c r="B1347" s="84">
        <v>18.95</v>
      </c>
      <c r="C1347" s="29">
        <f t="shared" si="60"/>
        <v>2.4989992263257581</v>
      </c>
      <c r="D1347" s="80">
        <f t="shared" si="61"/>
        <v>2.5931644357205501</v>
      </c>
      <c r="E1347" s="80">
        <f t="shared" si="62"/>
        <v>2.5663651612575769</v>
      </c>
    </row>
    <row r="1348" spans="1:5" x14ac:dyDescent="0.3">
      <c r="A1348" s="81">
        <v>38663</v>
      </c>
      <c r="B1348" s="84">
        <v>18.95</v>
      </c>
      <c r="C1348" s="29">
        <f t="shared" si="60"/>
        <v>2.5007206869328047</v>
      </c>
      <c r="D1348" s="80">
        <f t="shared" si="61"/>
        <v>2.595022930594769</v>
      </c>
      <c r="E1348" s="80">
        <f t="shared" si="62"/>
        <v>2.5681838561214305</v>
      </c>
    </row>
    <row r="1349" spans="1:5" x14ac:dyDescent="0.3">
      <c r="A1349" s="81">
        <v>38664</v>
      </c>
      <c r="B1349" s="84">
        <v>18.940000000000001</v>
      </c>
      <c r="C1349" s="29">
        <f t="shared" ref="C1349:C1412" si="63">IF(A1349=$B$2,1,IF(A1348&lt;DATE(1998,1,2),ROUND(B1348/3000+1,8)*C1348,ROUND(((1+B1348/100)^(1/252)),8)*C1348))</f>
        <v>2.5024433333852052</v>
      </c>
      <c r="D1349" s="80">
        <f t="shared" ref="D1349:D1412" si="64">(((ROUND(C1349/C1348,8)-1)*$D$1)+1)*D1348</f>
        <v>2.5968827574335753</v>
      </c>
      <c r="E1349" s="80">
        <f t="shared" ref="E1349:E1412" si="65">(((ROUND(C1349/C1348,8))*(($E$1+1)^(1/252)))*E1348)</f>
        <v>2.5700038398318825</v>
      </c>
    </row>
    <row r="1350" spans="1:5" x14ac:dyDescent="0.3">
      <c r="A1350" s="81">
        <v>38665</v>
      </c>
      <c r="B1350" s="84">
        <v>18.95</v>
      </c>
      <c r="C1350" s="29">
        <f t="shared" si="63"/>
        <v>2.5041663406935406</v>
      </c>
      <c r="D1350" s="80">
        <f t="shared" si="64"/>
        <v>2.5987430255986239</v>
      </c>
      <c r="E1350" s="80">
        <f t="shared" si="65"/>
        <v>2.5718242651842411</v>
      </c>
    </row>
    <row r="1351" spans="1:5" x14ac:dyDescent="0.3">
      <c r="A1351" s="81">
        <v>38666</v>
      </c>
      <c r="B1351" s="84">
        <v>18.95</v>
      </c>
      <c r="C1351" s="29">
        <f t="shared" si="63"/>
        <v>2.5058913607189903</v>
      </c>
      <c r="D1351" s="80">
        <f t="shared" si="64"/>
        <v>2.6006055185921104</v>
      </c>
      <c r="E1351" s="80">
        <f t="shared" si="65"/>
        <v>2.5736468287275889</v>
      </c>
    </row>
    <row r="1352" spans="1:5" x14ac:dyDescent="0.3">
      <c r="A1352" s="81">
        <v>38667</v>
      </c>
      <c r="B1352" s="84">
        <v>18.940000000000001</v>
      </c>
      <c r="C1352" s="29">
        <f t="shared" si="63"/>
        <v>2.5076175690417348</v>
      </c>
      <c r="D1352" s="80">
        <f t="shared" si="64"/>
        <v>2.6024693464155959</v>
      </c>
      <c r="E1352" s="80">
        <f t="shared" si="65"/>
        <v>2.5754706838591348</v>
      </c>
    </row>
    <row r="1353" spans="1:5" x14ac:dyDescent="0.3">
      <c r="A1353" s="81">
        <v>38670</v>
      </c>
      <c r="B1353" s="84">
        <v>18.95</v>
      </c>
      <c r="C1353" s="29">
        <f t="shared" si="63"/>
        <v>2.5093441389665467</v>
      </c>
      <c r="D1353" s="80">
        <f t="shared" si="64"/>
        <v>2.6043336165147344</v>
      </c>
      <c r="E1353" s="80">
        <f t="shared" si="65"/>
        <v>2.5772949815720363</v>
      </c>
    </row>
    <row r="1354" spans="1:5" x14ac:dyDescent="0.3">
      <c r="A1354" s="81">
        <v>38672</v>
      </c>
      <c r="B1354" s="84">
        <v>18.920000000000002</v>
      </c>
      <c r="C1354" s="29">
        <f t="shared" si="63"/>
        <v>2.5110727257701151</v>
      </c>
      <c r="D1354" s="80">
        <f t="shared" si="64"/>
        <v>2.6062001162285111</v>
      </c>
      <c r="E1354" s="80">
        <f t="shared" si="65"/>
        <v>2.57912142202423</v>
      </c>
    </row>
    <row r="1355" spans="1:5" x14ac:dyDescent="0.3">
      <c r="A1355" s="81">
        <v>38673</v>
      </c>
      <c r="B1355" s="84">
        <v>18.920000000000002</v>
      </c>
      <c r="C1355" s="29">
        <f t="shared" si="63"/>
        <v>2.5127999922552631</v>
      </c>
      <c r="D1355" s="80">
        <f t="shared" si="64"/>
        <v>2.6080652421532626</v>
      </c>
      <c r="E1355" s="80">
        <f t="shared" si="65"/>
        <v>2.5809465776395863</v>
      </c>
    </row>
    <row r="1356" spans="1:5" x14ac:dyDescent="0.3">
      <c r="A1356" s="81">
        <v>38674</v>
      </c>
      <c r="B1356" s="84">
        <v>18.920000000000002</v>
      </c>
      <c r="C1356" s="29">
        <f t="shared" si="63"/>
        <v>2.5145284468579359</v>
      </c>
      <c r="D1356" s="80">
        <f t="shared" si="64"/>
        <v>2.6099317028545319</v>
      </c>
      <c r="E1356" s="80">
        <f t="shared" si="65"/>
        <v>2.5827730248548617</v>
      </c>
    </row>
    <row r="1357" spans="1:5" x14ac:dyDescent="0.3">
      <c r="A1357" s="81">
        <v>38677</v>
      </c>
      <c r="B1357" s="84">
        <v>18.89</v>
      </c>
      <c r="C1357" s="29">
        <f t="shared" si="63"/>
        <v>2.5162580903953917</v>
      </c>
      <c r="D1357" s="80">
        <f t="shared" si="64"/>
        <v>2.6117994992875508</v>
      </c>
      <c r="E1357" s="80">
        <f t="shared" si="65"/>
        <v>2.5846007645840769</v>
      </c>
    </row>
    <row r="1358" spans="1:5" x14ac:dyDescent="0.3">
      <c r="A1358" s="81">
        <v>38678</v>
      </c>
      <c r="B1358" s="84">
        <v>18.89</v>
      </c>
      <c r="C1358" s="29">
        <f t="shared" si="63"/>
        <v>2.5179864074273608</v>
      </c>
      <c r="D1358" s="80">
        <f t="shared" si="64"/>
        <v>2.6136659150920365</v>
      </c>
      <c r="E1358" s="80">
        <f t="shared" si="65"/>
        <v>2.5864272130899817</v>
      </c>
    </row>
    <row r="1359" spans="1:5" x14ac:dyDescent="0.3">
      <c r="A1359" s="81">
        <v>38679</v>
      </c>
      <c r="B1359" s="84">
        <v>18.86</v>
      </c>
      <c r="C1359" s="29">
        <f t="shared" si="63"/>
        <v>2.5197159115711667</v>
      </c>
      <c r="D1359" s="80">
        <f t="shared" si="64"/>
        <v>2.6155336646543224</v>
      </c>
      <c r="E1359" s="80">
        <f t="shared" si="65"/>
        <v>2.5882549522842551</v>
      </c>
    </row>
    <row r="1360" spans="1:5" x14ac:dyDescent="0.3">
      <c r="A1360" s="81">
        <v>38680</v>
      </c>
      <c r="B1360" s="84">
        <v>18.38</v>
      </c>
      <c r="C1360" s="29">
        <f t="shared" si="63"/>
        <v>2.5214440587291178</v>
      </c>
      <c r="D1360" s="80">
        <f t="shared" si="64"/>
        <v>2.6174000005142872</v>
      </c>
      <c r="E1360" s="80">
        <f t="shared" si="65"/>
        <v>2.5900813688897411</v>
      </c>
    </row>
    <row r="1361" spans="1:5" x14ac:dyDescent="0.3">
      <c r="A1361" s="81">
        <v>38681</v>
      </c>
      <c r="B1361" s="84">
        <v>18.39</v>
      </c>
      <c r="C1361" s="29">
        <f t="shared" si="63"/>
        <v>2.5231328967452136</v>
      </c>
      <c r="D1361" s="80">
        <f t="shared" si="64"/>
        <v>2.6192239344378234</v>
      </c>
      <c r="E1361" s="80">
        <f t="shared" si="65"/>
        <v>2.5918674767862675</v>
      </c>
    </row>
    <row r="1362" spans="1:5" x14ac:dyDescent="0.3">
      <c r="A1362" s="81">
        <v>38684</v>
      </c>
      <c r="B1362" s="84">
        <v>18.39</v>
      </c>
      <c r="C1362" s="29">
        <f t="shared" si="63"/>
        <v>2.5248236985619807</v>
      </c>
      <c r="D1362" s="80">
        <f t="shared" si="64"/>
        <v>2.6210500386322244</v>
      </c>
      <c r="E1362" s="80">
        <f t="shared" si="65"/>
        <v>2.5936556717075723</v>
      </c>
    </row>
    <row r="1363" spans="1:5" x14ac:dyDescent="0.3">
      <c r="A1363" s="81">
        <v>38685</v>
      </c>
      <c r="B1363" s="84">
        <v>18.41</v>
      </c>
      <c r="C1363" s="29">
        <f t="shared" si="63"/>
        <v>2.5265156334188612</v>
      </c>
      <c r="D1363" s="80">
        <f t="shared" si="64"/>
        <v>2.6228774159734094</v>
      </c>
      <c r="E1363" s="80">
        <f t="shared" si="65"/>
        <v>2.5954451003497772</v>
      </c>
    </row>
    <row r="1364" spans="1:5" x14ac:dyDescent="0.3">
      <c r="A1364" s="81">
        <v>38686</v>
      </c>
      <c r="B1364" s="84">
        <v>18.43</v>
      </c>
      <c r="C1364" s="29">
        <f t="shared" si="63"/>
        <v>2.5282103948406025</v>
      </c>
      <c r="D1364" s="80">
        <f t="shared" si="64"/>
        <v>2.6247078956729211</v>
      </c>
      <c r="E1364" s="80">
        <f t="shared" si="65"/>
        <v>2.5972375025466921</v>
      </c>
    </row>
    <row r="1365" spans="1:5" x14ac:dyDescent="0.3">
      <c r="A1365" s="81">
        <v>38687</v>
      </c>
      <c r="B1365" s="84">
        <v>18.43</v>
      </c>
      <c r="C1365" s="29">
        <f t="shared" si="63"/>
        <v>2.5299079869923222</v>
      </c>
      <c r="D1365" s="80">
        <f t="shared" si="64"/>
        <v>2.6265414824456399</v>
      </c>
      <c r="E1365" s="80">
        <f t="shared" si="65"/>
        <v>2.5990328827517133</v>
      </c>
    </row>
    <row r="1366" spans="1:5" x14ac:dyDescent="0.3">
      <c r="A1366" s="81">
        <v>38688</v>
      </c>
      <c r="B1366" s="84">
        <v>18.420000000000002</v>
      </c>
      <c r="C1366" s="29">
        <f t="shared" si="63"/>
        <v>2.5316067190092681</v>
      </c>
      <c r="D1366" s="80">
        <f t="shared" si="64"/>
        <v>2.6283763501382125</v>
      </c>
      <c r="E1366" s="80">
        <f t="shared" si="65"/>
        <v>2.6008295040408012</v>
      </c>
    </row>
    <row r="1367" spans="1:5" x14ac:dyDescent="0.3">
      <c r="A1367" s="81">
        <v>38691</v>
      </c>
      <c r="B1367" s="84">
        <v>18.43</v>
      </c>
      <c r="C1367" s="29">
        <f t="shared" si="63"/>
        <v>2.5333057562265968</v>
      </c>
      <c r="D1367" s="80">
        <f t="shared" si="64"/>
        <v>2.6302115972397635</v>
      </c>
      <c r="E1367" s="80">
        <f t="shared" si="65"/>
        <v>2.6026265089811504</v>
      </c>
    </row>
    <row r="1368" spans="1:5" x14ac:dyDescent="0.3">
      <c r="A1368" s="81">
        <v>38692</v>
      </c>
      <c r="B1368" s="84">
        <v>18.420000000000002</v>
      </c>
      <c r="C1368" s="29">
        <f t="shared" si="63"/>
        <v>2.5350067697096725</v>
      </c>
      <c r="D1368" s="80">
        <f t="shared" si="64"/>
        <v>2.6320490288267608</v>
      </c>
      <c r="E1368" s="80">
        <f t="shared" si="65"/>
        <v>2.6044256144194122</v>
      </c>
    </row>
    <row r="1369" spans="1:5" x14ac:dyDescent="0.3">
      <c r="A1369" s="81">
        <v>38693</v>
      </c>
      <c r="B1369" s="84">
        <v>18.420000000000002</v>
      </c>
      <c r="C1369" s="29">
        <f t="shared" si="63"/>
        <v>2.5367080888030276</v>
      </c>
      <c r="D1369" s="80">
        <f t="shared" si="64"/>
        <v>2.6338868403528917</v>
      </c>
      <c r="E1369" s="80">
        <f t="shared" si="65"/>
        <v>2.6062251040394018</v>
      </c>
    </row>
    <row r="1370" spans="1:5" x14ac:dyDescent="0.3">
      <c r="A1370" s="81">
        <v>38694</v>
      </c>
      <c r="B1370" s="84">
        <v>18.39</v>
      </c>
      <c r="C1370" s="29">
        <f t="shared" si="63"/>
        <v>2.5384105497026659</v>
      </c>
      <c r="D1370" s="80">
        <f t="shared" si="64"/>
        <v>2.6357259351192543</v>
      </c>
      <c r="E1370" s="80">
        <f t="shared" si="65"/>
        <v>2.6080258369903104</v>
      </c>
    </row>
    <row r="1371" spans="1:5" x14ac:dyDescent="0.3">
      <c r="A1371" s="81">
        <v>38695</v>
      </c>
      <c r="B1371" s="84">
        <v>18.39</v>
      </c>
      <c r="C1371" s="29">
        <f t="shared" si="63"/>
        <v>2.5401115893802331</v>
      </c>
      <c r="D1371" s="80">
        <f t="shared" si="64"/>
        <v>2.6375635443905079</v>
      </c>
      <c r="E1371" s="80">
        <f t="shared" si="65"/>
        <v>2.6098251799729697</v>
      </c>
    </row>
    <row r="1372" spans="1:5" x14ac:dyDescent="0.3">
      <c r="A1372" s="81">
        <v>38698</v>
      </c>
      <c r="B1372" s="84">
        <v>18.39</v>
      </c>
      <c r="C1372" s="29">
        <f t="shared" si="63"/>
        <v>2.5418137689585087</v>
      </c>
      <c r="D1372" s="80">
        <f t="shared" si="64"/>
        <v>2.6394024348298029</v>
      </c>
      <c r="E1372" s="80">
        <f t="shared" si="65"/>
        <v>2.6116257643678584</v>
      </c>
    </row>
    <row r="1373" spans="1:5" x14ac:dyDescent="0.3">
      <c r="A1373" s="81">
        <v>38699</v>
      </c>
      <c r="B1373" s="84">
        <v>18.38</v>
      </c>
      <c r="C1373" s="29">
        <f t="shared" si="63"/>
        <v>2.5435170892013637</v>
      </c>
      <c r="D1373" s="80">
        <f t="shared" si="64"/>
        <v>2.6412426073303603</v>
      </c>
      <c r="E1373" s="80">
        <f t="shared" si="65"/>
        <v>2.6134275910314586</v>
      </c>
    </row>
    <row r="1374" spans="1:5" x14ac:dyDescent="0.3">
      <c r="A1374" s="81">
        <v>38700</v>
      </c>
      <c r="B1374" s="84">
        <v>18.36</v>
      </c>
      <c r="C1374" s="29">
        <f t="shared" si="63"/>
        <v>2.5452207115125396</v>
      </c>
      <c r="D1374" s="80">
        <f t="shared" si="64"/>
        <v>2.6430831559629167</v>
      </c>
      <c r="E1374" s="80">
        <f t="shared" si="65"/>
        <v>2.6152297983726678</v>
      </c>
    </row>
    <row r="1375" spans="1:5" x14ac:dyDescent="0.3">
      <c r="A1375" s="81">
        <v>38701</v>
      </c>
      <c r="B1375" s="84">
        <v>17.899999999999999</v>
      </c>
      <c r="C1375" s="29">
        <f t="shared" si="63"/>
        <v>2.5469237695950269</v>
      </c>
      <c r="D1375" s="80">
        <f t="shared" si="64"/>
        <v>2.6449231447722079</v>
      </c>
      <c r="E1375" s="80">
        <f t="shared" si="65"/>
        <v>2.6170314962689152</v>
      </c>
    </row>
    <row r="1376" spans="1:5" x14ac:dyDescent="0.3">
      <c r="A1376" s="81">
        <v>38702</v>
      </c>
      <c r="B1376" s="84">
        <v>17.91</v>
      </c>
      <c r="C1376" s="29">
        <f t="shared" si="63"/>
        <v>2.5485885663170227</v>
      </c>
      <c r="D1376" s="80">
        <f t="shared" si="64"/>
        <v>2.6467218444879372</v>
      </c>
      <c r="E1376" s="80">
        <f t="shared" si="65"/>
        <v>2.6187939491218364</v>
      </c>
    </row>
    <row r="1377" spans="1:5" x14ac:dyDescent="0.3">
      <c r="A1377" s="81">
        <v>38705</v>
      </c>
      <c r="B1377" s="84">
        <v>17.93</v>
      </c>
      <c r="C1377" s="29">
        <f t="shared" si="63"/>
        <v>2.5502553177535083</v>
      </c>
      <c r="D1377" s="80">
        <f t="shared" si="64"/>
        <v>2.6485227036636245</v>
      </c>
      <c r="E1377" s="80">
        <f t="shared" si="65"/>
        <v>2.6205584793149459</v>
      </c>
    </row>
    <row r="1378" spans="1:5" x14ac:dyDescent="0.3">
      <c r="A1378" s="81">
        <v>38706</v>
      </c>
      <c r="B1378" s="84">
        <v>17.940000000000001</v>
      </c>
      <c r="C1378" s="29">
        <f t="shared" si="63"/>
        <v>2.5519248678998285</v>
      </c>
      <c r="D1378" s="80">
        <f t="shared" si="64"/>
        <v>2.6503266343644811</v>
      </c>
      <c r="E1378" s="80">
        <f t="shared" si="65"/>
        <v>2.6223259542485571</v>
      </c>
    </row>
    <row r="1379" spans="1:5" x14ac:dyDescent="0.3">
      <c r="A1379" s="81">
        <v>38707</v>
      </c>
      <c r="B1379" s="84">
        <v>17.95</v>
      </c>
      <c r="C1379" s="29">
        <f t="shared" si="63"/>
        <v>2.5535963786883031</v>
      </c>
      <c r="D1379" s="80">
        <f t="shared" si="64"/>
        <v>2.6521327312533884</v>
      </c>
      <c r="E1379" s="80">
        <f t="shared" si="65"/>
        <v>2.6240955128905932</v>
      </c>
    </row>
    <row r="1380" spans="1:5" x14ac:dyDescent="0.3">
      <c r="A1380" s="81">
        <v>38708</v>
      </c>
      <c r="B1380" s="85">
        <v>17.95</v>
      </c>
      <c r="C1380" s="29">
        <f t="shared" si="63"/>
        <v>2.5552698525391127</v>
      </c>
      <c r="D1380" s="80">
        <f t="shared" si="64"/>
        <v>2.6539409970835175</v>
      </c>
      <c r="E1380" s="80">
        <f t="shared" si="65"/>
        <v>2.6258671578497652</v>
      </c>
    </row>
    <row r="1381" spans="1:5" x14ac:dyDescent="0.3">
      <c r="A1381" s="81">
        <v>38709</v>
      </c>
      <c r="B1381" s="84">
        <v>17.95</v>
      </c>
      <c r="C1381" s="29">
        <f t="shared" si="63"/>
        <v>2.5569444230842757</v>
      </c>
      <c r="D1381" s="80">
        <f t="shared" si="64"/>
        <v>2.6557504958177445</v>
      </c>
      <c r="E1381" s="80">
        <f t="shared" si="65"/>
        <v>2.6276399989261692</v>
      </c>
    </row>
    <row r="1382" spans="1:5" x14ac:dyDescent="0.3">
      <c r="A1382" s="81">
        <v>38712</v>
      </c>
      <c r="B1382" s="84">
        <v>17.940000000000001</v>
      </c>
      <c r="C1382" s="29">
        <f t="shared" si="63"/>
        <v>2.5586200910424997</v>
      </c>
      <c r="D1382" s="80">
        <f t="shared" si="64"/>
        <v>2.6575612282966827</v>
      </c>
      <c r="E1382" s="80">
        <f t="shared" si="65"/>
        <v>2.6294140369273578</v>
      </c>
    </row>
    <row r="1383" spans="1:5" x14ac:dyDescent="0.3">
      <c r="A1383" s="81">
        <v>38713</v>
      </c>
      <c r="B1383" s="84">
        <v>17.940000000000001</v>
      </c>
      <c r="C1383" s="29">
        <f t="shared" si="63"/>
        <v>2.5602959872021325</v>
      </c>
      <c r="D1383" s="80">
        <f t="shared" si="64"/>
        <v>2.6593722552864403</v>
      </c>
      <c r="E1383" s="80">
        <f t="shared" si="65"/>
        <v>2.6311883786429622</v>
      </c>
    </row>
    <row r="1384" spans="1:5" x14ac:dyDescent="0.3">
      <c r="A1384" s="81">
        <v>38714</v>
      </c>
      <c r="B1384" s="84">
        <v>17.93</v>
      </c>
      <c r="C1384" s="29">
        <f t="shared" si="63"/>
        <v>2.5619729810737502</v>
      </c>
      <c r="D1384" s="80">
        <f t="shared" si="64"/>
        <v>2.6611845164222721</v>
      </c>
      <c r="E1384" s="80">
        <f t="shared" si="65"/>
        <v>2.6329639176932123</v>
      </c>
    </row>
    <row r="1385" spans="1:5" x14ac:dyDescent="0.3">
      <c r="A1385" s="81">
        <v>38715</v>
      </c>
      <c r="B1385" s="84">
        <v>17.98</v>
      </c>
      <c r="C1385" s="29">
        <f t="shared" si="63"/>
        <v>2.5636502023055399</v>
      </c>
      <c r="D1385" s="80">
        <f t="shared" si="64"/>
        <v>2.6629970711884359</v>
      </c>
      <c r="E1385" s="80">
        <f t="shared" si="65"/>
        <v>2.6347397596606248</v>
      </c>
    </row>
    <row r="1386" spans="1:5" x14ac:dyDescent="0.3">
      <c r="A1386" s="81">
        <v>38716</v>
      </c>
      <c r="B1386" s="84">
        <v>17.989999999999998</v>
      </c>
      <c r="C1386" s="29">
        <f t="shared" si="63"/>
        <v>2.5653328541158231</v>
      </c>
      <c r="D1386" s="80">
        <f t="shared" si="64"/>
        <v>2.6648155427844684</v>
      </c>
      <c r="E1386" s="80">
        <f t="shared" si="65"/>
        <v>2.6365212521695844</v>
      </c>
    </row>
    <row r="1387" spans="1:5" x14ac:dyDescent="0.3">
      <c r="A1387" s="81">
        <v>38719</v>
      </c>
      <c r="B1387" s="84">
        <v>17.940000000000001</v>
      </c>
      <c r="C1387" s="29">
        <f t="shared" si="63"/>
        <v>2.5670174568944639</v>
      </c>
      <c r="D1387" s="80">
        <f t="shared" si="64"/>
        <v>2.6666361710703579</v>
      </c>
      <c r="E1387" s="80">
        <f t="shared" si="65"/>
        <v>2.6383048193128764</v>
      </c>
    </row>
    <row r="1388" spans="1:5" x14ac:dyDescent="0.3">
      <c r="A1388" s="81">
        <v>38720</v>
      </c>
      <c r="B1388" s="84">
        <v>17.940000000000001</v>
      </c>
      <c r="C1388" s="29">
        <f t="shared" si="63"/>
        <v>2.5686988533287298</v>
      </c>
      <c r="D1388" s="80">
        <f t="shared" si="64"/>
        <v>2.6684533822887677</v>
      </c>
      <c r="E1388" s="80">
        <f t="shared" si="65"/>
        <v>2.6400851605728088</v>
      </c>
    </row>
    <row r="1389" spans="1:5" x14ac:dyDescent="0.3">
      <c r="A1389" s="81">
        <v>38721</v>
      </c>
      <c r="B1389" s="84">
        <v>17.93</v>
      </c>
      <c r="C1389" s="29">
        <f t="shared" si="63"/>
        <v>2.5703813510776605</v>
      </c>
      <c r="D1389" s="80">
        <f t="shared" si="64"/>
        <v>2.6702718318675691</v>
      </c>
      <c r="E1389" s="80">
        <f t="shared" si="65"/>
        <v>2.6418667032159089</v>
      </c>
    </row>
    <row r="1390" spans="1:5" x14ac:dyDescent="0.3">
      <c r="A1390" s="81">
        <v>38722</v>
      </c>
      <c r="B1390" s="84">
        <v>17.920000000000002</v>
      </c>
      <c r="C1390" s="29">
        <f t="shared" si="63"/>
        <v>2.572064076932957</v>
      </c>
      <c r="D1390" s="80">
        <f t="shared" si="64"/>
        <v>2.6720905760793805</v>
      </c>
      <c r="E1390" s="80">
        <f t="shared" si="65"/>
        <v>2.6436485498004192</v>
      </c>
    </row>
    <row r="1391" spans="1:5" x14ac:dyDescent="0.3">
      <c r="A1391" s="81">
        <v>38723</v>
      </c>
      <c r="B1391" s="84">
        <v>17.920000000000002</v>
      </c>
      <c r="C1391" s="29">
        <f t="shared" si="63"/>
        <v>2.5737470556204163</v>
      </c>
      <c r="D1391" s="80">
        <f t="shared" si="64"/>
        <v>2.6739096416387031</v>
      </c>
      <c r="E1391" s="80">
        <f t="shared" si="65"/>
        <v>2.64543072575677</v>
      </c>
    </row>
    <row r="1392" spans="1:5" x14ac:dyDescent="0.3">
      <c r="A1392" s="81">
        <v>38726</v>
      </c>
      <c r="B1392" s="84">
        <v>17.91</v>
      </c>
      <c r="C1392" s="29">
        <f t="shared" si="63"/>
        <v>2.5754311355313204</v>
      </c>
      <c r="D1392" s="80">
        <f t="shared" si="64"/>
        <v>2.6757299455540675</v>
      </c>
      <c r="E1392" s="80">
        <f t="shared" si="65"/>
        <v>2.6472141031402692</v>
      </c>
    </row>
    <row r="1393" spans="1:5" x14ac:dyDescent="0.3">
      <c r="A1393" s="81">
        <v>38727</v>
      </c>
      <c r="B1393" s="84">
        <v>17.89</v>
      </c>
      <c r="C1393" s="29">
        <f t="shared" si="63"/>
        <v>2.5771154417396467</v>
      </c>
      <c r="D1393" s="80">
        <f t="shared" si="64"/>
        <v>2.6775505421664949</v>
      </c>
      <c r="E1393" s="80">
        <f t="shared" si="65"/>
        <v>2.6489977826902327</v>
      </c>
    </row>
    <row r="1394" spans="1:5" x14ac:dyDescent="0.3">
      <c r="A1394" s="81">
        <v>38728</v>
      </c>
      <c r="B1394" s="84">
        <v>17.89</v>
      </c>
      <c r="C1394" s="29">
        <f t="shared" si="63"/>
        <v>2.5787991228000444</v>
      </c>
      <c r="D1394" s="80">
        <f t="shared" si="64"/>
        <v>2.67937051109844</v>
      </c>
      <c r="E1394" s="80">
        <f t="shared" si="65"/>
        <v>2.6507808892108655</v>
      </c>
    </row>
    <row r="1395" spans="1:5" x14ac:dyDescent="0.3">
      <c r="A1395" s="81">
        <v>38729</v>
      </c>
      <c r="B1395" s="84">
        <v>17.899999999999999</v>
      </c>
      <c r="C1395" s="29">
        <f t="shared" si="63"/>
        <v>2.5804839038429521</v>
      </c>
      <c r="D1395" s="80">
        <f t="shared" si="64"/>
        <v>2.6811917170889807</v>
      </c>
      <c r="E1395" s="80">
        <f t="shared" si="65"/>
        <v>2.6525651959849998</v>
      </c>
    </row>
    <row r="1396" spans="1:5" x14ac:dyDescent="0.3">
      <c r="A1396" s="81">
        <v>38730</v>
      </c>
      <c r="B1396" s="84">
        <v>17.89</v>
      </c>
      <c r="C1396" s="29">
        <f t="shared" si="63"/>
        <v>2.582170637146699</v>
      </c>
      <c r="D1396" s="80">
        <f t="shared" si="64"/>
        <v>2.6830150815178775</v>
      </c>
      <c r="E1396" s="80">
        <f t="shared" si="65"/>
        <v>2.6543515791843952</v>
      </c>
    </row>
    <row r="1397" spans="1:5" x14ac:dyDescent="0.3">
      <c r="A1397" s="81">
        <v>38733</v>
      </c>
      <c r="B1397" s="84">
        <v>17.89</v>
      </c>
      <c r="C1397" s="29">
        <f t="shared" si="63"/>
        <v>2.5838576208673598</v>
      </c>
      <c r="D1397" s="80">
        <f t="shared" si="64"/>
        <v>2.6848387647744225</v>
      </c>
      <c r="E1397" s="80">
        <f t="shared" si="65"/>
        <v>2.6561382894790673</v>
      </c>
    </row>
    <row r="1398" spans="1:5" x14ac:dyDescent="0.3">
      <c r="A1398" s="81">
        <v>38734</v>
      </c>
      <c r="B1398" s="84">
        <v>17.88</v>
      </c>
      <c r="C1398" s="29">
        <f t="shared" si="63"/>
        <v>2.585545706728225</v>
      </c>
      <c r="D1398" s="80">
        <f t="shared" si="64"/>
        <v>2.6866636876142422</v>
      </c>
      <c r="E1398" s="80">
        <f t="shared" si="65"/>
        <v>2.657926202453031</v>
      </c>
    </row>
    <row r="1399" spans="1:5" x14ac:dyDescent="0.3">
      <c r="A1399" s="81">
        <v>38735</v>
      </c>
      <c r="B1399" s="84">
        <v>17.88</v>
      </c>
      <c r="C1399" s="29">
        <f t="shared" si="63"/>
        <v>2.5872340163638041</v>
      </c>
      <c r="D1399" s="80">
        <f t="shared" si="64"/>
        <v>2.6884889005102317</v>
      </c>
      <c r="E1399" s="80">
        <f t="shared" si="65"/>
        <v>2.6597144152030445</v>
      </c>
    </row>
    <row r="1400" spans="1:5" x14ac:dyDescent="0.3">
      <c r="A1400" s="81">
        <v>38736</v>
      </c>
      <c r="B1400" s="84">
        <v>17.11</v>
      </c>
      <c r="C1400" s="29">
        <f t="shared" si="63"/>
        <v>2.588923428431809</v>
      </c>
      <c r="D1400" s="80">
        <f t="shared" si="64"/>
        <v>2.6903153533835695</v>
      </c>
      <c r="E1400" s="80">
        <f t="shared" si="65"/>
        <v>2.6615038310356853</v>
      </c>
    </row>
    <row r="1401" spans="1:5" x14ac:dyDescent="0.3">
      <c r="A1401" s="81">
        <v>38737</v>
      </c>
      <c r="B1401" s="84">
        <v>17.12</v>
      </c>
      <c r="C1401" s="29">
        <f t="shared" si="63"/>
        <v>2.5905465798644984</v>
      </c>
      <c r="D1401" s="80">
        <f t="shared" si="64"/>
        <v>2.6920702169901305</v>
      </c>
      <c r="E1401" s="80">
        <f t="shared" si="65"/>
        <v>2.6632251970600418</v>
      </c>
    </row>
    <row r="1402" spans="1:5" x14ac:dyDescent="0.3">
      <c r="A1402" s="81">
        <v>38740</v>
      </c>
      <c r="B1402" s="84">
        <v>17.16</v>
      </c>
      <c r="C1402" s="29">
        <f t="shared" si="63"/>
        <v>2.5921716297340476</v>
      </c>
      <c r="D1402" s="80">
        <f t="shared" si="64"/>
        <v>2.6938271775573921</v>
      </c>
      <c r="E1402" s="80">
        <f t="shared" si="65"/>
        <v>2.6649485819172134</v>
      </c>
    </row>
    <row r="1403" spans="1:5" x14ac:dyDescent="0.3">
      <c r="A1403" s="81">
        <v>38741</v>
      </c>
      <c r="B1403" s="84">
        <v>17.190000000000001</v>
      </c>
      <c r="C1403" s="29">
        <f t="shared" si="63"/>
        <v>2.5938011984290794</v>
      </c>
      <c r="D1403" s="80">
        <f t="shared" si="64"/>
        <v>2.6955890683805519</v>
      </c>
      <c r="E1403" s="80">
        <f t="shared" si="65"/>
        <v>2.666676679736173</v>
      </c>
    </row>
    <row r="1404" spans="1:5" x14ac:dyDescent="0.3">
      <c r="A1404" s="81">
        <v>38742</v>
      </c>
      <c r="B1404" s="84">
        <v>17.21</v>
      </c>
      <c r="C1404" s="29">
        <f t="shared" si="63"/>
        <v>2.5954344372296942</v>
      </c>
      <c r="D1404" s="80">
        <f t="shared" si="64"/>
        <v>2.6973549721446139</v>
      </c>
      <c r="E1404" s="80">
        <f t="shared" si="65"/>
        <v>2.6684086182119349</v>
      </c>
    </row>
    <row r="1405" spans="1:5" x14ac:dyDescent="0.3">
      <c r="A1405" s="81">
        <v>38743</v>
      </c>
      <c r="B1405" s="84">
        <v>17.28</v>
      </c>
      <c r="C1405" s="29">
        <f t="shared" si="63"/>
        <v>2.597070469327202</v>
      </c>
      <c r="D1405" s="80">
        <f t="shared" si="64"/>
        <v>2.6991239410706558</v>
      </c>
      <c r="E1405" s="80">
        <f t="shared" si="65"/>
        <v>2.6701434960913284</v>
      </c>
    </row>
    <row r="1406" spans="1:5" x14ac:dyDescent="0.3">
      <c r="A1406" s="81">
        <v>38744</v>
      </c>
      <c r="B1406" s="84">
        <v>17.2</v>
      </c>
      <c r="C1406" s="29">
        <f t="shared" si="63"/>
        <v>2.5987136877545547</v>
      </c>
      <c r="D1406" s="80">
        <f t="shared" si="64"/>
        <v>2.7009007254745301</v>
      </c>
      <c r="E1406" s="80">
        <f t="shared" si="65"/>
        <v>2.6718858302747219</v>
      </c>
    </row>
    <row r="1407" spans="1:5" x14ac:dyDescent="0.3">
      <c r="A1407" s="81">
        <v>38747</v>
      </c>
      <c r="B1407" s="84">
        <v>17.13</v>
      </c>
      <c r="C1407" s="29">
        <f t="shared" si="63"/>
        <v>2.6003509033649772</v>
      </c>
      <c r="D1407" s="80">
        <f t="shared" si="64"/>
        <v>2.7026710643570153</v>
      </c>
      <c r="E1407" s="80">
        <f t="shared" si="65"/>
        <v>2.6736220604200343</v>
      </c>
    </row>
    <row r="1408" spans="1:5" x14ac:dyDescent="0.3">
      <c r="A1408" s="81">
        <v>38748</v>
      </c>
      <c r="B1408" s="84">
        <v>17.100000000000001</v>
      </c>
      <c r="C1408" s="29">
        <f t="shared" si="63"/>
        <v>2.6019829616024563</v>
      </c>
      <c r="D1408" s="80">
        <f t="shared" si="64"/>
        <v>2.7044358714057193</v>
      </c>
      <c r="E1408" s="80">
        <f t="shared" si="65"/>
        <v>2.6753530554464198</v>
      </c>
    </row>
    <row r="1409" spans="1:5" x14ac:dyDescent="0.3">
      <c r="A1409" s="81">
        <v>38749</v>
      </c>
      <c r="B1409" s="84">
        <v>17.149999999999999</v>
      </c>
      <c r="C1409" s="29">
        <f t="shared" si="63"/>
        <v>2.6036134161658557</v>
      </c>
      <c r="D1409" s="80">
        <f t="shared" si="64"/>
        <v>2.7061989890171319</v>
      </c>
      <c r="E1409" s="80">
        <f t="shared" si="65"/>
        <v>2.6770824690185502</v>
      </c>
    </row>
    <row r="1410" spans="1:5" x14ac:dyDescent="0.3">
      <c r="A1410" s="81">
        <v>38750</v>
      </c>
      <c r="B1410" s="84">
        <v>17.18</v>
      </c>
      <c r="C1410" s="29">
        <f t="shared" si="63"/>
        <v>2.6052492925113668</v>
      </c>
      <c r="D1410" s="80">
        <f t="shared" si="64"/>
        <v>2.7079680143121476</v>
      </c>
      <c r="E1410" s="80">
        <f t="shared" si="65"/>
        <v>2.6788175248847792</v>
      </c>
    </row>
    <row r="1411" spans="1:5" x14ac:dyDescent="0.3">
      <c r="A1411" s="81">
        <v>38751</v>
      </c>
      <c r="B1411" s="84">
        <v>17.18</v>
      </c>
      <c r="C1411" s="29">
        <f t="shared" si="63"/>
        <v>2.606888854048623</v>
      </c>
      <c r="D1411" s="80">
        <f t="shared" si="64"/>
        <v>2.7097410697252164</v>
      </c>
      <c r="E1411" s="80">
        <f t="shared" si="65"/>
        <v>2.6805564377137641</v>
      </c>
    </row>
    <row r="1412" spans="1:5" x14ac:dyDescent="0.3">
      <c r="A1412" s="81">
        <v>38754</v>
      </c>
      <c r="B1412" s="84">
        <v>17.18</v>
      </c>
      <c r="C1412" s="29">
        <f t="shared" si="63"/>
        <v>2.6085294474111413</v>
      </c>
      <c r="D1412" s="80">
        <f t="shared" si="64"/>
        <v>2.7115152860550618</v>
      </c>
      <c r="E1412" s="80">
        <f t="shared" si="65"/>
        <v>2.6822964793310291</v>
      </c>
    </row>
    <row r="1413" spans="1:5" x14ac:dyDescent="0.3">
      <c r="A1413" s="81">
        <v>38755</v>
      </c>
      <c r="B1413" s="84">
        <v>17.18</v>
      </c>
      <c r="C1413" s="29">
        <f t="shared" ref="C1413:C1476" si="66">IF(A1413=$B$2,1,IF(A1412&lt;DATE(1998,1,2),ROUND(B1412/3000+1,8)*C1412,ROUND(((1+B1412/100)^(1/252)),8)*C1412))</f>
        <v>2.6101710732482806</v>
      </c>
      <c r="D1413" s="80">
        <f t="shared" ref="D1413:D1476" si="67">(((ROUND(C1413/C1412,8)-1)*$D$1)+1)*D1412</f>
        <v>2.7132906640617995</v>
      </c>
      <c r="E1413" s="80">
        <f t="shared" ref="E1413:E1476" si="68">(((ROUND(C1413/C1412,8))*(($E$1+1)^(1/252)))*E1412)</f>
        <v>2.6840376504693095</v>
      </c>
    </row>
    <row r="1414" spans="1:5" x14ac:dyDescent="0.3">
      <c r="A1414" s="81">
        <v>38756</v>
      </c>
      <c r="B1414" s="84">
        <v>17.18</v>
      </c>
      <c r="C1414" s="29">
        <f t="shared" si="66"/>
        <v>2.6118137322098081</v>
      </c>
      <c r="D1414" s="80">
        <f t="shared" si="67"/>
        <v>2.7150672045060436</v>
      </c>
      <c r="E1414" s="80">
        <f t="shared" si="68"/>
        <v>2.6857799518618166</v>
      </c>
    </row>
    <row r="1415" spans="1:5" x14ac:dyDescent="0.3">
      <c r="A1415" s="81">
        <v>38757</v>
      </c>
      <c r="B1415" s="84">
        <v>17.18</v>
      </c>
      <c r="C1415" s="29">
        <f t="shared" si="66"/>
        <v>2.6134574249458997</v>
      </c>
      <c r="D1415" s="80">
        <f t="shared" si="67"/>
        <v>2.716844908148905</v>
      </c>
      <c r="E1415" s="80">
        <f t="shared" si="68"/>
        <v>2.6875233842422372</v>
      </c>
    </row>
    <row r="1416" spans="1:5" x14ac:dyDescent="0.3">
      <c r="A1416" s="81">
        <v>38758</v>
      </c>
      <c r="B1416" s="84">
        <v>17.170000000000002</v>
      </c>
      <c r="C1416" s="29">
        <f t="shared" si="66"/>
        <v>2.6151021521071409</v>
      </c>
      <c r="D1416" s="80">
        <f t="shared" si="67"/>
        <v>2.7186237757519947</v>
      </c>
      <c r="E1416" s="80">
        <f t="shared" si="68"/>
        <v>2.6892679483447348</v>
      </c>
    </row>
    <row r="1417" spans="1:5" x14ac:dyDescent="0.3">
      <c r="A1417" s="81">
        <v>38761</v>
      </c>
      <c r="B1417" s="84">
        <v>17.16</v>
      </c>
      <c r="C1417" s="29">
        <f t="shared" si="66"/>
        <v>2.6167470252097949</v>
      </c>
      <c r="D1417" s="80">
        <f t="shared" si="67"/>
        <v>2.7204028464023211</v>
      </c>
      <c r="E1417" s="80">
        <f t="shared" si="68"/>
        <v>2.6910127305347498</v>
      </c>
    </row>
    <row r="1418" spans="1:5" x14ac:dyDescent="0.3">
      <c r="A1418" s="81">
        <v>38762</v>
      </c>
      <c r="B1418" s="84">
        <v>17.170000000000002</v>
      </c>
      <c r="C1418" s="29">
        <f t="shared" si="66"/>
        <v>2.6183920432271925</v>
      </c>
      <c r="D1418" s="80">
        <f t="shared" si="67"/>
        <v>2.722182118974187</v>
      </c>
      <c r="E1418" s="80">
        <f t="shared" si="68"/>
        <v>2.6927577297673744</v>
      </c>
    </row>
    <row r="1419" spans="1:5" x14ac:dyDescent="0.3">
      <c r="A1419" s="81">
        <v>38763</v>
      </c>
      <c r="B1419" s="84">
        <v>17.22</v>
      </c>
      <c r="C1419" s="29">
        <f t="shared" si="66"/>
        <v>2.620038985638462</v>
      </c>
      <c r="D1419" s="80">
        <f t="shared" si="67"/>
        <v>2.7239635182085737</v>
      </c>
      <c r="E1419" s="80">
        <f t="shared" si="68"/>
        <v>2.6945047761082996</v>
      </c>
    </row>
    <row r="1420" spans="1:5" x14ac:dyDescent="0.3">
      <c r="A1420" s="81">
        <v>38764</v>
      </c>
      <c r="B1420" s="84">
        <v>17.21</v>
      </c>
      <c r="C1420" s="29">
        <f t="shared" si="66"/>
        <v>2.6216913918259244</v>
      </c>
      <c r="D1420" s="80">
        <f t="shared" si="67"/>
        <v>2.7257508726724287</v>
      </c>
      <c r="E1420" s="80">
        <f t="shared" si="68"/>
        <v>2.6962575097264394</v>
      </c>
    </row>
    <row r="1421" spans="1:5" x14ac:dyDescent="0.3">
      <c r="A1421" s="81">
        <v>38765</v>
      </c>
      <c r="B1421" s="84">
        <v>17.22</v>
      </c>
      <c r="C1421" s="29">
        <f t="shared" si="66"/>
        <v>2.623343974994762</v>
      </c>
      <c r="D1421" s="80">
        <f t="shared" si="67"/>
        <v>2.7275384640883464</v>
      </c>
      <c r="E1421" s="80">
        <f t="shared" si="68"/>
        <v>2.6980104936880589</v>
      </c>
    </row>
    <row r="1422" spans="1:5" x14ac:dyDescent="0.3">
      <c r="A1422" s="81">
        <v>38768</v>
      </c>
      <c r="B1422" s="84">
        <v>17.22</v>
      </c>
      <c r="C1422" s="29">
        <f t="shared" si="66"/>
        <v>2.6249984655729115</v>
      </c>
      <c r="D1422" s="80">
        <f t="shared" si="67"/>
        <v>2.7293281642868026</v>
      </c>
      <c r="E1422" s="80">
        <f t="shared" si="68"/>
        <v>2.69976550772118</v>
      </c>
    </row>
    <row r="1423" spans="1:5" x14ac:dyDescent="0.3">
      <c r="A1423" s="81">
        <v>38769</v>
      </c>
      <c r="B1423" s="84">
        <v>17.22</v>
      </c>
      <c r="C1423" s="29">
        <f t="shared" si="66"/>
        <v>2.6266539996051792</v>
      </c>
      <c r="D1423" s="80">
        <f t="shared" si="67"/>
        <v>2.7311190388139956</v>
      </c>
      <c r="E1423" s="80">
        <f t="shared" si="68"/>
        <v>2.7015216633637436</v>
      </c>
    </row>
    <row r="1424" spans="1:5" x14ac:dyDescent="0.3">
      <c r="A1424" s="81">
        <v>38770</v>
      </c>
      <c r="B1424" s="84">
        <v>17.239999999999998</v>
      </c>
      <c r="C1424" s="29">
        <f t="shared" si="66"/>
        <v>2.6283105777496503</v>
      </c>
      <c r="D1424" s="80">
        <f t="shared" si="67"/>
        <v>2.7329110884404733</v>
      </c>
      <c r="E1424" s="80">
        <f t="shared" si="68"/>
        <v>2.7032789613583494</v>
      </c>
    </row>
    <row r="1425" spans="1:5" x14ac:dyDescent="0.3">
      <c r="A1425" s="81">
        <v>38771</v>
      </c>
      <c r="B1425" s="84">
        <v>17.239999999999998</v>
      </c>
      <c r="C1425" s="29">
        <f t="shared" si="66"/>
        <v>2.6299699879160183</v>
      </c>
      <c r="D1425" s="80">
        <f t="shared" si="67"/>
        <v>2.7347062473953612</v>
      </c>
      <c r="E1425" s="80">
        <f t="shared" si="68"/>
        <v>2.7050392407141559</v>
      </c>
    </row>
    <row r="1426" spans="1:5" x14ac:dyDescent="0.3">
      <c r="A1426" s="81">
        <v>38772</v>
      </c>
      <c r="B1426" s="84">
        <v>17.29</v>
      </c>
      <c r="C1426" s="29">
        <f t="shared" si="66"/>
        <v>2.631630445767589</v>
      </c>
      <c r="D1426" s="80">
        <f t="shared" si="67"/>
        <v>2.7365025855308258</v>
      </c>
      <c r="E1426" s="80">
        <f t="shared" si="68"/>
        <v>2.7068006663014295</v>
      </c>
    </row>
    <row r="1427" spans="1:5" x14ac:dyDescent="0.3">
      <c r="A1427" s="81">
        <v>38777</v>
      </c>
      <c r="B1427" s="84">
        <v>17.29</v>
      </c>
      <c r="C1427" s="29">
        <f t="shared" si="66"/>
        <v>2.6332963994212824</v>
      </c>
      <c r="D1427" s="80">
        <f t="shared" si="67"/>
        <v>2.7383049151482517</v>
      </c>
      <c r="E1427" s="80">
        <f t="shared" si="68"/>
        <v>2.7085678134502205</v>
      </c>
    </row>
    <row r="1428" spans="1:5" x14ac:dyDescent="0.3">
      <c r="A1428" s="81">
        <v>38778</v>
      </c>
      <c r="B1428" s="84">
        <v>17.29</v>
      </c>
      <c r="C1428" s="29">
        <f t="shared" si="66"/>
        <v>2.6349634077069362</v>
      </c>
      <c r="D1428" s="80">
        <f t="shared" si="67"/>
        <v>2.7401084318254183</v>
      </c>
      <c r="E1428" s="80">
        <f t="shared" si="68"/>
        <v>2.7103361142890794</v>
      </c>
    </row>
    <row r="1429" spans="1:5" x14ac:dyDescent="0.3">
      <c r="A1429" s="81">
        <v>38779</v>
      </c>
      <c r="B1429" s="84">
        <v>17.28</v>
      </c>
      <c r="C1429" s="29">
        <f t="shared" si="66"/>
        <v>2.6366314712921852</v>
      </c>
      <c r="D1429" s="80">
        <f t="shared" si="67"/>
        <v>2.7419131363441531</v>
      </c>
      <c r="E1429" s="80">
        <f t="shared" si="68"/>
        <v>2.7121055695711984</v>
      </c>
    </row>
    <row r="1430" spans="1:5" x14ac:dyDescent="0.3">
      <c r="A1430" s="81">
        <v>38782</v>
      </c>
      <c r="B1430" s="84">
        <v>17.27</v>
      </c>
      <c r="C1430" s="29">
        <f t="shared" si="66"/>
        <v>2.6382997207567014</v>
      </c>
      <c r="D1430" s="80">
        <f t="shared" si="67"/>
        <v>2.7437180881002781</v>
      </c>
      <c r="E1430" s="80">
        <f t="shared" si="68"/>
        <v>2.7138752850377093</v>
      </c>
    </row>
    <row r="1431" spans="1:5" x14ac:dyDescent="0.3">
      <c r="A1431" s="81">
        <v>38783</v>
      </c>
      <c r="B1431" s="84">
        <v>17.260000000000002</v>
      </c>
      <c r="C1431" s="29">
        <f t="shared" si="66"/>
        <v>2.6399681287341137</v>
      </c>
      <c r="D1431" s="80">
        <f t="shared" si="67"/>
        <v>2.7455232574715911</v>
      </c>
      <c r="E1431" s="80">
        <f t="shared" si="68"/>
        <v>2.7156452325511493</v>
      </c>
    </row>
    <row r="1432" spans="1:5" x14ac:dyDescent="0.3">
      <c r="A1432" s="81">
        <v>38784</v>
      </c>
      <c r="B1432" s="84">
        <v>17.239999999999998</v>
      </c>
      <c r="C1432" s="29">
        <f t="shared" si="66"/>
        <v>2.6416366941901988</v>
      </c>
      <c r="D1432" s="80">
        <f t="shared" si="67"/>
        <v>2.7473286433242374</v>
      </c>
      <c r="E1432" s="80">
        <f t="shared" si="68"/>
        <v>2.7174154110593465</v>
      </c>
    </row>
    <row r="1433" spans="1:5" x14ac:dyDescent="0.3">
      <c r="A1433" s="81">
        <v>38785</v>
      </c>
      <c r="B1433" s="84">
        <v>16.510000000000002</v>
      </c>
      <c r="C1433" s="29">
        <f t="shared" si="66"/>
        <v>2.6433045179334429</v>
      </c>
      <c r="D1433" s="80">
        <f t="shared" si="67"/>
        <v>2.7491332726943418</v>
      </c>
      <c r="E1433" s="80">
        <f t="shared" si="68"/>
        <v>2.7191848955696813</v>
      </c>
    </row>
    <row r="1434" spans="1:5" x14ac:dyDescent="0.3">
      <c r="A1434" s="81">
        <v>38786</v>
      </c>
      <c r="B1434" s="84">
        <v>16.489999999999998</v>
      </c>
      <c r="C1434" s="29">
        <f t="shared" si="66"/>
        <v>2.6449078407218405</v>
      </c>
      <c r="D1434" s="80">
        <f t="shared" si="67"/>
        <v>2.7508681545490541</v>
      </c>
      <c r="E1434" s="80">
        <f t="shared" si="68"/>
        <v>2.7208880951854524</v>
      </c>
    </row>
    <row r="1435" spans="1:5" x14ac:dyDescent="0.3">
      <c r="A1435" s="81">
        <v>38789</v>
      </c>
      <c r="B1435" s="84">
        <v>16.489999999999998</v>
      </c>
      <c r="C1435" s="29">
        <f t="shared" si="66"/>
        <v>2.646510337484377</v>
      </c>
      <c r="D1435" s="80">
        <f t="shared" si="67"/>
        <v>2.7526021850648301</v>
      </c>
      <c r="E1435" s="80">
        <f t="shared" si="68"/>
        <v>2.7225905113836784</v>
      </c>
    </row>
    <row r="1436" spans="1:5" x14ac:dyDescent="0.3">
      <c r="A1436" s="81">
        <v>38790</v>
      </c>
      <c r="B1436" s="84">
        <v>16.48</v>
      </c>
      <c r="C1436" s="29">
        <f t="shared" si="66"/>
        <v>2.648113805167652</v>
      </c>
      <c r="D1436" s="80">
        <f t="shared" si="67"/>
        <v>2.7543373086398373</v>
      </c>
      <c r="E1436" s="80">
        <f t="shared" si="68"/>
        <v>2.7242939927565133</v>
      </c>
    </row>
    <row r="1437" spans="1:5" x14ac:dyDescent="0.3">
      <c r="A1437" s="81">
        <v>38791</v>
      </c>
      <c r="B1437" s="84">
        <v>16.47</v>
      </c>
      <c r="C1437" s="29">
        <f t="shared" si="66"/>
        <v>2.6497173440012332</v>
      </c>
      <c r="D1437" s="80">
        <f t="shared" si="67"/>
        <v>2.7560725516548317</v>
      </c>
      <c r="E1437" s="80">
        <f t="shared" si="68"/>
        <v>2.7259976136921296</v>
      </c>
    </row>
    <row r="1438" spans="1:5" x14ac:dyDescent="0.3">
      <c r="A1438" s="81">
        <v>38792</v>
      </c>
      <c r="B1438" s="84">
        <v>16.46</v>
      </c>
      <c r="C1438" s="29">
        <f t="shared" si="66"/>
        <v>2.651320952937823</v>
      </c>
      <c r="D1438" s="80">
        <f t="shared" si="67"/>
        <v>2.7578079129574671</v>
      </c>
      <c r="E1438" s="80">
        <f t="shared" si="68"/>
        <v>2.7277013731193644</v>
      </c>
    </row>
    <row r="1439" spans="1:5" x14ac:dyDescent="0.3">
      <c r="A1439" s="81">
        <v>38793</v>
      </c>
      <c r="B1439" s="84">
        <v>16.46</v>
      </c>
      <c r="C1439" s="29">
        <f t="shared" si="66"/>
        <v>2.6529246309294168</v>
      </c>
      <c r="D1439" s="80">
        <f t="shared" si="67"/>
        <v>2.7595433913945455</v>
      </c>
      <c r="E1439" s="80">
        <f t="shared" si="68"/>
        <v>2.7294052699662426</v>
      </c>
    </row>
    <row r="1440" spans="1:5" x14ac:dyDescent="0.3">
      <c r="A1440" s="81">
        <v>38796</v>
      </c>
      <c r="B1440" s="84">
        <v>16.46</v>
      </c>
      <c r="C1440" s="29">
        <f t="shared" si="66"/>
        <v>2.6545292789216806</v>
      </c>
      <c r="D1440" s="80">
        <f t="shared" si="67"/>
        <v>2.7612799619618595</v>
      </c>
      <c r="E1440" s="80">
        <f t="shared" si="68"/>
        <v>2.7311102311761384</v>
      </c>
    </row>
    <row r="1441" spans="1:5" x14ac:dyDescent="0.3">
      <c r="A1441" s="81">
        <v>38797</v>
      </c>
      <c r="B1441" s="84">
        <v>16.46</v>
      </c>
      <c r="C1441" s="29">
        <f t="shared" si="66"/>
        <v>2.656134897501329</v>
      </c>
      <c r="D1441" s="80">
        <f t="shared" si="67"/>
        <v>2.7630176253466825</v>
      </c>
      <c r="E1441" s="80">
        <f t="shared" si="68"/>
        <v>2.7328162574139214</v>
      </c>
    </row>
    <row r="1442" spans="1:5" x14ac:dyDescent="0.3">
      <c r="A1442" s="81">
        <v>38798</v>
      </c>
      <c r="B1442" s="84">
        <v>16.47</v>
      </c>
      <c r="C1442" s="29">
        <f t="shared" si="66"/>
        <v>2.6577414872554317</v>
      </c>
      <c r="D1442" s="80">
        <f t="shared" si="67"/>
        <v>2.7647563822367207</v>
      </c>
      <c r="E1442" s="80">
        <f t="shared" si="68"/>
        <v>2.734523349344876</v>
      </c>
    </row>
    <row r="1443" spans="1:5" x14ac:dyDescent="0.3">
      <c r="A1443" s="81">
        <v>38799</v>
      </c>
      <c r="B1443" s="85">
        <v>16.489999999999998</v>
      </c>
      <c r="C1443" s="29">
        <f t="shared" si="66"/>
        <v>2.6593499524035189</v>
      </c>
      <c r="D1443" s="80">
        <f t="shared" si="67"/>
        <v>2.7664972113139767</v>
      </c>
      <c r="E1443" s="80">
        <f t="shared" si="68"/>
        <v>2.7362324373910427</v>
      </c>
    </row>
    <row r="1444" spans="1:5" x14ac:dyDescent="0.3">
      <c r="A1444" s="81">
        <v>38800</v>
      </c>
      <c r="B1444" s="84">
        <v>16.47</v>
      </c>
      <c r="C1444" s="29">
        <f t="shared" si="66"/>
        <v>2.6609611993526809</v>
      </c>
      <c r="D1444" s="80">
        <f t="shared" si="67"/>
        <v>2.7682410937237152</v>
      </c>
      <c r="E1444" s="80">
        <f t="shared" si="68"/>
        <v>2.7379444542989666</v>
      </c>
    </row>
    <row r="1445" spans="1:5" x14ac:dyDescent="0.3">
      <c r="A1445" s="81">
        <v>38803</v>
      </c>
      <c r="B1445" s="84">
        <v>16.47</v>
      </c>
      <c r="C1445" s="29">
        <f t="shared" si="66"/>
        <v>2.6625716130705293</v>
      </c>
      <c r="D1445" s="80">
        <f t="shared" si="67"/>
        <v>2.7699841169498378</v>
      </c>
      <c r="E1445" s="80">
        <f t="shared" si="68"/>
        <v>2.7396556805494323</v>
      </c>
    </row>
    <row r="1446" spans="1:5" x14ac:dyDescent="0.3">
      <c r="A1446" s="81">
        <v>38804</v>
      </c>
      <c r="B1446" s="84">
        <v>16.48</v>
      </c>
      <c r="C1446" s="29">
        <f t="shared" si="66"/>
        <v>2.6641830014107599</v>
      </c>
      <c r="D1446" s="80">
        <f t="shared" si="67"/>
        <v>2.7717282376706742</v>
      </c>
      <c r="E1446" s="80">
        <f t="shared" si="68"/>
        <v>2.7413679763231587</v>
      </c>
    </row>
    <row r="1447" spans="1:5" x14ac:dyDescent="0.3">
      <c r="A1447" s="81">
        <v>38805</v>
      </c>
      <c r="B1447" s="84">
        <v>16.48</v>
      </c>
      <c r="C1447" s="29">
        <f t="shared" si="66"/>
        <v>2.6657962707854344</v>
      </c>
      <c r="D1447" s="80">
        <f t="shared" si="67"/>
        <v>2.7734744370373221</v>
      </c>
      <c r="E1447" s="80">
        <f t="shared" si="68"/>
        <v>2.7430822743721612</v>
      </c>
    </row>
    <row r="1448" spans="1:5" x14ac:dyDescent="0.3">
      <c r="A1448" s="81">
        <v>38806</v>
      </c>
      <c r="B1448" s="84">
        <v>16.489999999999998</v>
      </c>
      <c r="C1448" s="29">
        <f t="shared" si="66"/>
        <v>2.6674105170592459</v>
      </c>
      <c r="D1448" s="80">
        <f t="shared" si="67"/>
        <v>2.7752217365162344</v>
      </c>
      <c r="E1448" s="80">
        <f t="shared" si="68"/>
        <v>2.7447976444471838</v>
      </c>
    </row>
    <row r="1449" spans="1:5" x14ac:dyDescent="0.3">
      <c r="A1449" s="81">
        <v>38807</v>
      </c>
      <c r="B1449" s="84">
        <v>16.510000000000002</v>
      </c>
      <c r="C1449" s="29">
        <f t="shared" si="66"/>
        <v>2.6690266477433218</v>
      </c>
      <c r="D1449" s="80">
        <f t="shared" si="67"/>
        <v>2.7769711184963217</v>
      </c>
      <c r="E1449" s="80">
        <f t="shared" si="68"/>
        <v>2.7465150204682809</v>
      </c>
    </row>
    <row r="1450" spans="1:5" x14ac:dyDescent="0.3">
      <c r="A1450" s="81">
        <v>38810</v>
      </c>
      <c r="B1450" s="84">
        <v>16.45</v>
      </c>
      <c r="C1450" s="29">
        <f t="shared" si="66"/>
        <v>2.670645572546777</v>
      </c>
      <c r="D1450" s="80">
        <f t="shared" si="67"/>
        <v>2.7787235678418631</v>
      </c>
      <c r="E1450" s="80">
        <f t="shared" si="68"/>
        <v>2.7482353386912868</v>
      </c>
    </row>
    <row r="1451" spans="1:5" x14ac:dyDescent="0.3">
      <c r="A1451" s="81">
        <v>38811</v>
      </c>
      <c r="B1451" s="84">
        <v>16.43</v>
      </c>
      <c r="C1451" s="29">
        <f t="shared" si="66"/>
        <v>2.6722600312082929</v>
      </c>
      <c r="D1451" s="80">
        <f t="shared" si="67"/>
        <v>2.7804712254895327</v>
      </c>
      <c r="E1451" s="80">
        <f t="shared" si="68"/>
        <v>2.749951127948699</v>
      </c>
    </row>
    <row r="1452" spans="1:5" x14ac:dyDescent="0.3">
      <c r="A1452" s="81">
        <v>38812</v>
      </c>
      <c r="B1452" s="84">
        <v>16.420000000000002</v>
      </c>
      <c r="C1452" s="29">
        <f t="shared" si="66"/>
        <v>2.6738736219829375</v>
      </c>
      <c r="D1452" s="80">
        <f t="shared" si="67"/>
        <v>2.7822179862799996</v>
      </c>
      <c r="E1452" s="80">
        <f t="shared" si="68"/>
        <v>2.751666090910676</v>
      </c>
    </row>
    <row r="1453" spans="1:5" x14ac:dyDescent="0.3">
      <c r="A1453" s="81">
        <v>38813</v>
      </c>
      <c r="B1453" s="84">
        <v>16.41</v>
      </c>
      <c r="C1453" s="29">
        <f t="shared" si="66"/>
        <v>2.6754872779750682</v>
      </c>
      <c r="D1453" s="80">
        <f t="shared" si="67"/>
        <v>2.7839648602581346</v>
      </c>
      <c r="E1453" s="80">
        <f t="shared" si="68"/>
        <v>2.7533811877968404</v>
      </c>
    </row>
    <row r="1454" spans="1:5" x14ac:dyDescent="0.3">
      <c r="A1454" s="81">
        <v>38814</v>
      </c>
      <c r="B1454" s="84">
        <v>16.399999999999999</v>
      </c>
      <c r="C1454" s="29">
        <f t="shared" si="66"/>
        <v>2.6771009981267793</v>
      </c>
      <c r="D1454" s="80">
        <f t="shared" si="67"/>
        <v>2.7857118462591806</v>
      </c>
      <c r="E1454" s="80">
        <f t="shared" si="68"/>
        <v>2.7550964175244226</v>
      </c>
    </row>
    <row r="1455" spans="1:5" x14ac:dyDescent="0.3">
      <c r="A1455" s="81">
        <v>38817</v>
      </c>
      <c r="B1455" s="84">
        <v>16.399999999999999</v>
      </c>
      <c r="C1455" s="29">
        <f t="shared" si="66"/>
        <v>2.6787147813794601</v>
      </c>
      <c r="D1455" s="80">
        <f t="shared" si="67"/>
        <v>2.787458943117529</v>
      </c>
      <c r="E1455" s="80">
        <f t="shared" si="68"/>
        <v>2.7568117790098419</v>
      </c>
    </row>
    <row r="1456" spans="1:5" x14ac:dyDescent="0.3">
      <c r="A1456" s="81">
        <v>38818</v>
      </c>
      <c r="B1456" s="84">
        <v>16.399999999999999</v>
      </c>
      <c r="C1456" s="29">
        <f t="shared" si="66"/>
        <v>2.6803295374368235</v>
      </c>
      <c r="D1456" s="80">
        <f t="shared" si="67"/>
        <v>2.7892071356913002</v>
      </c>
      <c r="E1456" s="80">
        <f t="shared" si="68"/>
        <v>2.758528208503265</v>
      </c>
    </row>
    <row r="1457" spans="1:5" x14ac:dyDescent="0.3">
      <c r="A1457" s="81">
        <v>38819</v>
      </c>
      <c r="B1457" s="84">
        <v>16.399999999999999</v>
      </c>
      <c r="C1457" s="29">
        <f t="shared" si="66"/>
        <v>2.6819452668852857</v>
      </c>
      <c r="D1457" s="80">
        <f t="shared" si="67"/>
        <v>2.7909564246676863</v>
      </c>
      <c r="E1457" s="80">
        <f t="shared" si="68"/>
        <v>2.7602457066696489</v>
      </c>
    </row>
    <row r="1458" spans="1:5" x14ac:dyDescent="0.3">
      <c r="A1458" s="81">
        <v>38820</v>
      </c>
      <c r="B1458" s="84">
        <v>16.399999999999999</v>
      </c>
      <c r="C1458" s="29">
        <f t="shared" si="66"/>
        <v>2.6835619703116165</v>
      </c>
      <c r="D1458" s="80">
        <f t="shared" si="67"/>
        <v>2.7927068107343116</v>
      </c>
      <c r="E1458" s="80">
        <f t="shared" si="68"/>
        <v>2.761964274174364</v>
      </c>
    </row>
    <row r="1459" spans="1:5" x14ac:dyDescent="0.3">
      <c r="A1459" s="81">
        <v>38824</v>
      </c>
      <c r="B1459" s="84">
        <v>16.399999999999999</v>
      </c>
      <c r="C1459" s="29">
        <f t="shared" si="66"/>
        <v>2.68517964830294</v>
      </c>
      <c r="D1459" s="80">
        <f t="shared" si="67"/>
        <v>2.7944582945792305</v>
      </c>
      <c r="E1459" s="80">
        <f t="shared" si="68"/>
        <v>2.7636839116831955</v>
      </c>
    </row>
    <row r="1460" spans="1:5" x14ac:dyDescent="0.3">
      <c r="A1460" s="81">
        <v>38825</v>
      </c>
      <c r="B1460" s="84">
        <v>16.399999999999999</v>
      </c>
      <c r="C1460" s="29">
        <f t="shared" si="66"/>
        <v>2.6867983014467334</v>
      </c>
      <c r="D1460" s="80">
        <f t="shared" si="67"/>
        <v>2.79621087689093</v>
      </c>
      <c r="E1460" s="80">
        <f t="shared" si="68"/>
        <v>2.765404619862343</v>
      </c>
    </row>
    <row r="1461" spans="1:5" x14ac:dyDescent="0.3">
      <c r="A1461" s="81">
        <v>38826</v>
      </c>
      <c r="B1461" s="84">
        <v>16.399999999999999</v>
      </c>
      <c r="C1461" s="29">
        <f t="shared" si="66"/>
        <v>2.6884179303308282</v>
      </c>
      <c r="D1461" s="80">
        <f t="shared" si="67"/>
        <v>2.7979645583583284</v>
      </c>
      <c r="E1461" s="80">
        <f t="shared" si="68"/>
        <v>2.7671263993784208</v>
      </c>
    </row>
    <row r="1462" spans="1:5" x14ac:dyDescent="0.3">
      <c r="A1462" s="81">
        <v>38827</v>
      </c>
      <c r="B1462" s="85">
        <v>15.65</v>
      </c>
      <c r="C1462" s="29">
        <f t="shared" si="66"/>
        <v>2.6900385355434109</v>
      </c>
      <c r="D1462" s="80">
        <f t="shared" si="67"/>
        <v>2.7997193396707756</v>
      </c>
      <c r="E1462" s="80">
        <f t="shared" si="68"/>
        <v>2.7688492508984579</v>
      </c>
    </row>
    <row r="1463" spans="1:5" x14ac:dyDescent="0.3">
      <c r="A1463" s="81">
        <v>38831</v>
      </c>
      <c r="B1463" s="84">
        <v>15.64</v>
      </c>
      <c r="C1463" s="29">
        <f t="shared" si="66"/>
        <v>2.6915910643838146</v>
      </c>
      <c r="D1463" s="80">
        <f t="shared" si="67"/>
        <v>2.8014004492232689</v>
      </c>
      <c r="E1463" s="80">
        <f t="shared" si="68"/>
        <v>2.7705020973228836</v>
      </c>
    </row>
    <row r="1464" spans="1:5" x14ac:dyDescent="0.3">
      <c r="A1464" s="81">
        <v>38832</v>
      </c>
      <c r="B1464" s="84">
        <v>15.63</v>
      </c>
      <c r="C1464" s="29">
        <f t="shared" si="66"/>
        <v>2.6931435741097509</v>
      </c>
      <c r="D1464" s="80">
        <f t="shared" si="67"/>
        <v>2.8030815772526569</v>
      </c>
      <c r="E1464" s="80">
        <f t="shared" si="68"/>
        <v>2.7721549884137993</v>
      </c>
    </row>
    <row r="1465" spans="1:5" x14ac:dyDescent="0.3">
      <c r="A1465" s="81">
        <v>38833</v>
      </c>
      <c r="B1465" s="84">
        <v>15.62</v>
      </c>
      <c r="C1465" s="29">
        <f t="shared" si="66"/>
        <v>2.6946960636544821</v>
      </c>
      <c r="D1465" s="80">
        <f t="shared" si="67"/>
        <v>2.804762722580683</v>
      </c>
      <c r="E1465" s="80">
        <f t="shared" si="68"/>
        <v>2.7738079230738806</v>
      </c>
    </row>
    <row r="1466" spans="1:5" x14ac:dyDescent="0.3">
      <c r="A1466" s="81">
        <v>38834</v>
      </c>
      <c r="B1466" s="84">
        <v>15.63</v>
      </c>
      <c r="C1466" s="29">
        <f t="shared" si="66"/>
        <v>2.6962485050037137</v>
      </c>
      <c r="D1466" s="80">
        <f t="shared" si="67"/>
        <v>2.8064438548476134</v>
      </c>
      <c r="E1466" s="80">
        <f t="shared" si="68"/>
        <v>2.7754608724664749</v>
      </c>
    </row>
    <row r="1467" spans="1:5" x14ac:dyDescent="0.3">
      <c r="A1467" s="81">
        <v>38835</v>
      </c>
      <c r="B1467" s="84">
        <v>15.7</v>
      </c>
      <c r="C1467" s="29">
        <f t="shared" si="66"/>
        <v>2.6978027844169081</v>
      </c>
      <c r="D1467" s="80">
        <f t="shared" si="67"/>
        <v>2.8081270166982111</v>
      </c>
      <c r="E1467" s="80">
        <f t="shared" si="68"/>
        <v>2.7771157783043425</v>
      </c>
    </row>
    <row r="1468" spans="1:5" x14ac:dyDescent="0.3">
      <c r="A1468" s="81">
        <v>38839</v>
      </c>
      <c r="B1468" s="84">
        <v>15.69</v>
      </c>
      <c r="C1468" s="29">
        <f t="shared" si="66"/>
        <v>2.6993644345366961</v>
      </c>
      <c r="D1468" s="80">
        <f t="shared" si="67"/>
        <v>2.8098181998042544</v>
      </c>
      <c r="E1468" s="80">
        <f t="shared" si="68"/>
        <v>2.7787783361118357</v>
      </c>
    </row>
    <row r="1469" spans="1:5" x14ac:dyDescent="0.3">
      <c r="A1469" s="81">
        <v>38840</v>
      </c>
      <c r="B1469" s="84">
        <v>15.69</v>
      </c>
      <c r="C1469" s="29">
        <f t="shared" si="66"/>
        <v>2.7009260708493641</v>
      </c>
      <c r="D1469" s="80">
        <f t="shared" si="67"/>
        <v>2.8115094074846132</v>
      </c>
      <c r="E1469" s="80">
        <f t="shared" si="68"/>
        <v>2.7804409444286442</v>
      </c>
    </row>
    <row r="1470" spans="1:5" x14ac:dyDescent="0.3">
      <c r="A1470" s="81">
        <v>38841</v>
      </c>
      <c r="B1470" s="84">
        <v>15.67</v>
      </c>
      <c r="C1470" s="29">
        <f t="shared" si="66"/>
        <v>2.7024886105998718</v>
      </c>
      <c r="D1470" s="80">
        <f t="shared" si="67"/>
        <v>2.813201633089697</v>
      </c>
      <c r="E1470" s="80">
        <f t="shared" si="68"/>
        <v>2.7821045475230424</v>
      </c>
    </row>
    <row r="1471" spans="1:5" x14ac:dyDescent="0.3">
      <c r="A1471" s="81">
        <v>38842</v>
      </c>
      <c r="B1471" s="84">
        <v>15.69</v>
      </c>
      <c r="C1471" s="29">
        <f t="shared" si="66"/>
        <v>2.7040501895937346</v>
      </c>
      <c r="D1471" s="80">
        <f t="shared" si="67"/>
        <v>2.8148928577022505</v>
      </c>
      <c r="E1471" s="80">
        <f t="shared" si="68"/>
        <v>2.7837672263000974</v>
      </c>
    </row>
    <row r="1472" spans="1:5" x14ac:dyDescent="0.3">
      <c r="A1472" s="81">
        <v>38845</v>
      </c>
      <c r="B1472" s="84">
        <v>15.7</v>
      </c>
      <c r="C1472" s="29">
        <f t="shared" si="66"/>
        <v>2.705614536709418</v>
      </c>
      <c r="D1472" s="80">
        <f t="shared" si="67"/>
        <v>2.8165871197796561</v>
      </c>
      <c r="E1472" s="80">
        <f t="shared" si="68"/>
        <v>2.7854328195870317</v>
      </c>
    </row>
    <row r="1473" spans="1:5" x14ac:dyDescent="0.3">
      <c r="A1473" s="81">
        <v>38846</v>
      </c>
      <c r="B1473" s="84">
        <v>15.68</v>
      </c>
      <c r="C1473" s="29">
        <f t="shared" si="66"/>
        <v>2.7071807087401378</v>
      </c>
      <c r="D1473" s="80">
        <f t="shared" si="67"/>
        <v>2.8182833979484663</v>
      </c>
      <c r="E1473" s="80">
        <f t="shared" si="68"/>
        <v>2.7871003565034362</v>
      </c>
    </row>
    <row r="1474" spans="1:5" x14ac:dyDescent="0.3">
      <c r="A1474" s="81">
        <v>38847</v>
      </c>
      <c r="B1474" s="84">
        <v>15.66</v>
      </c>
      <c r="C1474" s="29">
        <f t="shared" si="66"/>
        <v>2.7087459194105103</v>
      </c>
      <c r="D1474" s="80">
        <f t="shared" si="67"/>
        <v>2.819978674515911</v>
      </c>
      <c r="E1474" s="80">
        <f t="shared" si="68"/>
        <v>2.788766968575993</v>
      </c>
    </row>
    <row r="1475" spans="1:5" x14ac:dyDescent="0.3">
      <c r="A1475" s="81">
        <v>38848</v>
      </c>
      <c r="B1475" s="84">
        <v>15.65</v>
      </c>
      <c r="C1475" s="29">
        <f t="shared" si="66"/>
        <v>2.7103101930915106</v>
      </c>
      <c r="D1475" s="80">
        <f t="shared" si="67"/>
        <v>2.8216729757838408</v>
      </c>
      <c r="E1475" s="80">
        <f t="shared" si="68"/>
        <v>2.7904326808392832</v>
      </c>
    </row>
    <row r="1476" spans="1:5" x14ac:dyDescent="0.3">
      <c r="A1476" s="81">
        <v>38849</v>
      </c>
      <c r="B1476" s="84">
        <v>15.66</v>
      </c>
      <c r="C1476" s="29">
        <f t="shared" si="66"/>
        <v>2.7118744215163515</v>
      </c>
      <c r="D1476" s="80">
        <f t="shared" si="67"/>
        <v>2.8233672675388712</v>
      </c>
      <c r="E1476" s="80">
        <f t="shared" si="68"/>
        <v>2.7920984113508411</v>
      </c>
    </row>
    <row r="1477" spans="1:5" x14ac:dyDescent="0.3">
      <c r="A1477" s="81">
        <v>38852</v>
      </c>
      <c r="B1477" s="84">
        <v>15.69</v>
      </c>
      <c r="C1477" s="29">
        <f t="shared" ref="C1477:C1540" si="69">IF(A1477=$B$2,1,IF(A1476&lt;DATE(1998,1,2),ROUND(B1476/3000+1,8)*C1476,ROUND(((1+B1476/100)^(1/252)),8)*C1476))</f>
        <v>2.713440501876033</v>
      </c>
      <c r="D1477" s="80">
        <f t="shared" ref="D1477:D1540" si="70">(((ROUND(C1477/C1476,8)-1)*$D$1)+1)*D1476</f>
        <v>2.8250636047432809</v>
      </c>
      <c r="E1477" s="80">
        <f t="shared" ref="E1477:E1540" si="71">(((ROUND(C1477/C1476,8))*(($E$1+1)^(1/252)))*E1476)</f>
        <v>2.7937661134631027</v>
      </c>
    </row>
    <row r="1478" spans="1:5" x14ac:dyDescent="0.3">
      <c r="A1478" s="81">
        <v>38853</v>
      </c>
      <c r="B1478" s="84">
        <v>15.71</v>
      </c>
      <c r="C1478" s="29">
        <f t="shared" si="69"/>
        <v>2.7150102814751782</v>
      </c>
      <c r="D1478" s="80">
        <f t="shared" si="70"/>
        <v>2.8267639885140801</v>
      </c>
      <c r="E1478" s="80">
        <f t="shared" si="71"/>
        <v>2.7954376893189736</v>
      </c>
    </row>
    <row r="1479" spans="1:5" x14ac:dyDescent="0.3">
      <c r="A1479" s="81">
        <v>38854</v>
      </c>
      <c r="B1479" s="85">
        <v>15.66</v>
      </c>
      <c r="C1479" s="29">
        <f t="shared" si="69"/>
        <v>2.7165828154302085</v>
      </c>
      <c r="D1479" s="80">
        <f t="shared" si="70"/>
        <v>2.8284673955889943</v>
      </c>
      <c r="E1479" s="80">
        <f t="shared" si="71"/>
        <v>2.797112166253175</v>
      </c>
    </row>
    <row r="1480" spans="1:5" x14ac:dyDescent="0.3">
      <c r="A1480" s="81">
        <v>38855</v>
      </c>
      <c r="B1480" s="84">
        <v>15.65</v>
      </c>
      <c r="C1480" s="29">
        <f t="shared" si="69"/>
        <v>2.7181516148402913</v>
      </c>
      <c r="D1480" s="80">
        <f t="shared" si="70"/>
        <v>2.8301667970553788</v>
      </c>
      <c r="E1480" s="80">
        <f t="shared" si="71"/>
        <v>2.7987828630484346</v>
      </c>
    </row>
    <row r="1481" spans="1:5" x14ac:dyDescent="0.3">
      <c r="A1481" s="81">
        <v>38856</v>
      </c>
      <c r="B1481" s="84">
        <v>15.64</v>
      </c>
      <c r="C1481" s="29">
        <f t="shared" si="69"/>
        <v>2.7197203688632805</v>
      </c>
      <c r="D1481" s="80">
        <f t="shared" si="70"/>
        <v>2.8318661889802277</v>
      </c>
      <c r="E1481" s="80">
        <f t="shared" si="71"/>
        <v>2.8004535781465689</v>
      </c>
    </row>
    <row r="1482" spans="1:5" x14ac:dyDescent="0.3">
      <c r="A1482" s="81">
        <v>38859</v>
      </c>
      <c r="B1482" s="84">
        <v>15.63</v>
      </c>
      <c r="C1482" s="29">
        <f t="shared" si="69"/>
        <v>2.7212891035720408</v>
      </c>
      <c r="D1482" s="80">
        <f t="shared" si="70"/>
        <v>2.8335655995829105</v>
      </c>
      <c r="E1482" s="80">
        <f t="shared" si="71"/>
        <v>2.8021243383940755</v>
      </c>
    </row>
    <row r="1483" spans="1:5" x14ac:dyDescent="0.3">
      <c r="A1483" s="81">
        <v>38860</v>
      </c>
      <c r="B1483" s="84">
        <v>15.63</v>
      </c>
      <c r="C1483" s="29">
        <f t="shared" si="69"/>
        <v>2.722857817888686</v>
      </c>
      <c r="D1483" s="80">
        <f t="shared" si="70"/>
        <v>2.8352650276723574</v>
      </c>
      <c r="E1483" s="80">
        <f t="shared" si="71"/>
        <v>2.8037951426817678</v>
      </c>
    </row>
    <row r="1484" spans="1:5" x14ac:dyDescent="0.3">
      <c r="A1484" s="81">
        <v>38861</v>
      </c>
      <c r="B1484" s="84">
        <v>15.63</v>
      </c>
      <c r="C1484" s="29">
        <f t="shared" si="69"/>
        <v>2.7244274365063861</v>
      </c>
      <c r="D1484" s="80">
        <f t="shared" si="70"/>
        <v>2.8369654749920747</v>
      </c>
      <c r="E1484" s="80">
        <f t="shared" si="71"/>
        <v>2.8054669432089665</v>
      </c>
    </row>
    <row r="1485" spans="1:5" x14ac:dyDescent="0.3">
      <c r="A1485" s="81">
        <v>38862</v>
      </c>
      <c r="B1485" s="84">
        <v>15.64</v>
      </c>
      <c r="C1485" s="29">
        <f t="shared" si="69"/>
        <v>2.7259979599464343</v>
      </c>
      <c r="D1485" s="80">
        <f t="shared" si="70"/>
        <v>2.8386669421533441</v>
      </c>
      <c r="E1485" s="80">
        <f t="shared" si="71"/>
        <v>2.8071397405696925</v>
      </c>
    </row>
    <row r="1486" spans="1:5" x14ac:dyDescent="0.3">
      <c r="A1486" s="81">
        <v>38863</v>
      </c>
      <c r="B1486" s="84">
        <v>15.63</v>
      </c>
      <c r="C1486" s="29">
        <f t="shared" si="69"/>
        <v>2.7275703155697313</v>
      </c>
      <c r="D1486" s="80">
        <f t="shared" si="70"/>
        <v>2.8403704339065046</v>
      </c>
      <c r="E1486" s="80">
        <f t="shared" si="71"/>
        <v>2.8088144898047234</v>
      </c>
    </row>
    <row r="1487" spans="1:5" x14ac:dyDescent="0.3">
      <c r="A1487" s="81">
        <v>38866</v>
      </c>
      <c r="B1487" s="84">
        <v>15.63</v>
      </c>
      <c r="C1487" s="29">
        <f t="shared" si="69"/>
        <v>2.7291426507538445</v>
      </c>
      <c r="D1487" s="80">
        <f t="shared" si="70"/>
        <v>2.8420739431884234</v>
      </c>
      <c r="E1487" s="80">
        <f t="shared" si="71"/>
        <v>2.810489283185087</v>
      </c>
    </row>
    <row r="1488" spans="1:5" x14ac:dyDescent="0.3">
      <c r="A1488" s="81">
        <v>38867</v>
      </c>
      <c r="B1488" s="84">
        <v>15.64</v>
      </c>
      <c r="C1488" s="29">
        <f t="shared" si="69"/>
        <v>2.7307158923262982</v>
      </c>
      <c r="D1488" s="80">
        <f t="shared" si="70"/>
        <v>2.8437784741483032</v>
      </c>
      <c r="E1488" s="80">
        <f t="shared" si="71"/>
        <v>2.8121650751835068</v>
      </c>
    </row>
    <row r="1489" spans="1:5" x14ac:dyDescent="0.3">
      <c r="A1489" s="81">
        <v>38868</v>
      </c>
      <c r="B1489" s="84">
        <v>15.65</v>
      </c>
      <c r="C1489" s="29">
        <f t="shared" si="69"/>
        <v>2.732290969252992</v>
      </c>
      <c r="D1489" s="80">
        <f t="shared" si="70"/>
        <v>2.8454850333457169</v>
      </c>
      <c r="E1489" s="80">
        <f t="shared" si="71"/>
        <v>2.8138428225504719</v>
      </c>
    </row>
    <row r="1490" spans="1:5" x14ac:dyDescent="0.3">
      <c r="A1490" s="81">
        <v>38869</v>
      </c>
      <c r="B1490" s="84">
        <v>15.15</v>
      </c>
      <c r="C1490" s="29">
        <f t="shared" si="69"/>
        <v>2.7338678836629868</v>
      </c>
      <c r="D1490" s="80">
        <f t="shared" si="70"/>
        <v>2.8471936232044408</v>
      </c>
      <c r="E1490" s="80">
        <f t="shared" si="71"/>
        <v>2.8155225275927882</v>
      </c>
    </row>
    <row r="1491" spans="1:5" x14ac:dyDescent="0.3">
      <c r="A1491" s="81">
        <v>38870</v>
      </c>
      <c r="B1491" s="84">
        <v>15.17</v>
      </c>
      <c r="C1491" s="29">
        <f t="shared" si="69"/>
        <v>2.735398685645765</v>
      </c>
      <c r="D1491" s="80">
        <f t="shared" si="70"/>
        <v>2.848852288808752</v>
      </c>
      <c r="E1491" s="80">
        <f t="shared" si="71"/>
        <v>2.8171548073780848</v>
      </c>
    </row>
    <row r="1492" spans="1:5" x14ac:dyDescent="0.3">
      <c r="A1492" s="81">
        <v>38873</v>
      </c>
      <c r="B1492" s="84">
        <v>15.18</v>
      </c>
      <c r="C1492" s="29">
        <f t="shared" si="69"/>
        <v>2.7369322322108989</v>
      </c>
      <c r="D1492" s="80">
        <f t="shared" si="70"/>
        <v>2.8505139658105971</v>
      </c>
      <c r="E1492" s="80">
        <f t="shared" si="71"/>
        <v>2.8187899773416301</v>
      </c>
    </row>
    <row r="1493" spans="1:5" x14ac:dyDescent="0.3">
      <c r="A1493" s="81">
        <v>38874</v>
      </c>
      <c r="B1493" s="84">
        <v>15.15</v>
      </c>
      <c r="C1493" s="29">
        <f t="shared" si="69"/>
        <v>2.7384675690852021</v>
      </c>
      <c r="D1493" s="80">
        <f t="shared" si="70"/>
        <v>2.8521776203639018</v>
      </c>
      <c r="E1493" s="80">
        <f t="shared" si="71"/>
        <v>2.8204270548195449</v>
      </c>
    </row>
    <row r="1494" spans="1:5" x14ac:dyDescent="0.3">
      <c r="A1494" s="81">
        <v>38875</v>
      </c>
      <c r="B1494" s="84">
        <v>15.14</v>
      </c>
      <c r="C1494" s="29">
        <f t="shared" si="69"/>
        <v>2.7400009466158357</v>
      </c>
      <c r="D1494" s="80">
        <f t="shared" si="70"/>
        <v>2.8538391894534527</v>
      </c>
      <c r="E1494" s="80">
        <f t="shared" si="71"/>
        <v>2.8220621779707069</v>
      </c>
    </row>
    <row r="1495" spans="1:5" x14ac:dyDescent="0.3">
      <c r="A1495" s="81">
        <v>38876</v>
      </c>
      <c r="B1495" s="84">
        <v>15.14</v>
      </c>
      <c r="C1495" s="29">
        <f t="shared" si="69"/>
        <v>2.7415342511455623</v>
      </c>
      <c r="D1495" s="80">
        <f t="shared" si="70"/>
        <v>2.8555007170036522</v>
      </c>
      <c r="E1495" s="80">
        <f t="shared" si="71"/>
        <v>2.8236972895531185</v>
      </c>
    </row>
    <row r="1496" spans="1:5" x14ac:dyDescent="0.3">
      <c r="A1496" s="81">
        <v>38877</v>
      </c>
      <c r="B1496" s="84">
        <v>15.14</v>
      </c>
      <c r="C1496" s="29">
        <f t="shared" si="69"/>
        <v>2.7430684137125034</v>
      </c>
      <c r="D1496" s="80">
        <f t="shared" si="70"/>
        <v>2.857163211908218</v>
      </c>
      <c r="E1496" s="80">
        <f t="shared" si="71"/>
        <v>2.8253333485242544</v>
      </c>
    </row>
    <row r="1497" spans="1:5" x14ac:dyDescent="0.3">
      <c r="A1497" s="81">
        <v>38880</v>
      </c>
      <c r="B1497" s="84">
        <v>15.15</v>
      </c>
      <c r="C1497" s="29">
        <f t="shared" si="69"/>
        <v>2.7446034347968173</v>
      </c>
      <c r="D1497" s="80">
        <f t="shared" si="70"/>
        <v>2.8588266747303512</v>
      </c>
      <c r="E1497" s="80">
        <f t="shared" si="71"/>
        <v>2.8269703554330348</v>
      </c>
    </row>
    <row r="1498" spans="1:5" x14ac:dyDescent="0.3">
      <c r="A1498" s="81">
        <v>38881</v>
      </c>
      <c r="B1498" s="84">
        <v>15.15</v>
      </c>
      <c r="C1498" s="29">
        <f t="shared" si="69"/>
        <v>2.7461402480440977</v>
      </c>
      <c r="D1498" s="80">
        <f t="shared" si="70"/>
        <v>2.860492117303493</v>
      </c>
      <c r="E1498" s="80">
        <f t="shared" si="71"/>
        <v>2.8286092720176419</v>
      </c>
    </row>
    <row r="1499" spans="1:5" x14ac:dyDescent="0.3">
      <c r="A1499" s="81">
        <v>38882</v>
      </c>
      <c r="B1499" s="84">
        <v>15.14</v>
      </c>
      <c r="C1499" s="29">
        <f t="shared" si="69"/>
        <v>2.7476779218145877</v>
      </c>
      <c r="D1499" s="80">
        <f t="shared" si="70"/>
        <v>2.8621585300994847</v>
      </c>
      <c r="E1499" s="80">
        <f t="shared" si="71"/>
        <v>2.8302491387528459</v>
      </c>
    </row>
    <row r="1500" spans="1:5" x14ac:dyDescent="0.3">
      <c r="A1500" s="81">
        <v>38884</v>
      </c>
      <c r="B1500" s="84">
        <v>15.14</v>
      </c>
      <c r="C1500" s="29">
        <f t="shared" si="69"/>
        <v>2.7492155223796355</v>
      </c>
      <c r="D1500" s="80">
        <f t="shared" si="70"/>
        <v>2.8638249012350321</v>
      </c>
      <c r="E1500" s="80">
        <f t="shared" si="71"/>
        <v>2.8318889938857379</v>
      </c>
    </row>
    <row r="1501" spans="1:5" x14ac:dyDescent="0.3">
      <c r="A1501" s="81">
        <v>38887</v>
      </c>
      <c r="B1501" s="84">
        <v>15.14</v>
      </c>
      <c r="C1501" s="29">
        <f t="shared" si="69"/>
        <v>2.7507539833859593</v>
      </c>
      <c r="D1501" s="80">
        <f t="shared" si="70"/>
        <v>2.865492242544919</v>
      </c>
      <c r="E1501" s="80">
        <f t="shared" si="71"/>
        <v>2.833529799155782</v>
      </c>
    </row>
    <row r="1502" spans="1:5" x14ac:dyDescent="0.3">
      <c r="A1502" s="81">
        <v>38888</v>
      </c>
      <c r="B1502" s="84">
        <v>15.14</v>
      </c>
      <c r="C1502" s="29">
        <f t="shared" si="69"/>
        <v>2.7522933053150624</v>
      </c>
      <c r="D1502" s="80">
        <f t="shared" si="70"/>
        <v>2.8671605545939882</v>
      </c>
      <c r="E1502" s="80">
        <f t="shared" si="71"/>
        <v>2.8351715551134906</v>
      </c>
    </row>
    <row r="1503" spans="1:5" x14ac:dyDescent="0.3">
      <c r="A1503" s="81">
        <v>38889</v>
      </c>
      <c r="B1503" s="84">
        <v>15.15</v>
      </c>
      <c r="C1503" s="29">
        <f t="shared" si="69"/>
        <v>2.7538334886487172</v>
      </c>
      <c r="D1503" s="80">
        <f t="shared" si="70"/>
        <v>2.8688298379474122</v>
      </c>
      <c r="E1503" s="80">
        <f t="shared" si="71"/>
        <v>2.8368142623096957</v>
      </c>
    </row>
    <row r="1504" spans="1:5" x14ac:dyDescent="0.3">
      <c r="A1504" s="81">
        <v>38890</v>
      </c>
      <c r="B1504" s="85">
        <v>15.14</v>
      </c>
      <c r="C1504" s="29">
        <f t="shared" si="69"/>
        <v>2.7553754701723512</v>
      </c>
      <c r="D1504" s="80">
        <f t="shared" si="70"/>
        <v>2.8705011079790825</v>
      </c>
      <c r="E1504" s="80">
        <f t="shared" si="71"/>
        <v>2.8384588858314861</v>
      </c>
    </row>
    <row r="1505" spans="1:5" x14ac:dyDescent="0.3">
      <c r="A1505" s="81">
        <v>38891</v>
      </c>
      <c r="B1505" s="84">
        <v>15.14</v>
      </c>
      <c r="C1505" s="29">
        <f t="shared" si="69"/>
        <v>2.7569173782854599</v>
      </c>
      <c r="D1505" s="80">
        <f t="shared" si="70"/>
        <v>2.8721723362288771</v>
      </c>
      <c r="E1505" s="80">
        <f t="shared" si="71"/>
        <v>2.8401034977173092</v>
      </c>
    </row>
    <row r="1506" spans="1:5" x14ac:dyDescent="0.3">
      <c r="A1506" s="81">
        <v>38894</v>
      </c>
      <c r="B1506" s="84">
        <v>15.14</v>
      </c>
      <c r="C1506" s="29">
        <f t="shared" si="69"/>
        <v>2.7584601492503489</v>
      </c>
      <c r="D1506" s="80">
        <f t="shared" si="70"/>
        <v>2.8738445374808612</v>
      </c>
      <c r="E1506" s="80">
        <f t="shared" si="71"/>
        <v>2.8417490624963619</v>
      </c>
    </row>
    <row r="1507" spans="1:5" x14ac:dyDescent="0.3">
      <c r="A1507" s="81">
        <v>38895</v>
      </c>
      <c r="B1507" s="84">
        <v>15.13</v>
      </c>
      <c r="C1507" s="29">
        <f t="shared" si="69"/>
        <v>2.7600037835498696</v>
      </c>
      <c r="D1507" s="80">
        <f t="shared" si="70"/>
        <v>2.8755177123015243</v>
      </c>
      <c r="E1507" s="80">
        <f t="shared" si="71"/>
        <v>2.8433955807207538</v>
      </c>
    </row>
    <row r="1508" spans="1:5" x14ac:dyDescent="0.3">
      <c r="A1508" s="81">
        <v>38896</v>
      </c>
      <c r="B1508" s="84">
        <v>15.13</v>
      </c>
      <c r="C1508" s="29">
        <f t="shared" si="69"/>
        <v>2.7615473156658199</v>
      </c>
      <c r="D1508" s="80">
        <f t="shared" si="70"/>
        <v>2.8771908141666653</v>
      </c>
      <c r="E1508" s="80">
        <f t="shared" si="71"/>
        <v>2.8450420577347635</v>
      </c>
    </row>
    <row r="1509" spans="1:5" x14ac:dyDescent="0.3">
      <c r="A1509" s="81">
        <v>38897</v>
      </c>
      <c r="B1509" s="84">
        <v>15.12</v>
      </c>
      <c r="C1509" s="29">
        <f t="shared" si="69"/>
        <v>2.7630917110021058</v>
      </c>
      <c r="D1509" s="80">
        <f t="shared" si="70"/>
        <v>2.8788648895155862</v>
      </c>
      <c r="E1509" s="80">
        <f t="shared" si="71"/>
        <v>2.8466894881463856</v>
      </c>
    </row>
    <row r="1510" spans="1:5" x14ac:dyDescent="0.3">
      <c r="A1510" s="81">
        <v>38898</v>
      </c>
      <c r="B1510" s="84">
        <v>15.18</v>
      </c>
      <c r="C1510" s="29">
        <f t="shared" si="69"/>
        <v>2.7646360305903022</v>
      </c>
      <c r="D1510" s="80">
        <f t="shared" si="70"/>
        <v>2.8805389205565515</v>
      </c>
      <c r="E1510" s="80">
        <f t="shared" si="71"/>
        <v>2.848336904614106</v>
      </c>
    </row>
    <row r="1511" spans="1:5" x14ac:dyDescent="0.3">
      <c r="A1511" s="81">
        <v>38901</v>
      </c>
      <c r="B1511" s="84">
        <v>15.18</v>
      </c>
      <c r="C1511" s="29">
        <f t="shared" si="69"/>
        <v>2.7661869084643822</v>
      </c>
      <c r="D1511" s="80">
        <f t="shared" si="70"/>
        <v>2.8822200986699142</v>
      </c>
      <c r="E1511" s="80">
        <f t="shared" si="71"/>
        <v>2.8499911421534541</v>
      </c>
    </row>
    <row r="1512" spans="1:5" x14ac:dyDescent="0.3">
      <c r="A1512" s="81">
        <v>38902</v>
      </c>
      <c r="B1512" s="84">
        <v>15.16</v>
      </c>
      <c r="C1512" s="29">
        <f t="shared" si="69"/>
        <v>2.7677386563344233</v>
      </c>
      <c r="D1512" s="80">
        <f t="shared" si="70"/>
        <v>2.8839022579746185</v>
      </c>
      <c r="E1512" s="80">
        <f t="shared" si="71"/>
        <v>2.8516463404295158</v>
      </c>
    </row>
    <row r="1513" spans="1:5" x14ac:dyDescent="0.3">
      <c r="A1513" s="81">
        <v>38903</v>
      </c>
      <c r="B1513" s="84">
        <v>15.16</v>
      </c>
      <c r="C1513" s="29">
        <f t="shared" si="69"/>
        <v>2.7692893649487944</v>
      </c>
      <c r="D1513" s="80">
        <f t="shared" si="70"/>
        <v>2.8855833287591035</v>
      </c>
      <c r="E1513" s="80">
        <f t="shared" si="71"/>
        <v>2.853300532325342</v>
      </c>
    </row>
    <row r="1514" spans="1:5" x14ac:dyDescent="0.3">
      <c r="A1514" s="81">
        <v>38904</v>
      </c>
      <c r="B1514" s="84">
        <v>15.15</v>
      </c>
      <c r="C1514" s="29">
        <f t="shared" si="69"/>
        <v>2.7708409423941878</v>
      </c>
      <c r="D1514" s="80">
        <f t="shared" si="70"/>
        <v>2.8872653794654894</v>
      </c>
      <c r="E1514" s="80">
        <f t="shared" si="71"/>
        <v>2.8549556837899583</v>
      </c>
    </row>
    <row r="1515" spans="1:5" x14ac:dyDescent="0.3">
      <c r="A1515" s="81">
        <v>38905</v>
      </c>
      <c r="B1515" s="84">
        <v>15.14</v>
      </c>
      <c r="C1515" s="29">
        <f t="shared" si="69"/>
        <v>2.7723924470714723</v>
      </c>
      <c r="D1515" s="80">
        <f t="shared" si="70"/>
        <v>2.8889473893352813</v>
      </c>
      <c r="E1515" s="80">
        <f t="shared" si="71"/>
        <v>2.8566108246758501</v>
      </c>
    </row>
    <row r="1516" spans="1:5" x14ac:dyDescent="0.3">
      <c r="A1516" s="81">
        <v>38908</v>
      </c>
      <c r="B1516" s="84">
        <v>15.14</v>
      </c>
      <c r="C1516" s="29">
        <f t="shared" si="69"/>
        <v>2.7739438778848537</v>
      </c>
      <c r="D1516" s="80">
        <f t="shared" si="70"/>
        <v>2.8906293571547002</v>
      </c>
      <c r="E1516" s="80">
        <f t="shared" si="71"/>
        <v>2.8582659538513626</v>
      </c>
    </row>
    <row r="1517" spans="1:5" x14ac:dyDescent="0.3">
      <c r="A1517" s="81">
        <v>38909</v>
      </c>
      <c r="B1517" s="84">
        <v>15.13</v>
      </c>
      <c r="C1517" s="29">
        <f t="shared" si="69"/>
        <v>2.7754961768789186</v>
      </c>
      <c r="D1517" s="80">
        <f t="shared" si="70"/>
        <v>2.8923123042289705</v>
      </c>
      <c r="E1517" s="80">
        <f t="shared" si="71"/>
        <v>2.8599220420138551</v>
      </c>
    </row>
    <row r="1518" spans="1:5" x14ac:dyDescent="0.3">
      <c r="A1518" s="81">
        <v>38910</v>
      </c>
      <c r="B1518" s="84">
        <v>15.14</v>
      </c>
      <c r="C1518" s="29">
        <f t="shared" si="69"/>
        <v>2.777048373115838</v>
      </c>
      <c r="D1518" s="80">
        <f t="shared" si="70"/>
        <v>2.8939951779216186</v>
      </c>
      <c r="E1518" s="80">
        <f t="shared" si="71"/>
        <v>2.8615780887264415</v>
      </c>
    </row>
    <row r="1519" spans="1:5" x14ac:dyDescent="0.3">
      <c r="A1519" s="81">
        <v>38911</v>
      </c>
      <c r="B1519" s="84">
        <v>15.13</v>
      </c>
      <c r="C1519" s="29">
        <f t="shared" si="69"/>
        <v>2.7786024093854338</v>
      </c>
      <c r="D1519" s="80">
        <f t="shared" si="70"/>
        <v>2.8956800846031272</v>
      </c>
      <c r="E1519" s="80">
        <f t="shared" si="71"/>
        <v>2.8632360959501577</v>
      </c>
    </row>
    <row r="1520" spans="1:5" x14ac:dyDescent="0.3">
      <c r="A1520" s="81">
        <v>38912</v>
      </c>
      <c r="B1520" s="84">
        <v>15.12</v>
      </c>
      <c r="C1520" s="29">
        <f t="shared" si="69"/>
        <v>2.7801563427828828</v>
      </c>
      <c r="D1520" s="80">
        <f t="shared" si="70"/>
        <v>2.8973649178175691</v>
      </c>
      <c r="E1520" s="80">
        <f t="shared" si="71"/>
        <v>2.864894061675936</v>
      </c>
    </row>
    <row r="1521" spans="1:5" x14ac:dyDescent="0.3">
      <c r="A1521" s="81">
        <v>38915</v>
      </c>
      <c r="B1521" s="84">
        <v>15.13</v>
      </c>
      <c r="C1521" s="29">
        <f t="shared" si="69"/>
        <v>2.781710199964428</v>
      </c>
      <c r="D1521" s="80">
        <f t="shared" si="70"/>
        <v>2.8990497064393255</v>
      </c>
      <c r="E1521" s="80">
        <f t="shared" si="71"/>
        <v>2.8665520133686413</v>
      </c>
    </row>
    <row r="1522" spans="1:5" x14ac:dyDescent="0.3">
      <c r="A1522" s="81">
        <v>38916</v>
      </c>
      <c r="B1522" s="84">
        <v>15.13</v>
      </c>
      <c r="C1522" s="29">
        <f t="shared" si="69"/>
        <v>2.7832658713937581</v>
      </c>
      <c r="D1522" s="80">
        <f t="shared" si="70"/>
        <v>2.900736500247004</v>
      </c>
      <c r="E1522" s="80">
        <f t="shared" si="71"/>
        <v>2.868211899186667</v>
      </c>
    </row>
    <row r="1523" spans="1:5" x14ac:dyDescent="0.3">
      <c r="A1523" s="81">
        <v>38917</v>
      </c>
      <c r="B1523" s="84">
        <v>15.12</v>
      </c>
      <c r="C1523" s="29">
        <f t="shared" si="69"/>
        <v>2.7848224128323351</v>
      </c>
      <c r="D1523" s="80">
        <f t="shared" si="70"/>
        <v>2.9024242755050329</v>
      </c>
      <c r="E1523" s="80">
        <f t="shared" si="71"/>
        <v>2.8698727461667142</v>
      </c>
    </row>
    <row r="1524" spans="1:5" x14ac:dyDescent="0.3">
      <c r="A1524" s="81">
        <v>38918</v>
      </c>
      <c r="B1524" s="85">
        <v>14.63</v>
      </c>
      <c r="C1524" s="29">
        <f t="shared" si="69"/>
        <v>2.7863788779270915</v>
      </c>
      <c r="D1524" s="80">
        <f t="shared" si="70"/>
        <v>2.9041120060925092</v>
      </c>
      <c r="E1524" s="80">
        <f t="shared" si="71"/>
        <v>2.8715335790893017</v>
      </c>
    </row>
    <row r="1525" spans="1:5" x14ac:dyDescent="0.3">
      <c r="A1525" s="81">
        <v>38919</v>
      </c>
      <c r="B1525" s="84">
        <v>14.62</v>
      </c>
      <c r="C1525" s="29">
        <f t="shared" si="69"/>
        <v>2.7878890116875614</v>
      </c>
      <c r="D1525" s="80">
        <f t="shared" si="70"/>
        <v>2.9057495349164424</v>
      </c>
      <c r="E1525" s="80">
        <f t="shared" si="71"/>
        <v>2.8731467284160517</v>
      </c>
    </row>
    <row r="1526" spans="1:5" x14ac:dyDescent="0.3">
      <c r="A1526" s="81">
        <v>38922</v>
      </c>
      <c r="B1526" s="84">
        <v>14.61</v>
      </c>
      <c r="C1526" s="29">
        <f t="shared" si="69"/>
        <v>2.7893989881340713</v>
      </c>
      <c r="D1526" s="80">
        <f t="shared" si="70"/>
        <v>2.907386928986893</v>
      </c>
      <c r="E1526" s="80">
        <f t="shared" si="71"/>
        <v>2.8747597783448828</v>
      </c>
    </row>
    <row r="1527" spans="1:5" x14ac:dyDescent="0.3">
      <c r="A1527" s="81">
        <v>38923</v>
      </c>
      <c r="B1527" s="84">
        <v>14.61</v>
      </c>
      <c r="C1527" s="29">
        <f t="shared" si="69"/>
        <v>2.7909088340183685</v>
      </c>
      <c r="D1527" s="80">
        <f t="shared" si="70"/>
        <v>2.909024217283851</v>
      </c>
      <c r="E1527" s="80">
        <f t="shared" si="71"/>
        <v>2.8763727564389665</v>
      </c>
    </row>
    <row r="1528" spans="1:5" x14ac:dyDescent="0.3">
      <c r="A1528" s="81">
        <v>38924</v>
      </c>
      <c r="B1528" s="84">
        <v>14.6</v>
      </c>
      <c r="C1528" s="29">
        <f t="shared" si="69"/>
        <v>2.792419497152046</v>
      </c>
      <c r="D1528" s="80">
        <f t="shared" si="70"/>
        <v>2.9106624276159669</v>
      </c>
      <c r="E1528" s="80">
        <f t="shared" si="71"/>
        <v>2.8779866395472191</v>
      </c>
    </row>
    <row r="1529" spans="1:5" x14ac:dyDescent="0.3">
      <c r="A1529" s="81">
        <v>38925</v>
      </c>
      <c r="B1529" s="84">
        <v>14.59</v>
      </c>
      <c r="C1529" s="29">
        <f t="shared" si="69"/>
        <v>2.7939300006306409</v>
      </c>
      <c r="D1529" s="80">
        <f t="shared" si="70"/>
        <v>2.9123005006138674</v>
      </c>
      <c r="E1529" s="80">
        <f t="shared" si="71"/>
        <v>2.8796004208621691</v>
      </c>
    </row>
    <row r="1530" spans="1:5" x14ac:dyDescent="0.3">
      <c r="A1530" s="81">
        <v>38926</v>
      </c>
      <c r="B1530" s="84">
        <v>14.59</v>
      </c>
      <c r="C1530" s="29">
        <f t="shared" si="69"/>
        <v>2.795440343310382</v>
      </c>
      <c r="D1530" s="80">
        <f t="shared" si="70"/>
        <v>2.9139384350072359</v>
      </c>
      <c r="E1530" s="80">
        <f t="shared" si="71"/>
        <v>2.881214099197031</v>
      </c>
    </row>
    <row r="1531" spans="1:5" x14ac:dyDescent="0.3">
      <c r="A1531" s="81">
        <v>38929</v>
      </c>
      <c r="B1531" s="84">
        <v>14.63</v>
      </c>
      <c r="C1531" s="29">
        <f t="shared" si="69"/>
        <v>2.7969515024511686</v>
      </c>
      <c r="D1531" s="80">
        <f t="shared" si="70"/>
        <v>2.9155772906067354</v>
      </c>
      <c r="E1531" s="80">
        <f t="shared" si="71"/>
        <v>2.8828286818093578</v>
      </c>
    </row>
    <row r="1532" spans="1:5" x14ac:dyDescent="0.3">
      <c r="A1532" s="81">
        <v>38930</v>
      </c>
      <c r="B1532" s="84">
        <v>14.61</v>
      </c>
      <c r="C1532" s="29">
        <f t="shared" si="69"/>
        <v>2.7984673662569519</v>
      </c>
      <c r="D1532" s="80">
        <f t="shared" si="70"/>
        <v>2.9172212843100631</v>
      </c>
      <c r="E1532" s="80">
        <f t="shared" si="71"/>
        <v>2.8844481764170684</v>
      </c>
    </row>
    <row r="1533" spans="1:5" x14ac:dyDescent="0.3">
      <c r="A1533" s="81">
        <v>38931</v>
      </c>
      <c r="B1533" s="84">
        <v>14.61</v>
      </c>
      <c r="C1533" s="29">
        <f t="shared" si="69"/>
        <v>2.7999821206729596</v>
      </c>
      <c r="D1533" s="80">
        <f t="shared" si="70"/>
        <v>2.9188641108017204</v>
      </c>
      <c r="E1533" s="80">
        <f t="shared" si="71"/>
        <v>2.8860665905040914</v>
      </c>
    </row>
    <row r="1534" spans="1:5" x14ac:dyDescent="0.3">
      <c r="A1534" s="81">
        <v>38932</v>
      </c>
      <c r="B1534" s="84">
        <v>14.61</v>
      </c>
      <c r="C1534" s="29">
        <f t="shared" si="69"/>
        <v>2.8014976949952373</v>
      </c>
      <c r="D1534" s="80">
        <f t="shared" si="70"/>
        <v>2.9205078624473573</v>
      </c>
      <c r="E1534" s="80">
        <f t="shared" si="71"/>
        <v>2.8876859126553254</v>
      </c>
    </row>
    <row r="1535" spans="1:5" x14ac:dyDescent="0.3">
      <c r="A1535" s="81">
        <v>38933</v>
      </c>
      <c r="B1535" s="84">
        <v>14.61</v>
      </c>
      <c r="C1535" s="29">
        <f t="shared" si="69"/>
        <v>2.8030140896675841</v>
      </c>
      <c r="D1535" s="80">
        <f t="shared" si="70"/>
        <v>2.9221525397679726</v>
      </c>
      <c r="E1535" s="80">
        <f t="shared" si="71"/>
        <v>2.8893061433802694</v>
      </c>
    </row>
    <row r="1536" spans="1:5" x14ac:dyDescent="0.3">
      <c r="A1536" s="81">
        <v>38936</v>
      </c>
      <c r="B1536" s="84">
        <v>14.6</v>
      </c>
      <c r="C1536" s="29">
        <f t="shared" si="69"/>
        <v>2.8045313051340393</v>
      </c>
      <c r="D1536" s="80">
        <f t="shared" si="70"/>
        <v>2.9237981432848583</v>
      </c>
      <c r="E1536" s="80">
        <f t="shared" si="71"/>
        <v>2.8909272831887081</v>
      </c>
    </row>
    <row r="1537" spans="1:5" x14ac:dyDescent="0.3">
      <c r="A1537" s="81">
        <v>38937</v>
      </c>
      <c r="B1537" s="84">
        <v>14.61</v>
      </c>
      <c r="C1537" s="29">
        <f t="shared" si="69"/>
        <v>2.8060483602529258</v>
      </c>
      <c r="D1537" s="80">
        <f t="shared" si="70"/>
        <v>2.9254436088477433</v>
      </c>
      <c r="E1537" s="80">
        <f t="shared" si="71"/>
        <v>2.8925483207461382</v>
      </c>
    </row>
    <row r="1538" spans="1:5" x14ac:dyDescent="0.3">
      <c r="A1538" s="81">
        <v>38938</v>
      </c>
      <c r="B1538" s="84">
        <v>14.61</v>
      </c>
      <c r="C1538" s="29">
        <f t="shared" si="69"/>
        <v>2.8075672181093636</v>
      </c>
      <c r="D1538" s="80">
        <f t="shared" si="70"/>
        <v>2.9270910657226512</v>
      </c>
      <c r="E1538" s="80">
        <f t="shared" si="71"/>
        <v>2.894171279684338</v>
      </c>
    </row>
    <row r="1539" spans="1:5" x14ac:dyDescent="0.3">
      <c r="A1539" s="81">
        <v>38939</v>
      </c>
      <c r="B1539" s="84">
        <v>14.6</v>
      </c>
      <c r="C1539" s="29">
        <f t="shared" si="69"/>
        <v>2.8090868980931818</v>
      </c>
      <c r="D1539" s="80">
        <f t="shared" si="70"/>
        <v>2.9287394503591289</v>
      </c>
      <c r="E1539" s="80">
        <f t="shared" si="71"/>
        <v>2.8957951492367862</v>
      </c>
    </row>
    <row r="1540" spans="1:5" x14ac:dyDescent="0.3">
      <c r="A1540" s="81">
        <v>38940</v>
      </c>
      <c r="B1540" s="84">
        <v>14.62</v>
      </c>
      <c r="C1540" s="29">
        <f t="shared" si="69"/>
        <v>2.8106064174689678</v>
      </c>
      <c r="D1540" s="80">
        <f t="shared" si="70"/>
        <v>2.9303876968084595</v>
      </c>
      <c r="E1540" s="80">
        <f t="shared" si="71"/>
        <v>2.8974189163660511</v>
      </c>
    </row>
    <row r="1541" spans="1:5" x14ac:dyDescent="0.3">
      <c r="A1541" s="81">
        <v>38943</v>
      </c>
      <c r="B1541" s="84">
        <v>14.63</v>
      </c>
      <c r="C1541" s="29">
        <f t="shared" ref="C1541:C1604" si="72">IF(A1541=$B$2,1,IF(A1540&lt;DATE(1998,1,2),ROUND(B1540/3000+1,8)*C1540,ROUND(((1+B1540/100)^(1/252)),8)*C1540))</f>
        <v>2.8121286981167972</v>
      </c>
      <c r="D1541" s="80">
        <f t="shared" ref="D1541:D1604" si="73">(((ROUND(C1541/C1540,8)-1)*$D$1)+1)*D1540</f>
        <v>2.9320389745188122</v>
      </c>
      <c r="E1541" s="80">
        <f t="shared" ref="E1541:E1604" si="74">(((ROUND(C1541/C1540,8))*(($E$1+1)^(1/252)))*E1540)</f>
        <v>2.8990455932533168</v>
      </c>
    </row>
    <row r="1542" spans="1:5" x14ac:dyDescent="0.3">
      <c r="A1542" s="81">
        <v>38944</v>
      </c>
      <c r="B1542" s="84">
        <v>14.64</v>
      </c>
      <c r="C1542" s="29">
        <f t="shared" si="72"/>
        <v>2.8136527875073156</v>
      </c>
      <c r="D1542" s="80">
        <f t="shared" si="73"/>
        <v>2.9336922503992184</v>
      </c>
      <c r="E1542" s="80">
        <f t="shared" si="74"/>
        <v>2.9006741980800297</v>
      </c>
    </row>
    <row r="1543" spans="1:5" x14ac:dyDescent="0.3">
      <c r="A1543" s="81">
        <v>38945</v>
      </c>
      <c r="B1543" s="84">
        <v>14.64</v>
      </c>
      <c r="C1543" s="29">
        <f t="shared" si="72"/>
        <v>2.8151786876870371</v>
      </c>
      <c r="D1543" s="80">
        <f t="shared" si="73"/>
        <v>2.9353475267796973</v>
      </c>
      <c r="E1543" s="80">
        <f t="shared" si="74"/>
        <v>2.9023047330686245</v>
      </c>
    </row>
    <row r="1544" spans="1:5" x14ac:dyDescent="0.3">
      <c r="A1544" s="81">
        <v>38946</v>
      </c>
      <c r="B1544" s="84">
        <v>14.63</v>
      </c>
      <c r="C1544" s="29">
        <f t="shared" si="72"/>
        <v>2.8167054153929438</v>
      </c>
      <c r="D1544" s="80">
        <f t="shared" si="73"/>
        <v>2.9370037371163185</v>
      </c>
      <c r="E1544" s="80">
        <f t="shared" si="74"/>
        <v>2.9039361846180487</v>
      </c>
    </row>
    <row r="1545" spans="1:5" x14ac:dyDescent="0.3">
      <c r="A1545" s="81">
        <v>38947</v>
      </c>
      <c r="B1545" s="84">
        <v>14.64</v>
      </c>
      <c r="C1545" s="29">
        <f t="shared" si="72"/>
        <v>2.8182319852269244</v>
      </c>
      <c r="D1545" s="80">
        <f t="shared" si="73"/>
        <v>2.9386598124555059</v>
      </c>
      <c r="E1545" s="80">
        <f t="shared" si="74"/>
        <v>2.9055675368457412</v>
      </c>
    </row>
    <row r="1546" spans="1:5" x14ac:dyDescent="0.3">
      <c r="A1546" s="81">
        <v>38950</v>
      </c>
      <c r="B1546" s="84">
        <v>14.64</v>
      </c>
      <c r="C1546" s="29">
        <f t="shared" si="72"/>
        <v>2.8197603687971529</v>
      </c>
      <c r="D1546" s="80">
        <f t="shared" si="73"/>
        <v>2.9403178916821728</v>
      </c>
      <c r="E1546" s="80">
        <f t="shared" si="74"/>
        <v>2.9072008224914327</v>
      </c>
    </row>
    <row r="1547" spans="1:5" x14ac:dyDescent="0.3">
      <c r="A1547" s="81">
        <v>38951</v>
      </c>
      <c r="B1547" s="84">
        <v>14.64</v>
      </c>
      <c r="C1547" s="29">
        <f t="shared" si="72"/>
        <v>2.8212895812403591</v>
      </c>
      <c r="D1547" s="80">
        <f t="shared" si="73"/>
        <v>2.9419769064464307</v>
      </c>
      <c r="E1547" s="80">
        <f t="shared" si="74"/>
        <v>2.9088350262441605</v>
      </c>
    </row>
    <row r="1548" spans="1:5" x14ac:dyDescent="0.3">
      <c r="A1548" s="81">
        <v>38952</v>
      </c>
      <c r="B1548" s="84">
        <v>14.63</v>
      </c>
      <c r="C1548" s="29">
        <f t="shared" si="72"/>
        <v>2.8228196230060578</v>
      </c>
      <c r="D1548" s="80">
        <f t="shared" si="73"/>
        <v>2.9436368572761378</v>
      </c>
      <c r="E1548" s="80">
        <f t="shared" si="74"/>
        <v>2.9104701486200137</v>
      </c>
    </row>
    <row r="1549" spans="1:5" x14ac:dyDescent="0.3">
      <c r="A1549" s="81">
        <v>38953</v>
      </c>
      <c r="B1549" s="85">
        <v>14.62</v>
      </c>
      <c r="C1549" s="29">
        <f t="shared" si="72"/>
        <v>2.8243495065571382</v>
      </c>
      <c r="D1549" s="80">
        <f t="shared" si="73"/>
        <v>2.9452966728035244</v>
      </c>
      <c r="E1549" s="80">
        <f t="shared" si="74"/>
        <v>2.9121051714506576</v>
      </c>
    </row>
    <row r="1550" spans="1:5" x14ac:dyDescent="0.3">
      <c r="A1550" s="81">
        <v>38954</v>
      </c>
      <c r="B1550" s="84">
        <v>14.62</v>
      </c>
      <c r="C1550" s="29">
        <f t="shared" si="72"/>
        <v>2.8258792307368794</v>
      </c>
      <c r="D1550" s="80">
        <f t="shared" si="73"/>
        <v>2.9469563517434385</v>
      </c>
      <c r="E1550" s="80">
        <f t="shared" si="74"/>
        <v>2.9137400935355964</v>
      </c>
    </row>
    <row r="1551" spans="1:5" x14ac:dyDescent="0.3">
      <c r="A1551" s="81">
        <v>38957</v>
      </c>
      <c r="B1551" s="84">
        <v>14.61</v>
      </c>
      <c r="C1551" s="29">
        <f t="shared" si="72"/>
        <v>2.8274097834458307</v>
      </c>
      <c r="D1551" s="80">
        <f t="shared" si="73"/>
        <v>2.9486169659148382</v>
      </c>
      <c r="E1551" s="80">
        <f t="shared" si="74"/>
        <v>2.9153759335029834</v>
      </c>
    </row>
    <row r="1552" spans="1:5" x14ac:dyDescent="0.3">
      <c r="A1552" s="81">
        <v>38958</v>
      </c>
      <c r="B1552" s="84">
        <v>14.61</v>
      </c>
      <c r="C1552" s="29">
        <f t="shared" si="72"/>
        <v>2.8289402038134144</v>
      </c>
      <c r="D1552" s="80">
        <f t="shared" si="73"/>
        <v>2.9502774728127577</v>
      </c>
      <c r="E1552" s="80">
        <f t="shared" si="74"/>
        <v>2.9170117006207028</v>
      </c>
    </row>
    <row r="1553" spans="1:5" x14ac:dyDescent="0.3">
      <c r="A1553" s="81">
        <v>38959</v>
      </c>
      <c r="B1553" s="84">
        <v>14.59</v>
      </c>
      <c r="C1553" s="29">
        <f t="shared" si="72"/>
        <v>2.8304714525669343</v>
      </c>
      <c r="D1553" s="80">
        <f t="shared" si="73"/>
        <v>2.9519389148213375</v>
      </c>
      <c r="E1553" s="80">
        <f t="shared" si="74"/>
        <v>2.918648385539119</v>
      </c>
    </row>
    <row r="1554" spans="1:5" x14ac:dyDescent="0.3">
      <c r="A1554" s="81">
        <v>38960</v>
      </c>
      <c r="B1554" s="84">
        <v>14.11</v>
      </c>
      <c r="C1554" s="29">
        <f t="shared" si="72"/>
        <v>2.832001548824763</v>
      </c>
      <c r="D1554" s="80">
        <f t="shared" si="73"/>
        <v>2.9535991426291099</v>
      </c>
      <c r="E1554" s="80">
        <f t="shared" si="74"/>
        <v>2.920283945678888</v>
      </c>
    </row>
    <row r="1555" spans="1:5" x14ac:dyDescent="0.3">
      <c r="A1555" s="81">
        <v>38961</v>
      </c>
      <c r="B1555" s="84">
        <v>14.13</v>
      </c>
      <c r="C1555" s="29">
        <f t="shared" si="72"/>
        <v>2.8334852910762232</v>
      </c>
      <c r="D1555" s="80">
        <f t="shared" si="73"/>
        <v>2.9552091092582939</v>
      </c>
      <c r="E1555" s="80">
        <f t="shared" si="74"/>
        <v>2.9218717694648526</v>
      </c>
    </row>
    <row r="1556" spans="1:5" x14ac:dyDescent="0.3">
      <c r="A1556" s="81">
        <v>38964</v>
      </c>
      <c r="B1556" s="84">
        <v>14.13</v>
      </c>
      <c r="C1556" s="29">
        <f t="shared" si="72"/>
        <v>2.8349717657947746</v>
      </c>
      <c r="D1556" s="80">
        <f t="shared" si="73"/>
        <v>2.9568220749320346</v>
      </c>
      <c r="E1556" s="80">
        <f t="shared" si="74"/>
        <v>2.9234624727175955</v>
      </c>
    </row>
    <row r="1557" spans="1:5" x14ac:dyDescent="0.3">
      <c r="A1557" s="81">
        <v>38965</v>
      </c>
      <c r="B1557" s="84">
        <v>14.12</v>
      </c>
      <c r="C1557" s="29">
        <f t="shared" si="72"/>
        <v>2.8364590203328284</v>
      </c>
      <c r="D1557" s="80">
        <f t="shared" si="73"/>
        <v>2.9584359209692859</v>
      </c>
      <c r="E1557" s="80">
        <f t="shared" si="74"/>
        <v>2.9250540419689304</v>
      </c>
    </row>
    <row r="1558" spans="1:5" x14ac:dyDescent="0.3">
      <c r="A1558" s="81">
        <v>38966</v>
      </c>
      <c r="B1558" s="84">
        <v>14.13</v>
      </c>
      <c r="C1558" s="29">
        <f t="shared" si="72"/>
        <v>2.8379460907034186</v>
      </c>
      <c r="D1558" s="80">
        <f t="shared" si="73"/>
        <v>2.960049601345264</v>
      </c>
      <c r="E1558" s="80">
        <f t="shared" si="74"/>
        <v>2.9266454831522597</v>
      </c>
    </row>
    <row r="1559" spans="1:5" x14ac:dyDescent="0.3">
      <c r="A1559" s="81">
        <v>38968</v>
      </c>
      <c r="B1559" s="84">
        <v>14.12</v>
      </c>
      <c r="C1559" s="29">
        <f t="shared" si="72"/>
        <v>2.8394349056020625</v>
      </c>
      <c r="D1559" s="80">
        <f t="shared" si="73"/>
        <v>2.9616652089801287</v>
      </c>
      <c r="E1559" s="80">
        <f t="shared" si="74"/>
        <v>2.9282387852739773</v>
      </c>
    </row>
    <row r="1560" spans="1:5" x14ac:dyDescent="0.3">
      <c r="A1560" s="81">
        <v>38971</v>
      </c>
      <c r="B1560" s="84">
        <v>14.11</v>
      </c>
      <c r="C1560" s="29">
        <f t="shared" si="72"/>
        <v>2.8409235361400227</v>
      </c>
      <c r="D1560" s="80">
        <f t="shared" si="73"/>
        <v>2.963280650772893</v>
      </c>
      <c r="E1560" s="80">
        <f t="shared" si="74"/>
        <v>2.9298319591882516</v>
      </c>
    </row>
    <row r="1561" spans="1:5" x14ac:dyDescent="0.3">
      <c r="A1561" s="81">
        <v>38972</v>
      </c>
      <c r="B1561" s="84">
        <v>14.09</v>
      </c>
      <c r="C1561" s="29">
        <f t="shared" si="72"/>
        <v>2.8424119527990772</v>
      </c>
      <c r="D1561" s="80">
        <f t="shared" si="73"/>
        <v>2.964895894660188</v>
      </c>
      <c r="E1561" s="80">
        <f t="shared" si="74"/>
        <v>2.9314249744430048</v>
      </c>
    </row>
    <row r="1562" spans="1:5" x14ac:dyDescent="0.3">
      <c r="A1562" s="81">
        <v>38973</v>
      </c>
      <c r="B1562" s="84">
        <v>14.1</v>
      </c>
      <c r="C1562" s="29">
        <f t="shared" si="72"/>
        <v>2.8438991595810208</v>
      </c>
      <c r="D1562" s="80">
        <f t="shared" si="73"/>
        <v>2.9665098597205244</v>
      </c>
      <c r="E1562" s="80">
        <f t="shared" si="74"/>
        <v>2.9330168038177349</v>
      </c>
    </row>
    <row r="1563" spans="1:5" x14ac:dyDescent="0.3">
      <c r="A1563" s="81">
        <v>38974</v>
      </c>
      <c r="B1563" s="84">
        <v>14.1</v>
      </c>
      <c r="C1563" s="29">
        <f t="shared" si="72"/>
        <v>2.8453881398640024</v>
      </c>
      <c r="D1563" s="80">
        <f t="shared" si="73"/>
        <v>2.9681257835806951</v>
      </c>
      <c r="E1563" s="80">
        <f t="shared" si="74"/>
        <v>2.9346105241676441</v>
      </c>
    </row>
    <row r="1564" spans="1:5" x14ac:dyDescent="0.3">
      <c r="A1564" s="81">
        <v>38975</v>
      </c>
      <c r="B1564" s="84">
        <v>14.09</v>
      </c>
      <c r="C1564" s="29">
        <f t="shared" si="72"/>
        <v>2.8468778997323909</v>
      </c>
      <c r="D1564" s="80">
        <f t="shared" si="73"/>
        <v>2.9697425876705115</v>
      </c>
      <c r="E1564" s="80">
        <f t="shared" si="74"/>
        <v>2.9362051105011888</v>
      </c>
    </row>
    <row r="1565" spans="1:5" x14ac:dyDescent="0.3">
      <c r="A1565" s="81">
        <v>38978</v>
      </c>
      <c r="B1565" s="84">
        <v>14.09</v>
      </c>
      <c r="C1565" s="29">
        <f t="shared" si="72"/>
        <v>2.8483674431870889</v>
      </c>
      <c r="D1565" s="80">
        <f t="shared" si="73"/>
        <v>2.9713591910673882</v>
      </c>
      <c r="E1565" s="80">
        <f t="shared" si="74"/>
        <v>2.9377995355967919</v>
      </c>
    </row>
    <row r="1566" spans="1:5" x14ac:dyDescent="0.3">
      <c r="A1566" s="81">
        <v>38979</v>
      </c>
      <c r="B1566" s="84">
        <v>14.1</v>
      </c>
      <c r="C1566" s="29">
        <f t="shared" si="72"/>
        <v>2.8498577660007132</v>
      </c>
      <c r="D1566" s="80">
        <f t="shared" si="73"/>
        <v>2.9729766744753992</v>
      </c>
      <c r="E1566" s="80">
        <f t="shared" si="74"/>
        <v>2.9393948265009096</v>
      </c>
    </row>
    <row r="1567" spans="1:5" x14ac:dyDescent="0.3">
      <c r="A1567" s="81">
        <v>38980</v>
      </c>
      <c r="B1567" s="84">
        <v>14.09</v>
      </c>
      <c r="C1567" s="29">
        <f t="shared" si="72"/>
        <v>2.8513498660312577</v>
      </c>
      <c r="D1567" s="80">
        <f t="shared" si="73"/>
        <v>2.9745961209533114</v>
      </c>
      <c r="E1567" s="80">
        <f t="shared" si="74"/>
        <v>2.9409920124922464</v>
      </c>
    </row>
    <row r="1568" spans="1:5" x14ac:dyDescent="0.3">
      <c r="A1568" s="81">
        <v>38981</v>
      </c>
      <c r="B1568" s="85">
        <v>14.09</v>
      </c>
      <c r="C1568" s="29">
        <f t="shared" si="72"/>
        <v>2.8528417493081628</v>
      </c>
      <c r="D1568" s="80">
        <f t="shared" si="73"/>
        <v>2.9762153664102859</v>
      </c>
      <c r="E1568" s="80">
        <f t="shared" si="74"/>
        <v>2.942589036982775</v>
      </c>
    </row>
    <row r="1569" spans="1:5" x14ac:dyDescent="0.3">
      <c r="A1569" s="81">
        <v>38982</v>
      </c>
      <c r="B1569" s="84">
        <v>14.09</v>
      </c>
      <c r="C1569" s="29">
        <f t="shared" si="72"/>
        <v>2.8543344131682358</v>
      </c>
      <c r="D1569" s="80">
        <f t="shared" si="73"/>
        <v>2.9778354933166211</v>
      </c>
      <c r="E1569" s="80">
        <f t="shared" si="74"/>
        <v>2.9441869286933477</v>
      </c>
    </row>
    <row r="1570" spans="1:5" x14ac:dyDescent="0.3">
      <c r="A1570" s="81">
        <v>38985</v>
      </c>
      <c r="B1570" s="84">
        <v>14.11</v>
      </c>
      <c r="C1570" s="29">
        <f t="shared" si="72"/>
        <v>2.8558278580198939</v>
      </c>
      <c r="D1570" s="80">
        <f t="shared" si="73"/>
        <v>2.9794565021521415</v>
      </c>
      <c r="E1570" s="80">
        <f t="shared" si="74"/>
        <v>2.9457856880948845</v>
      </c>
    </row>
    <row r="1571" spans="1:5" x14ac:dyDescent="0.3">
      <c r="A1571" s="81">
        <v>38986</v>
      </c>
      <c r="B1571" s="84">
        <v>14.1</v>
      </c>
      <c r="C1571" s="29">
        <f t="shared" si="72"/>
        <v>2.8573240833512679</v>
      </c>
      <c r="D1571" s="80">
        <f t="shared" si="73"/>
        <v>2.9810805632755137</v>
      </c>
      <c r="E1571" s="80">
        <f t="shared" si="74"/>
        <v>2.9473873777493549</v>
      </c>
    </row>
    <row r="1572" spans="1:5" x14ac:dyDescent="0.3">
      <c r="A1572" s="81">
        <v>38987</v>
      </c>
      <c r="B1572" s="84">
        <v>14.13</v>
      </c>
      <c r="C1572" s="29">
        <f t="shared" si="72"/>
        <v>2.8588200925215879</v>
      </c>
      <c r="D1572" s="80">
        <f t="shared" si="73"/>
        <v>2.9827044241217884</v>
      </c>
      <c r="E1572" s="80">
        <f t="shared" si="74"/>
        <v>2.9489889066723638</v>
      </c>
    </row>
    <row r="1573" spans="1:5" x14ac:dyDescent="0.3">
      <c r="A1573" s="81">
        <v>38988</v>
      </c>
      <c r="B1573" s="84">
        <v>14.13</v>
      </c>
      <c r="C1573" s="29">
        <f t="shared" si="72"/>
        <v>2.8603198581303255</v>
      </c>
      <c r="D1573" s="80">
        <f t="shared" si="73"/>
        <v>2.9843323968550717</v>
      </c>
      <c r="E1573" s="80">
        <f t="shared" si="74"/>
        <v>2.9505943728311355</v>
      </c>
    </row>
    <row r="1574" spans="1:5" x14ac:dyDescent="0.3">
      <c r="A1574" s="81">
        <v>38989</v>
      </c>
      <c r="B1574" s="84">
        <v>14.18</v>
      </c>
      <c r="C1574" s="29">
        <f t="shared" si="72"/>
        <v>2.8618204105310996</v>
      </c>
      <c r="D1574" s="80">
        <f t="shared" si="73"/>
        <v>2.9859612581427819</v>
      </c>
      <c r="E1574" s="80">
        <f t="shared" si="74"/>
        <v>2.9522007130256083</v>
      </c>
    </row>
    <row r="1575" spans="1:5" x14ac:dyDescent="0.3">
      <c r="A1575" s="81">
        <v>38992</v>
      </c>
      <c r="B1575" s="84">
        <v>14.16</v>
      </c>
      <c r="C1575" s="29">
        <f t="shared" si="72"/>
        <v>2.8633267297041822</v>
      </c>
      <c r="D1575" s="80">
        <f t="shared" si="73"/>
        <v>2.9875964139436171</v>
      </c>
      <c r="E1575" s="80">
        <f t="shared" si="74"/>
        <v>2.9538130646625262</v>
      </c>
    </row>
    <row r="1576" spans="1:5" x14ac:dyDescent="0.3">
      <c r="A1576" s="81">
        <v>38993</v>
      </c>
      <c r="B1576" s="84">
        <v>14.14</v>
      </c>
      <c r="C1576" s="29">
        <f t="shared" si="72"/>
        <v>2.8648318660329188</v>
      </c>
      <c r="D1576" s="80">
        <f t="shared" si="73"/>
        <v>2.9892303204557815</v>
      </c>
      <c r="E1576" s="80">
        <f t="shared" si="74"/>
        <v>2.9554242587178803</v>
      </c>
    </row>
    <row r="1577" spans="1:5" x14ac:dyDescent="0.3">
      <c r="A1577" s="81">
        <v>38994</v>
      </c>
      <c r="B1577" s="84">
        <v>14.14</v>
      </c>
      <c r="C1577" s="29">
        <f t="shared" si="72"/>
        <v>2.866335788169311</v>
      </c>
      <c r="D1577" s="80">
        <f t="shared" si="73"/>
        <v>2.9908629435493088</v>
      </c>
      <c r="E1577" s="80">
        <f t="shared" si="74"/>
        <v>2.957034262781133</v>
      </c>
    </row>
    <row r="1578" spans="1:5" x14ac:dyDescent="0.3">
      <c r="A1578" s="81">
        <v>38995</v>
      </c>
      <c r="B1578" s="84">
        <v>14.14</v>
      </c>
      <c r="C1578" s="29">
        <f t="shared" si="72"/>
        <v>2.867840499804668</v>
      </c>
      <c r="D1578" s="80">
        <f t="shared" si="73"/>
        <v>2.9924964583299527</v>
      </c>
      <c r="E1578" s="80">
        <f t="shared" si="74"/>
        <v>2.9586451439140911</v>
      </c>
    </row>
    <row r="1579" spans="1:5" x14ac:dyDescent="0.3">
      <c r="A1579" s="81">
        <v>38996</v>
      </c>
      <c r="B1579" s="84">
        <v>14.13</v>
      </c>
      <c r="C1579" s="29">
        <f t="shared" si="72"/>
        <v>2.8693460013534451</v>
      </c>
      <c r="D1579" s="80">
        <f t="shared" si="73"/>
        <v>2.9941308652847245</v>
      </c>
      <c r="E1579" s="80">
        <f t="shared" si="74"/>
        <v>2.9602569025945491</v>
      </c>
    </row>
    <row r="1580" spans="1:5" x14ac:dyDescent="0.3">
      <c r="A1580" s="81">
        <v>38999</v>
      </c>
      <c r="B1580" s="84">
        <v>14.11</v>
      </c>
      <c r="C1580" s="29">
        <f t="shared" si="72"/>
        <v>2.8708512889592153</v>
      </c>
      <c r="D1580" s="80">
        <f t="shared" si="73"/>
        <v>2.9957650746180886</v>
      </c>
      <c r="E1580" s="80">
        <f t="shared" si="74"/>
        <v>2.9618685031901406</v>
      </c>
    </row>
    <row r="1581" spans="1:5" x14ac:dyDescent="0.3">
      <c r="A1581" s="81">
        <v>39000</v>
      </c>
      <c r="B1581" s="84">
        <v>14.1</v>
      </c>
      <c r="C1581" s="29">
        <f t="shared" si="72"/>
        <v>2.8723553853665269</v>
      </c>
      <c r="D1581" s="80">
        <f t="shared" si="73"/>
        <v>2.9973980253219938</v>
      </c>
      <c r="E1581" s="80">
        <f t="shared" si="74"/>
        <v>2.9634789374313804</v>
      </c>
    </row>
    <row r="1582" spans="1:5" x14ac:dyDescent="0.3">
      <c r="A1582" s="81">
        <v>39001</v>
      </c>
      <c r="B1582" s="84">
        <v>14.09</v>
      </c>
      <c r="C1582" s="29">
        <f t="shared" si="72"/>
        <v>2.8738592644756431</v>
      </c>
      <c r="D1582" s="80">
        <f t="shared" si="73"/>
        <v>2.99903077465255</v>
      </c>
      <c r="E1582" s="80">
        <f t="shared" si="74"/>
        <v>2.9650892100636286</v>
      </c>
    </row>
    <row r="1583" spans="1:5" x14ac:dyDescent="0.3">
      <c r="A1583" s="81">
        <v>39003</v>
      </c>
      <c r="B1583" s="84">
        <v>14.08</v>
      </c>
      <c r="C1583" s="29">
        <f t="shared" si="72"/>
        <v>2.8753629251200024</v>
      </c>
      <c r="D1583" s="80">
        <f t="shared" si="73"/>
        <v>3.0006633213108929</v>
      </c>
      <c r="E1583" s="80">
        <f t="shared" si="74"/>
        <v>2.9666993198718017</v>
      </c>
    </row>
    <row r="1584" spans="1:5" x14ac:dyDescent="0.3">
      <c r="A1584" s="81">
        <v>39006</v>
      </c>
      <c r="B1584" s="84">
        <v>14.08</v>
      </c>
      <c r="C1584" s="29">
        <f t="shared" si="72"/>
        <v>2.8768663661326599</v>
      </c>
      <c r="D1584" s="80">
        <f t="shared" si="73"/>
        <v>3.0022956639976712</v>
      </c>
      <c r="E1584" s="80">
        <f t="shared" si="74"/>
        <v>2.9683092656403267</v>
      </c>
    </row>
    <row r="1585" spans="1:5" x14ac:dyDescent="0.3">
      <c r="A1585" s="81">
        <v>39007</v>
      </c>
      <c r="B1585" s="84">
        <v>14.09</v>
      </c>
      <c r="C1585" s="29">
        <f t="shared" si="72"/>
        <v>2.8783705932495196</v>
      </c>
      <c r="D1585" s="80">
        <f t="shared" si="73"/>
        <v>3.0039288946689924</v>
      </c>
      <c r="E1585" s="80">
        <f t="shared" si="74"/>
        <v>2.9699200850819469</v>
      </c>
    </row>
    <row r="1586" spans="1:5" x14ac:dyDescent="0.3">
      <c r="A1586" s="81">
        <v>39008</v>
      </c>
      <c r="B1586" s="84">
        <v>14.1</v>
      </c>
      <c r="C1586" s="29">
        <f t="shared" si="72"/>
        <v>2.8798766143113199</v>
      </c>
      <c r="D1586" s="80">
        <f t="shared" si="73"/>
        <v>3.0055641076585826</v>
      </c>
      <c r="E1586" s="80">
        <f t="shared" si="74"/>
        <v>2.971532818163384</v>
      </c>
    </row>
    <row r="1587" spans="1:5" x14ac:dyDescent="0.3">
      <c r="A1587" s="81">
        <v>39009</v>
      </c>
      <c r="B1587" s="85">
        <v>13.6</v>
      </c>
      <c r="C1587" s="29">
        <f t="shared" si="72"/>
        <v>2.8813844313102748</v>
      </c>
      <c r="D1587" s="80">
        <f t="shared" si="73"/>
        <v>3.0072013052357032</v>
      </c>
      <c r="E1587" s="80">
        <f t="shared" si="74"/>
        <v>2.9731474670520526</v>
      </c>
    </row>
    <row r="1588" spans="1:5" x14ac:dyDescent="0.3">
      <c r="A1588" s="81">
        <v>39010</v>
      </c>
      <c r="B1588" s="84">
        <v>13.6</v>
      </c>
      <c r="C1588" s="29">
        <f t="shared" si="72"/>
        <v>2.8828427864124939</v>
      </c>
      <c r="D1588" s="80">
        <f t="shared" si="73"/>
        <v>3.0087848302381057</v>
      </c>
      <c r="E1588" s="80">
        <f t="shared" si="74"/>
        <v>2.9747111405782709</v>
      </c>
    </row>
    <row r="1589" spans="1:5" x14ac:dyDescent="0.3">
      <c r="A1589" s="81">
        <v>39013</v>
      </c>
      <c r="B1589" s="84">
        <v>13.6</v>
      </c>
      <c r="C1589" s="29">
        <f t="shared" si="72"/>
        <v>2.8843018796319808</v>
      </c>
      <c r="D1589" s="80">
        <f t="shared" si="73"/>
        <v>3.0103691890893858</v>
      </c>
      <c r="E1589" s="80">
        <f t="shared" si="74"/>
        <v>2.9762756364905041</v>
      </c>
    </row>
    <row r="1590" spans="1:5" x14ac:dyDescent="0.3">
      <c r="A1590" s="81">
        <v>39014</v>
      </c>
      <c r="B1590" s="84">
        <v>13.6</v>
      </c>
      <c r="C1590" s="29">
        <f t="shared" si="72"/>
        <v>2.8857617113423188</v>
      </c>
      <c r="D1590" s="80">
        <f t="shared" si="73"/>
        <v>3.0119543822286299</v>
      </c>
      <c r="E1590" s="80">
        <f t="shared" si="74"/>
        <v>2.977840955221271</v>
      </c>
    </row>
    <row r="1591" spans="1:5" x14ac:dyDescent="0.3">
      <c r="A1591" s="81">
        <v>39015</v>
      </c>
      <c r="B1591" s="84">
        <v>13.6</v>
      </c>
      <c r="C1591" s="29">
        <f t="shared" si="72"/>
        <v>2.8872222819172806</v>
      </c>
      <c r="D1591" s="80">
        <f t="shared" si="73"/>
        <v>3.0135404100951551</v>
      </c>
      <c r="E1591" s="80">
        <f t="shared" si="74"/>
        <v>2.9794070972033184</v>
      </c>
    </row>
    <row r="1592" spans="1:5" x14ac:dyDescent="0.3">
      <c r="A1592" s="81">
        <v>39016</v>
      </c>
      <c r="B1592" s="84">
        <v>13.6</v>
      </c>
      <c r="C1592" s="29">
        <f t="shared" si="72"/>
        <v>2.8886835917308273</v>
      </c>
      <c r="D1592" s="80">
        <f t="shared" si="73"/>
        <v>3.0151272731285101</v>
      </c>
      <c r="E1592" s="80">
        <f t="shared" si="74"/>
        <v>2.9809740628696209</v>
      </c>
    </row>
    <row r="1593" spans="1:5" x14ac:dyDescent="0.3">
      <c r="A1593" s="81">
        <v>39017</v>
      </c>
      <c r="B1593" s="84">
        <v>13.6</v>
      </c>
      <c r="C1593" s="29">
        <f t="shared" si="72"/>
        <v>2.89014564115711</v>
      </c>
      <c r="D1593" s="80">
        <f t="shared" si="73"/>
        <v>3.0167149717684754</v>
      </c>
      <c r="E1593" s="80">
        <f t="shared" si="74"/>
        <v>2.9825418526533798</v>
      </c>
    </row>
    <row r="1594" spans="1:5" x14ac:dyDescent="0.3">
      <c r="A1594" s="81">
        <v>39020</v>
      </c>
      <c r="B1594" s="84">
        <v>13.59</v>
      </c>
      <c r="C1594" s="29">
        <f t="shared" si="72"/>
        <v>2.8916084305704688</v>
      </c>
      <c r="D1594" s="80">
        <f t="shared" si="73"/>
        <v>3.0183035064550627</v>
      </c>
      <c r="E1594" s="80">
        <f t="shared" si="74"/>
        <v>2.9841104669880254</v>
      </c>
    </row>
    <row r="1595" spans="1:5" x14ac:dyDescent="0.3">
      <c r="A1595" s="81">
        <v>39021</v>
      </c>
      <c r="B1595" s="84">
        <v>13.65</v>
      </c>
      <c r="C1595" s="29">
        <f t="shared" si="72"/>
        <v>2.8930709482824826</v>
      </c>
      <c r="D1595" s="80">
        <f t="shared" si="73"/>
        <v>3.0198917785434762</v>
      </c>
      <c r="E1595" s="80">
        <f t="shared" si="74"/>
        <v>2.9856788618478798</v>
      </c>
    </row>
    <row r="1596" spans="1:5" x14ac:dyDescent="0.3">
      <c r="A1596" s="81">
        <v>39022</v>
      </c>
      <c r="B1596" s="84">
        <v>13.64</v>
      </c>
      <c r="C1596" s="29">
        <f t="shared" si="72"/>
        <v>2.8945402811556962</v>
      </c>
      <c r="D1596" s="80">
        <f t="shared" si="73"/>
        <v>3.0214874843824768</v>
      </c>
      <c r="E1596" s="80">
        <f t="shared" si="74"/>
        <v>2.9872543510776053</v>
      </c>
    </row>
    <row r="1597" spans="1:5" x14ac:dyDescent="0.3">
      <c r="A1597" s="81">
        <v>39024</v>
      </c>
      <c r="B1597" s="84">
        <v>13.64</v>
      </c>
      <c r="C1597" s="29">
        <f t="shared" si="72"/>
        <v>2.8960093471845907</v>
      </c>
      <c r="D1597" s="80">
        <f t="shared" si="73"/>
        <v>3.0230829331453606</v>
      </c>
      <c r="E1597" s="80">
        <f t="shared" si="74"/>
        <v>2.9888296261050469</v>
      </c>
    </row>
    <row r="1598" spans="1:5" x14ac:dyDescent="0.3">
      <c r="A1598" s="81">
        <v>39027</v>
      </c>
      <c r="B1598" s="84">
        <v>13.68</v>
      </c>
      <c r="C1598" s="29">
        <f t="shared" si="72"/>
        <v>2.8974791588085669</v>
      </c>
      <c r="D1598" s="80">
        <f t="shared" si="73"/>
        <v>3.0246792243597747</v>
      </c>
      <c r="E1598" s="80">
        <f t="shared" si="74"/>
        <v>2.9904057318255335</v>
      </c>
    </row>
    <row r="1599" spans="1:5" x14ac:dyDescent="0.3">
      <c r="A1599" s="81">
        <v>39028</v>
      </c>
      <c r="B1599" s="84">
        <v>13.67</v>
      </c>
      <c r="C1599" s="29">
        <f t="shared" si="72"/>
        <v>2.8989537728768595</v>
      </c>
      <c r="D1599" s="80">
        <f t="shared" si="73"/>
        <v>3.0262807640973337</v>
      </c>
      <c r="E1599" s="80">
        <f t="shared" si="74"/>
        <v>2.9919868553280011</v>
      </c>
    </row>
    <row r="1600" spans="1:5" x14ac:dyDescent="0.3">
      <c r="A1600" s="81">
        <v>39029</v>
      </c>
      <c r="B1600" s="84">
        <v>13.65</v>
      </c>
      <c r="C1600" s="29">
        <f t="shared" si="72"/>
        <v>2.9004281227866691</v>
      </c>
      <c r="D1600" s="80">
        <f t="shared" si="73"/>
        <v>3.0278820498455268</v>
      </c>
      <c r="E1600" s="80">
        <f t="shared" si="74"/>
        <v>2.9935677676050929</v>
      </c>
    </row>
    <row r="1601" spans="1:5" x14ac:dyDescent="0.3">
      <c r="A1601" s="81">
        <v>39030</v>
      </c>
      <c r="B1601" s="84">
        <v>13.63</v>
      </c>
      <c r="C1601" s="29">
        <f t="shared" si="72"/>
        <v>2.9019011922216702</v>
      </c>
      <c r="D1601" s="80">
        <f t="shared" si="73"/>
        <v>3.0294819777307151</v>
      </c>
      <c r="E1601" s="80">
        <f t="shared" si="74"/>
        <v>2.9951474196690113</v>
      </c>
    </row>
    <row r="1602" spans="1:5" x14ac:dyDescent="0.3">
      <c r="A1602" s="81">
        <v>39031</v>
      </c>
      <c r="B1602" s="84">
        <v>13.63</v>
      </c>
      <c r="C1602" s="29">
        <f t="shared" si="72"/>
        <v>2.9033729784683415</v>
      </c>
      <c r="D1602" s="80">
        <f t="shared" si="73"/>
        <v>3.031080544704027</v>
      </c>
      <c r="E1602" s="80">
        <f t="shared" si="74"/>
        <v>2.9967258086423252</v>
      </c>
    </row>
    <row r="1603" spans="1:5" x14ac:dyDescent="0.3">
      <c r="A1603" s="81">
        <v>39034</v>
      </c>
      <c r="B1603" s="84">
        <v>13.63</v>
      </c>
      <c r="C1603" s="29">
        <f t="shared" si="72"/>
        <v>2.9048455111755613</v>
      </c>
      <c r="D1603" s="80">
        <f t="shared" si="73"/>
        <v>3.0326799551932888</v>
      </c>
      <c r="E1603" s="80">
        <f t="shared" si="74"/>
        <v>2.9983050293983204</v>
      </c>
    </row>
    <row r="1604" spans="1:5" x14ac:dyDescent="0.3">
      <c r="A1604" s="81">
        <v>39035</v>
      </c>
      <c r="B1604" s="84">
        <v>13.63</v>
      </c>
      <c r="C1604" s="29">
        <f t="shared" si="72"/>
        <v>2.9063187907219197</v>
      </c>
      <c r="D1604" s="80">
        <f t="shared" si="73"/>
        <v>3.0342802096435988</v>
      </c>
      <c r="E1604" s="80">
        <f t="shared" si="74"/>
        <v>2.9998850823753314</v>
      </c>
    </row>
    <row r="1605" spans="1:5" x14ac:dyDescent="0.3">
      <c r="A1605" s="81">
        <v>39037</v>
      </c>
      <c r="B1605" s="84">
        <v>13.62</v>
      </c>
      <c r="C1605" s="29">
        <f t="shared" ref="C1605:C1668" si="75">IF(A1605=$B$2,1,IF(A1604&lt;DATE(1998,1,2),ROUND(B1604/3000+1,8)*C1604,ROUND(((1+B1604/100)^(1/252)),8)*C1604))</f>
        <v>2.907792817486198</v>
      </c>
      <c r="D1605" s="80">
        <f t="shared" ref="D1605:D1668" si="76">(((ROUND(C1605/C1604,8)-1)*$D$1)+1)*D1604</f>
        <v>3.0358813085002896</v>
      </c>
      <c r="E1605" s="80">
        <f t="shared" ref="E1605:E1668" si="77">(((ROUND(C1605/C1604,8))*(($E$1+1)^(1/252)))*E1604)</f>
        <v>3.0014659680119231</v>
      </c>
    </row>
    <row r="1606" spans="1:5" x14ac:dyDescent="0.3">
      <c r="A1606" s="81">
        <v>39038</v>
      </c>
      <c r="B1606" s="84">
        <v>13.61</v>
      </c>
      <c r="C1606" s="29">
        <f t="shared" si="75"/>
        <v>2.9092665741198842</v>
      </c>
      <c r="D1606" s="80">
        <f t="shared" si="76"/>
        <v>3.0374821467231095</v>
      </c>
      <c r="E1606" s="80">
        <f t="shared" si="77"/>
        <v>3.0030466362130124</v>
      </c>
    </row>
    <row r="1607" spans="1:5" x14ac:dyDescent="0.3">
      <c r="A1607" s="81">
        <v>39041</v>
      </c>
      <c r="B1607" s="84">
        <v>13.61</v>
      </c>
      <c r="C1607" s="29">
        <f t="shared" si="75"/>
        <v>2.9107400594543447</v>
      </c>
      <c r="D1607" s="80">
        <f t="shared" si="76"/>
        <v>3.0390827230086721</v>
      </c>
      <c r="E1607" s="80">
        <f t="shared" si="77"/>
        <v>3.0046270857575248</v>
      </c>
    </row>
    <row r="1608" spans="1:5" x14ac:dyDescent="0.3">
      <c r="A1608" s="81">
        <v>39042</v>
      </c>
      <c r="B1608" s="84">
        <v>13.62</v>
      </c>
      <c r="C1608" s="29">
        <f t="shared" si="75"/>
        <v>2.9122142910796573</v>
      </c>
      <c r="D1608" s="80">
        <f t="shared" si="76"/>
        <v>3.0406841427047713</v>
      </c>
      <c r="E1608" s="80">
        <f t="shared" si="77"/>
        <v>3.0062083670642656</v>
      </c>
    </row>
    <row r="1609" spans="1:5" x14ac:dyDescent="0.3">
      <c r="A1609" s="81">
        <v>39043</v>
      </c>
      <c r="B1609" s="85">
        <v>13.61</v>
      </c>
      <c r="C1609" s="29">
        <f t="shared" si="75"/>
        <v>2.9136902886488052</v>
      </c>
      <c r="D1609" s="80">
        <f t="shared" si="76"/>
        <v>3.0422875134905576</v>
      </c>
      <c r="E1609" s="80">
        <f t="shared" si="77"/>
        <v>3.0077915327647298</v>
      </c>
    </row>
    <row r="1610" spans="1:5" x14ac:dyDescent="0.3">
      <c r="A1610" s="81">
        <v>39044</v>
      </c>
      <c r="B1610" s="84">
        <v>13.62</v>
      </c>
      <c r="C1610" s="29">
        <f t="shared" si="75"/>
        <v>2.9151660145062004</v>
      </c>
      <c r="D1610" s="80">
        <f t="shared" si="76"/>
        <v>3.0438906219246959</v>
      </c>
      <c r="E1610" s="80">
        <f t="shared" si="77"/>
        <v>3.0093744794631334</v>
      </c>
    </row>
    <row r="1611" spans="1:5" x14ac:dyDescent="0.3">
      <c r="A1611" s="81">
        <v>39045</v>
      </c>
      <c r="B1611" s="84">
        <v>13.61</v>
      </c>
      <c r="C1611" s="29">
        <f t="shared" si="75"/>
        <v>2.9166435080973323</v>
      </c>
      <c r="D1611" s="80">
        <f t="shared" si="76"/>
        <v>3.0454956835059956</v>
      </c>
      <c r="E1611" s="80">
        <f t="shared" si="77"/>
        <v>3.0109593125398875</v>
      </c>
    </row>
    <row r="1612" spans="1:5" x14ac:dyDescent="0.3">
      <c r="A1612" s="81">
        <v>39048</v>
      </c>
      <c r="B1612" s="84">
        <v>13.61</v>
      </c>
      <c r="C1612" s="29">
        <f t="shared" si="75"/>
        <v>2.9181207297013136</v>
      </c>
      <c r="D1612" s="80">
        <f t="shared" si="76"/>
        <v>3.0471004824589913</v>
      </c>
      <c r="E1612" s="80">
        <f t="shared" si="77"/>
        <v>3.01254392638393</v>
      </c>
    </row>
    <row r="1613" spans="1:5" x14ac:dyDescent="0.3">
      <c r="A1613" s="81">
        <v>39049</v>
      </c>
      <c r="B1613" s="84">
        <v>13.6</v>
      </c>
      <c r="C1613" s="29">
        <f t="shared" si="75"/>
        <v>2.919598699488493</v>
      </c>
      <c r="D1613" s="80">
        <f t="shared" si="76"/>
        <v>3.0487061270476228</v>
      </c>
      <c r="E1613" s="80">
        <f t="shared" si="77"/>
        <v>3.0141293741817972</v>
      </c>
    </row>
    <row r="1614" spans="1:5" x14ac:dyDescent="0.3">
      <c r="A1614" s="81">
        <v>39050</v>
      </c>
      <c r="B1614" s="84">
        <v>13.6</v>
      </c>
      <c r="C1614" s="29">
        <f t="shared" si="75"/>
        <v>2.9210763959782651</v>
      </c>
      <c r="D1614" s="80">
        <f t="shared" si="76"/>
        <v>3.0503115075616418</v>
      </c>
      <c r="E1614" s="80">
        <f t="shared" si="77"/>
        <v>3.0157146014062235</v>
      </c>
    </row>
    <row r="1615" spans="1:5" x14ac:dyDescent="0.3">
      <c r="A1615" s="81">
        <v>39051</v>
      </c>
      <c r="B1615" s="84">
        <v>13.13</v>
      </c>
      <c r="C1615" s="29">
        <f t="shared" si="75"/>
        <v>2.9225548403745614</v>
      </c>
      <c r="D1615" s="80">
        <f t="shared" si="76"/>
        <v>3.0519177334331622</v>
      </c>
      <c r="E1615" s="80">
        <f t="shared" si="77"/>
        <v>3.017300662352445</v>
      </c>
    </row>
    <row r="1616" spans="1:5" x14ac:dyDescent="0.3">
      <c r="A1616" s="81">
        <v>39052</v>
      </c>
      <c r="B1616" s="84">
        <v>13.14</v>
      </c>
      <c r="C1616" s="29">
        <f t="shared" si="75"/>
        <v>2.9239859278032481</v>
      </c>
      <c r="D1616" s="80">
        <f t="shared" si="76"/>
        <v>3.0534725410649766</v>
      </c>
      <c r="E1616" s="80">
        <f t="shared" si="77"/>
        <v>3.0188378917070748</v>
      </c>
    </row>
    <row r="1617" spans="1:5" x14ac:dyDescent="0.3">
      <c r="A1617" s="81">
        <v>39055</v>
      </c>
      <c r="B1617" s="84">
        <v>13.15</v>
      </c>
      <c r="C1617" s="29">
        <f t="shared" si="75"/>
        <v>2.9254187393875903</v>
      </c>
      <c r="D1617" s="80">
        <f t="shared" si="76"/>
        <v>3.0550292526891778</v>
      </c>
      <c r="E1617" s="80">
        <f t="shared" si="77"/>
        <v>3.0203769608507596</v>
      </c>
    </row>
    <row r="1618" spans="1:5" x14ac:dyDescent="0.3">
      <c r="A1618" s="81">
        <v>39056</v>
      </c>
      <c r="B1618" s="84">
        <v>13.15</v>
      </c>
      <c r="C1618" s="29">
        <f t="shared" si="75"/>
        <v>2.9268532769748239</v>
      </c>
      <c r="D1618" s="80">
        <f t="shared" si="76"/>
        <v>3.0565878704094831</v>
      </c>
      <c r="E1618" s="80">
        <f t="shared" si="77"/>
        <v>3.0219178717981912</v>
      </c>
    </row>
    <row r="1619" spans="1:5" x14ac:dyDescent="0.3">
      <c r="A1619" s="81">
        <v>39057</v>
      </c>
      <c r="B1619" s="84">
        <v>13.14</v>
      </c>
      <c r="C1619" s="29">
        <f t="shared" si="75"/>
        <v>2.9282885180162541</v>
      </c>
      <c r="D1619" s="80">
        <f t="shared" si="76"/>
        <v>3.0581472833068544</v>
      </c>
      <c r="E1619" s="80">
        <f t="shared" si="77"/>
        <v>3.0234595688748307</v>
      </c>
    </row>
    <row r="1620" spans="1:5" x14ac:dyDescent="0.3">
      <c r="A1620" s="81">
        <v>39058</v>
      </c>
      <c r="B1620" s="84">
        <v>13.12</v>
      </c>
      <c r="C1620" s="29">
        <f t="shared" si="75"/>
        <v>2.9297234379558525</v>
      </c>
      <c r="D1620" s="80">
        <f t="shared" si="76"/>
        <v>3.0597063781932237</v>
      </c>
      <c r="E1620" s="80">
        <f t="shared" si="77"/>
        <v>3.025000994249945</v>
      </c>
    </row>
    <row r="1621" spans="1:5" x14ac:dyDescent="0.3">
      <c r="A1621" s="81">
        <v>39059</v>
      </c>
      <c r="B1621" s="84">
        <v>13.13</v>
      </c>
      <c r="C1621" s="29">
        <f t="shared" si="75"/>
        <v>2.9311570102285129</v>
      </c>
      <c r="D1621" s="80">
        <f t="shared" si="76"/>
        <v>3.06126403960941</v>
      </c>
      <c r="E1621" s="80">
        <f t="shared" si="77"/>
        <v>3.0265410879345991</v>
      </c>
    </row>
    <row r="1622" spans="1:5" x14ac:dyDescent="0.3">
      <c r="A1622" s="81">
        <v>39062</v>
      </c>
      <c r="B1622" s="84">
        <v>13.11</v>
      </c>
      <c r="C1622" s="29">
        <f t="shared" si="75"/>
        <v>2.9325923098817119</v>
      </c>
      <c r="D1622" s="80">
        <f t="shared" si="76"/>
        <v>3.0628236087418417</v>
      </c>
      <c r="E1622" s="80">
        <f t="shared" si="77"/>
        <v>3.0280830250247326</v>
      </c>
    </row>
    <row r="1623" spans="1:5" x14ac:dyDescent="0.3">
      <c r="A1623" s="81">
        <v>39063</v>
      </c>
      <c r="B1623" s="84">
        <v>13.1</v>
      </c>
      <c r="C1623" s="29">
        <f t="shared" si="75"/>
        <v>2.9340262595434745</v>
      </c>
      <c r="D1623" s="80">
        <f t="shared" si="76"/>
        <v>3.0643817418077508</v>
      </c>
      <c r="E1623" s="80">
        <f t="shared" si="77"/>
        <v>3.0296236279881352</v>
      </c>
    </row>
    <row r="1624" spans="1:5" x14ac:dyDescent="0.3">
      <c r="A1624" s="81">
        <v>39064</v>
      </c>
      <c r="B1624" s="84">
        <v>13.1</v>
      </c>
      <c r="C1624" s="29">
        <f t="shared" si="75"/>
        <v>2.935459883454413</v>
      </c>
      <c r="D1624" s="80">
        <f t="shared" si="76"/>
        <v>3.0659395516699832</v>
      </c>
      <c r="E1624" s="80">
        <f t="shared" si="77"/>
        <v>3.0311639543774782</v>
      </c>
    </row>
    <row r="1625" spans="1:5" x14ac:dyDescent="0.3">
      <c r="A1625" s="81">
        <v>39065</v>
      </c>
      <c r="B1625" s="84">
        <v>13.1</v>
      </c>
      <c r="C1625" s="29">
        <f t="shared" si="75"/>
        <v>2.9368942078626668</v>
      </c>
      <c r="D1625" s="80">
        <f t="shared" si="76"/>
        <v>3.0674981534608232</v>
      </c>
      <c r="E1625" s="80">
        <f t="shared" si="77"/>
        <v>3.0327050639021795</v>
      </c>
    </row>
    <row r="1626" spans="1:5" x14ac:dyDescent="0.3">
      <c r="A1626" s="81">
        <v>39066</v>
      </c>
      <c r="B1626" s="84">
        <v>13.11</v>
      </c>
      <c r="C1626" s="29">
        <f t="shared" si="75"/>
        <v>2.9383292331105126</v>
      </c>
      <c r="D1626" s="80">
        <f t="shared" si="76"/>
        <v>3.0690575475828563</v>
      </c>
      <c r="E1626" s="80">
        <f t="shared" si="77"/>
        <v>3.0342469569604025</v>
      </c>
    </row>
    <row r="1627" spans="1:5" x14ac:dyDescent="0.3">
      <c r="A1627" s="81">
        <v>39069</v>
      </c>
      <c r="B1627" s="84">
        <v>13.12</v>
      </c>
      <c r="C1627" s="29">
        <f t="shared" si="75"/>
        <v>2.9397659879556266</v>
      </c>
      <c r="D1627" s="80">
        <f t="shared" si="76"/>
        <v>3.0706188520054871</v>
      </c>
      <c r="E1627" s="80">
        <f t="shared" si="77"/>
        <v>3.035790695957965</v>
      </c>
    </row>
    <row r="1628" spans="1:5" x14ac:dyDescent="0.3">
      <c r="A1628" s="81">
        <v>39070</v>
      </c>
      <c r="B1628" s="84">
        <v>13.14</v>
      </c>
      <c r="C1628" s="29">
        <f t="shared" si="75"/>
        <v>2.941204474248853</v>
      </c>
      <c r="D1628" s="80">
        <f t="shared" si="76"/>
        <v>3.0721820688369035</v>
      </c>
      <c r="E1628" s="80">
        <f t="shared" si="77"/>
        <v>3.0373362829140236</v>
      </c>
    </row>
    <row r="1629" spans="1:5" x14ac:dyDescent="0.3">
      <c r="A1629" s="81">
        <v>39071</v>
      </c>
      <c r="B1629" s="84">
        <v>13.15</v>
      </c>
      <c r="C1629" s="29">
        <f t="shared" si="75"/>
        <v>2.9426457232653243</v>
      </c>
      <c r="D1629" s="80">
        <f t="shared" si="76"/>
        <v>3.0737483188928327</v>
      </c>
      <c r="E1629" s="80">
        <f t="shared" si="77"/>
        <v>3.0388847829394368</v>
      </c>
    </row>
    <row r="1630" spans="1:5" x14ac:dyDescent="0.3">
      <c r="A1630" s="81">
        <v>39072</v>
      </c>
      <c r="B1630" s="84">
        <v>13.15</v>
      </c>
      <c r="C1630" s="29">
        <f t="shared" si="75"/>
        <v>2.9440887084486422</v>
      </c>
      <c r="D1630" s="80">
        <f t="shared" si="76"/>
        <v>3.0753164867240792</v>
      </c>
      <c r="E1630" s="80">
        <f t="shared" si="77"/>
        <v>3.0404351360545312</v>
      </c>
    </row>
    <row r="1631" spans="1:5" x14ac:dyDescent="0.3">
      <c r="A1631" s="81">
        <v>39073</v>
      </c>
      <c r="B1631" s="84">
        <v>13.14</v>
      </c>
      <c r="C1631" s="29">
        <f t="shared" si="75"/>
        <v>2.9455324012286046</v>
      </c>
      <c r="D1631" s="80">
        <f t="shared" si="76"/>
        <v>3.0768854546046764</v>
      </c>
      <c r="E1631" s="80">
        <f t="shared" si="77"/>
        <v>3.0419862801159603</v>
      </c>
    </row>
    <row r="1632" spans="1:5" x14ac:dyDescent="0.3">
      <c r="A1632" s="81">
        <v>39077</v>
      </c>
      <c r="B1632" s="84">
        <v>13.16</v>
      </c>
      <c r="C1632" s="29">
        <f t="shared" si="75"/>
        <v>2.9469757710158544</v>
      </c>
      <c r="D1632" s="80">
        <f t="shared" si="76"/>
        <v>3.0784541025257246</v>
      </c>
      <c r="E1632" s="80">
        <f t="shared" si="77"/>
        <v>3.0435371508109719</v>
      </c>
    </row>
    <row r="1633" spans="1:5" x14ac:dyDescent="0.3">
      <c r="A1633" s="81">
        <v>39078</v>
      </c>
      <c r="B1633" s="84">
        <v>13.16</v>
      </c>
      <c r="C1633" s="29">
        <f t="shared" si="75"/>
        <v>2.9484219404359653</v>
      </c>
      <c r="D1633" s="80">
        <f t="shared" si="76"/>
        <v>3.0800258241746397</v>
      </c>
      <c r="E1633" s="80">
        <f t="shared" si="77"/>
        <v>3.0450909731277038</v>
      </c>
    </row>
    <row r="1634" spans="1:5" x14ac:dyDescent="0.3">
      <c r="A1634" s="81">
        <v>39079</v>
      </c>
      <c r="B1634" s="84">
        <v>13.17</v>
      </c>
      <c r="C1634" s="29">
        <f t="shared" si="75"/>
        <v>2.9498688195347955</v>
      </c>
      <c r="D1634" s="80">
        <f t="shared" si="76"/>
        <v>3.0815983482746745</v>
      </c>
      <c r="E1634" s="80">
        <f t="shared" si="77"/>
        <v>3.0466455887200463</v>
      </c>
    </row>
    <row r="1635" spans="1:5" x14ac:dyDescent="0.3">
      <c r="A1635" s="81">
        <v>39080</v>
      </c>
      <c r="B1635" s="84">
        <v>13.17</v>
      </c>
      <c r="C1635" s="29">
        <f t="shared" si="75"/>
        <v>2.9513174411146927</v>
      </c>
      <c r="D1635" s="80">
        <f t="shared" si="76"/>
        <v>3.0831727973687464</v>
      </c>
      <c r="E1635" s="80">
        <f t="shared" si="77"/>
        <v>3.0482020643400527</v>
      </c>
    </row>
    <row r="1636" spans="1:5" x14ac:dyDescent="0.3">
      <c r="A1636" s="81">
        <v>39084</v>
      </c>
      <c r="B1636" s="84">
        <v>13.16</v>
      </c>
      <c r="C1636" s="29">
        <f t="shared" si="75"/>
        <v>2.9527667740836754</v>
      </c>
      <c r="D1636" s="80">
        <f t="shared" si="76"/>
        <v>3.08474805087977</v>
      </c>
      <c r="E1636" s="80">
        <f t="shared" si="77"/>
        <v>3.0497593351350427</v>
      </c>
    </row>
    <row r="1637" spans="1:5" x14ac:dyDescent="0.3">
      <c r="A1637" s="81">
        <v>39085</v>
      </c>
      <c r="B1637" s="84">
        <v>13.16</v>
      </c>
      <c r="C1637" s="29">
        <f t="shared" si="75"/>
        <v>2.954215785322722</v>
      </c>
      <c r="D1637" s="80">
        <f t="shared" si="76"/>
        <v>3.0863229859385837</v>
      </c>
      <c r="E1637" s="80">
        <f t="shared" si="77"/>
        <v>3.0513163340743628</v>
      </c>
    </row>
    <row r="1638" spans="1:5" x14ac:dyDescent="0.3">
      <c r="A1638" s="81">
        <v>39086</v>
      </c>
      <c r="B1638" s="84">
        <v>13.16</v>
      </c>
      <c r="C1638" s="29">
        <f t="shared" si="75"/>
        <v>2.9556655076350538</v>
      </c>
      <c r="D1638" s="80">
        <f t="shared" si="76"/>
        <v>3.0878987250891412</v>
      </c>
      <c r="E1638" s="80">
        <f t="shared" si="77"/>
        <v>3.0528741279110601</v>
      </c>
    </row>
    <row r="1639" spans="1:5" x14ac:dyDescent="0.3">
      <c r="A1639" s="81">
        <v>39087</v>
      </c>
      <c r="B1639" s="84">
        <v>13.17</v>
      </c>
      <c r="C1639" s="29">
        <f t="shared" si="75"/>
        <v>2.957115941369616</v>
      </c>
      <c r="D1639" s="80">
        <f t="shared" si="76"/>
        <v>3.089475268741976</v>
      </c>
      <c r="E1639" s="80">
        <f t="shared" si="77"/>
        <v>3.0544327170509553</v>
      </c>
    </row>
    <row r="1640" spans="1:5" x14ac:dyDescent="0.3">
      <c r="A1640" s="81">
        <v>39090</v>
      </c>
      <c r="B1640" s="84">
        <v>13.18</v>
      </c>
      <c r="C1640" s="29">
        <f t="shared" si="75"/>
        <v>2.9585681218661035</v>
      </c>
      <c r="D1640" s="80">
        <f t="shared" si="76"/>
        <v>3.0910537423093545</v>
      </c>
      <c r="E1640" s="80">
        <f t="shared" si="77"/>
        <v>3.0559931709726853</v>
      </c>
    </row>
    <row r="1641" spans="1:5" x14ac:dyDescent="0.3">
      <c r="A1641" s="81">
        <v>39091</v>
      </c>
      <c r="B1641" s="84">
        <v>13.18</v>
      </c>
      <c r="C1641" s="29">
        <f t="shared" si="75"/>
        <v>2.9600220509982322</v>
      </c>
      <c r="D1641" s="80">
        <f t="shared" si="76"/>
        <v>3.0926341479261774</v>
      </c>
      <c r="E1641" s="80">
        <f t="shared" si="77"/>
        <v>3.05755549172062</v>
      </c>
    </row>
    <row r="1642" spans="1:5" x14ac:dyDescent="0.3">
      <c r="A1642" s="81">
        <v>39092</v>
      </c>
      <c r="B1642" s="84">
        <v>13.15</v>
      </c>
      <c r="C1642" s="29">
        <f t="shared" si="75"/>
        <v>2.9614766946347544</v>
      </c>
      <c r="D1642" s="80">
        <f t="shared" si="76"/>
        <v>3.0942153615787453</v>
      </c>
      <c r="E1642" s="80">
        <f t="shared" si="77"/>
        <v>3.0591186111765305</v>
      </c>
    </row>
    <row r="1643" spans="1:5" x14ac:dyDescent="0.3">
      <c r="A1643" s="81">
        <v>39093</v>
      </c>
      <c r="B1643" s="84">
        <v>13.12</v>
      </c>
      <c r="C1643" s="29">
        <f t="shared" si="75"/>
        <v>2.9629289139615027</v>
      </c>
      <c r="D1643" s="80">
        <f t="shared" si="76"/>
        <v>3.0957939713052323</v>
      </c>
      <c r="E1643" s="80">
        <f t="shared" si="77"/>
        <v>3.0606792870188348</v>
      </c>
    </row>
    <row r="1644" spans="1:5" x14ac:dyDescent="0.3">
      <c r="A1644" s="81">
        <v>39094</v>
      </c>
      <c r="B1644" s="84">
        <v>13.13</v>
      </c>
      <c r="C1644" s="29">
        <f t="shared" si="75"/>
        <v>2.9643787343376822</v>
      </c>
      <c r="D1644" s="80">
        <f t="shared" si="76"/>
        <v>3.0973700045010752</v>
      </c>
      <c r="E1644" s="80">
        <f t="shared" si="77"/>
        <v>3.0622375452969806</v>
      </c>
    </row>
    <row r="1645" spans="1:5" x14ac:dyDescent="0.3">
      <c r="A1645" s="81">
        <v>39097</v>
      </c>
      <c r="B1645" s="84">
        <v>13.14</v>
      </c>
      <c r="C1645" s="29">
        <f t="shared" si="75"/>
        <v>2.9658303016725256</v>
      </c>
      <c r="D1645" s="80">
        <f t="shared" si="76"/>
        <v>3.0989479679136518</v>
      </c>
      <c r="E1645" s="80">
        <f t="shared" si="77"/>
        <v>3.0637976687226023</v>
      </c>
    </row>
    <row r="1646" spans="1:5" x14ac:dyDescent="0.3">
      <c r="A1646" s="81">
        <v>39098</v>
      </c>
      <c r="B1646" s="84">
        <v>13.12</v>
      </c>
      <c r="C1646" s="29">
        <f t="shared" si="75"/>
        <v>2.967283617836951</v>
      </c>
      <c r="D1646" s="80">
        <f t="shared" si="76"/>
        <v>3.1005278636748117</v>
      </c>
      <c r="E1646" s="80">
        <f t="shared" si="77"/>
        <v>3.065359659337394</v>
      </c>
    </row>
    <row r="1647" spans="1:5" x14ac:dyDescent="0.3">
      <c r="A1647" s="81">
        <v>39099</v>
      </c>
      <c r="B1647" s="84">
        <v>13.12</v>
      </c>
      <c r="C1647" s="29">
        <f t="shared" si="75"/>
        <v>2.9687355690568311</v>
      </c>
      <c r="D1647" s="80">
        <f t="shared" si="76"/>
        <v>3.1021063068409527</v>
      </c>
      <c r="E1647" s="80">
        <f t="shared" si="77"/>
        <v>3.066920300494707</v>
      </c>
    </row>
    <row r="1648" spans="1:5" x14ac:dyDescent="0.3">
      <c r="A1648" s="81">
        <v>39100</v>
      </c>
      <c r="B1648" s="84">
        <v>13.13</v>
      </c>
      <c r="C1648" s="29">
        <f t="shared" si="75"/>
        <v>2.9701882307454821</v>
      </c>
      <c r="D1648" s="80">
        <f t="shared" si="76"/>
        <v>3.1036855535744015</v>
      </c>
      <c r="E1648" s="80">
        <f t="shared" si="77"/>
        <v>3.0684817362083177</v>
      </c>
    </row>
    <row r="1649" spans="1:5" x14ac:dyDescent="0.3">
      <c r="A1649" s="81">
        <v>39101</v>
      </c>
      <c r="B1649" s="84">
        <v>13.11</v>
      </c>
      <c r="C1649" s="29">
        <f t="shared" si="75"/>
        <v>2.9716426428164318</v>
      </c>
      <c r="D1649" s="80">
        <f t="shared" si="76"/>
        <v>3.1052667344603031</v>
      </c>
      <c r="E1649" s="80">
        <f t="shared" si="77"/>
        <v>3.0700450408726154</v>
      </c>
    </row>
    <row r="1650" spans="1:5" x14ac:dyDescent="0.3">
      <c r="A1650" s="81">
        <v>39104</v>
      </c>
      <c r="B1650" s="84">
        <v>13.12</v>
      </c>
      <c r="C1650" s="29">
        <f t="shared" si="75"/>
        <v>2.9730956869194896</v>
      </c>
      <c r="D1650" s="80">
        <f t="shared" si="76"/>
        <v>3.1068464593793683</v>
      </c>
      <c r="E1650" s="80">
        <f t="shared" si="77"/>
        <v>3.0716069929223644</v>
      </c>
    </row>
    <row r="1651" spans="1:5" x14ac:dyDescent="0.3">
      <c r="A1651" s="81">
        <v>39105</v>
      </c>
      <c r="B1651" s="84">
        <v>13.12</v>
      </c>
      <c r="C1651" s="29">
        <f t="shared" si="75"/>
        <v>2.9745504821010131</v>
      </c>
      <c r="D1651" s="80">
        <f t="shared" si="76"/>
        <v>3.1084281192700955</v>
      </c>
      <c r="E1651" s="80">
        <f t="shared" si="77"/>
        <v>3.0731708147328467</v>
      </c>
    </row>
    <row r="1652" spans="1:5" x14ac:dyDescent="0.3">
      <c r="A1652" s="81">
        <v>39106</v>
      </c>
      <c r="B1652" s="84">
        <v>13</v>
      </c>
      <c r="C1652" s="29">
        <f t="shared" si="75"/>
        <v>2.9760059891429149</v>
      </c>
      <c r="D1652" s="80">
        <f t="shared" si="76"/>
        <v>3.1100105843657282</v>
      </c>
      <c r="E1652" s="80">
        <f t="shared" si="77"/>
        <v>3.0747354327189664</v>
      </c>
    </row>
    <row r="1653" spans="1:5" x14ac:dyDescent="0.3">
      <c r="A1653" s="81">
        <v>39107</v>
      </c>
      <c r="B1653" s="84">
        <v>12.87</v>
      </c>
      <c r="C1653" s="29">
        <f t="shared" si="75"/>
        <v>2.9774496794083083</v>
      </c>
      <c r="D1653" s="80">
        <f t="shared" si="76"/>
        <v>3.1115802329685867</v>
      </c>
      <c r="E1653" s="80">
        <f t="shared" si="77"/>
        <v>3.0762879023937013</v>
      </c>
    </row>
    <row r="1654" spans="1:5" x14ac:dyDescent="0.3">
      <c r="A1654" s="81">
        <v>39108</v>
      </c>
      <c r="B1654" s="84">
        <v>12.84</v>
      </c>
      <c r="C1654" s="29">
        <f t="shared" si="75"/>
        <v>2.9788804630772514</v>
      </c>
      <c r="D1654" s="80">
        <f t="shared" si="76"/>
        <v>3.1131358793798496</v>
      </c>
      <c r="E1654" s="80">
        <f t="shared" si="77"/>
        <v>3.077827097014465</v>
      </c>
    </row>
    <row r="1655" spans="1:5" x14ac:dyDescent="0.3">
      <c r="A1655" s="81">
        <v>39111</v>
      </c>
      <c r="B1655" s="84">
        <v>12.85</v>
      </c>
      <c r="C1655" s="29">
        <f t="shared" si="75"/>
        <v>2.9803087766816878</v>
      </c>
      <c r="D1655" s="80">
        <f t="shared" si="76"/>
        <v>3.1146888703015092</v>
      </c>
      <c r="E1655" s="80">
        <f t="shared" si="77"/>
        <v>3.0793637991969387</v>
      </c>
    </row>
    <row r="1656" spans="1:5" x14ac:dyDescent="0.3">
      <c r="A1656" s="81">
        <v>39112</v>
      </c>
      <c r="B1656" s="84">
        <v>12.87</v>
      </c>
      <c r="C1656" s="29">
        <f t="shared" si="75"/>
        <v>2.981738818242003</v>
      </c>
      <c r="D1656" s="80">
        <f t="shared" si="76"/>
        <v>3.1162437701170358</v>
      </c>
      <c r="E1656" s="80">
        <f t="shared" si="77"/>
        <v>3.08090234642507</v>
      </c>
    </row>
    <row r="1657" spans="1:5" x14ac:dyDescent="0.3">
      <c r="A1657" s="81">
        <v>39113</v>
      </c>
      <c r="B1657" s="84">
        <v>12.91</v>
      </c>
      <c r="C1657" s="29">
        <f t="shared" si="75"/>
        <v>2.9831716630137213</v>
      </c>
      <c r="D1657" s="80">
        <f t="shared" si="76"/>
        <v>3.1178017480814919</v>
      </c>
      <c r="E1657" s="80">
        <f t="shared" si="77"/>
        <v>3.082443849843858</v>
      </c>
    </row>
    <row r="1658" spans="1:5" x14ac:dyDescent="0.3">
      <c r="A1658" s="81">
        <v>39114</v>
      </c>
      <c r="B1658" s="84">
        <v>12.92</v>
      </c>
      <c r="C1658" s="29">
        <f t="shared" si="75"/>
        <v>2.9846093727649943</v>
      </c>
      <c r="D1658" s="80">
        <f t="shared" si="76"/>
        <v>3.1193650462282907</v>
      </c>
      <c r="E1658" s="80">
        <f t="shared" si="77"/>
        <v>3.0839904400476383</v>
      </c>
    </row>
    <row r="1659" spans="1:5" x14ac:dyDescent="0.3">
      <c r="A1659" s="81">
        <v>39115</v>
      </c>
      <c r="B1659" s="84">
        <v>12.91</v>
      </c>
      <c r="C1659" s="29">
        <f t="shared" si="75"/>
        <v>2.9860488498654791</v>
      </c>
      <c r="D1659" s="80">
        <f t="shared" si="76"/>
        <v>3.1209302965684631</v>
      </c>
      <c r="E1659" s="80">
        <f t="shared" si="77"/>
        <v>3.0855389164985412</v>
      </c>
    </row>
    <row r="1660" spans="1:5" x14ac:dyDescent="0.3">
      <c r="A1660" s="81">
        <v>39118</v>
      </c>
      <c r="B1660" s="84">
        <v>12.92</v>
      </c>
      <c r="C1660" s="29">
        <f t="shared" si="75"/>
        <v>2.9874879462481831</v>
      </c>
      <c r="D1660" s="80">
        <f t="shared" si="76"/>
        <v>3.1224951634019349</v>
      </c>
      <c r="E1660" s="80">
        <f t="shared" si="77"/>
        <v>3.0870870596259112</v>
      </c>
    </row>
    <row r="1661" spans="1:5" x14ac:dyDescent="0.3">
      <c r="A1661" s="81">
        <v>39119</v>
      </c>
      <c r="B1661" s="84">
        <v>12.9</v>
      </c>
      <c r="C1661" s="29">
        <f t="shared" si="75"/>
        <v>2.9889288116846586</v>
      </c>
      <c r="D1661" s="80">
        <f t="shared" si="76"/>
        <v>3.1240619843877027</v>
      </c>
      <c r="E1661" s="80">
        <f t="shared" si="77"/>
        <v>3.088637090894375</v>
      </c>
    </row>
    <row r="1662" spans="1:5" x14ac:dyDescent="0.3">
      <c r="A1662" s="81">
        <v>39120</v>
      </c>
      <c r="B1662" s="84">
        <v>12.89</v>
      </c>
      <c r="C1662" s="29">
        <f t="shared" si="75"/>
        <v>2.9903682499110777</v>
      </c>
      <c r="D1662" s="80">
        <f t="shared" si="76"/>
        <v>3.1256272838860109</v>
      </c>
      <c r="E1662" s="80">
        <f t="shared" si="77"/>
        <v>3.0901857074602392</v>
      </c>
    </row>
    <row r="1663" spans="1:5" x14ac:dyDescent="0.3">
      <c r="A1663" s="81">
        <v>39121</v>
      </c>
      <c r="B1663" s="84">
        <v>12.89</v>
      </c>
      <c r="C1663" s="29">
        <f t="shared" si="75"/>
        <v>2.9918073347276652</v>
      </c>
      <c r="D1663" s="80">
        <f t="shared" si="76"/>
        <v>3.1271922295058219</v>
      </c>
      <c r="E1663" s="80">
        <f t="shared" si="77"/>
        <v>3.0917340189029745</v>
      </c>
    </row>
    <row r="1664" spans="1:5" x14ac:dyDescent="0.3">
      <c r="A1664" s="81">
        <v>39122</v>
      </c>
      <c r="B1664" s="84">
        <v>12.88</v>
      </c>
      <c r="C1664" s="29">
        <f t="shared" si="75"/>
        <v>2.99324711208943</v>
      </c>
      <c r="D1664" s="80">
        <f t="shared" si="76"/>
        <v>3.128757958665886</v>
      </c>
      <c r="E1664" s="80">
        <f t="shared" si="77"/>
        <v>3.093283106114078</v>
      </c>
    </row>
    <row r="1665" spans="1:5" x14ac:dyDescent="0.3">
      <c r="A1665" s="81">
        <v>39125</v>
      </c>
      <c r="B1665" s="84">
        <v>12.88</v>
      </c>
      <c r="C1665" s="29">
        <f t="shared" si="75"/>
        <v>2.9946865346931624</v>
      </c>
      <c r="D1665" s="80">
        <f t="shared" si="76"/>
        <v>3.1303233324525843</v>
      </c>
      <c r="E1665" s="80">
        <f t="shared" si="77"/>
        <v>3.0948318868117259</v>
      </c>
    </row>
    <row r="1666" spans="1:5" x14ac:dyDescent="0.3">
      <c r="A1666" s="81">
        <v>39126</v>
      </c>
      <c r="B1666" s="84">
        <v>12.89</v>
      </c>
      <c r="C1666" s="29">
        <f t="shared" si="75"/>
        <v>2.9961266495008307</v>
      </c>
      <c r="D1666" s="80">
        <f t="shared" si="76"/>
        <v>3.1318894894238958</v>
      </c>
      <c r="E1666" s="80">
        <f t="shared" si="77"/>
        <v>3.0963814429707743</v>
      </c>
    </row>
    <row r="1667" spans="1:5" x14ac:dyDescent="0.3">
      <c r="A1667" s="81">
        <v>39127</v>
      </c>
      <c r="B1667" s="84">
        <v>12.89</v>
      </c>
      <c r="C1667" s="29">
        <f t="shared" si="75"/>
        <v>2.9975685054896366</v>
      </c>
      <c r="D1667" s="80">
        <f t="shared" si="76"/>
        <v>3.1334575704179013</v>
      </c>
      <c r="E1667" s="80">
        <f t="shared" si="77"/>
        <v>3.097932858734445</v>
      </c>
    </row>
    <row r="1668" spans="1:5" x14ac:dyDescent="0.3">
      <c r="A1668" s="81">
        <v>39128</v>
      </c>
      <c r="B1668" s="84">
        <v>12.88</v>
      </c>
      <c r="C1668" s="29">
        <f t="shared" si="75"/>
        <v>2.9990110553572187</v>
      </c>
      <c r="D1668" s="80">
        <f t="shared" si="76"/>
        <v>3.1350264365219855</v>
      </c>
      <c r="E1668" s="80">
        <f t="shared" si="77"/>
        <v>3.0994850518218779</v>
      </c>
    </row>
    <row r="1669" spans="1:5" x14ac:dyDescent="0.3">
      <c r="A1669" s="81">
        <v>39129</v>
      </c>
      <c r="B1669" s="84">
        <v>12.89</v>
      </c>
      <c r="C1669" s="29">
        <f t="shared" ref="C1669:C1732" si="78">IF(A1669=$B$2,1,IF(A1668&lt;DATE(1998,1,2),ROUND(B1668/3000+1,8)*C1668,ROUND(((1+B1668/100)^(1/252)),8)*C1668))</f>
        <v>3.0004532497836292</v>
      </c>
      <c r="D1669" s="80">
        <f t="shared" ref="D1669:D1732" si="79">(((ROUND(C1669/C1668,8)-1)*$D$1)+1)*D1668</f>
        <v>3.1365949465407121</v>
      </c>
      <c r="E1669" s="80">
        <f t="shared" ref="E1669:E1732" si="80">(((ROUND(C1669/C1668,8))*(($E$1+1)^(1/252)))*E1668)</f>
        <v>3.1010369377813047</v>
      </c>
    </row>
    <row r="1670" spans="1:5" x14ac:dyDescent="0.3">
      <c r="A1670" s="81">
        <v>39134</v>
      </c>
      <c r="B1670" s="84">
        <v>12.91</v>
      </c>
      <c r="C1670" s="29">
        <f t="shared" si="78"/>
        <v>3.0018971879055552</v>
      </c>
      <c r="D1670" s="80">
        <f t="shared" si="79"/>
        <v>3.1381653834728493</v>
      </c>
      <c r="E1670" s="80">
        <f t="shared" si="80"/>
        <v>3.1025906861413208</v>
      </c>
    </row>
    <row r="1671" spans="1:5" x14ac:dyDescent="0.3">
      <c r="A1671" s="81">
        <v>39135</v>
      </c>
      <c r="B1671" s="84">
        <v>12.87</v>
      </c>
      <c r="C1671" s="29">
        <f t="shared" si="78"/>
        <v>3.0033439222362945</v>
      </c>
      <c r="D1671" s="80">
        <f t="shared" si="79"/>
        <v>3.1397388921577263</v>
      </c>
      <c r="E1671" s="80">
        <f t="shared" si="80"/>
        <v>3.1041473848502914</v>
      </c>
    </row>
    <row r="1672" spans="1:5" x14ac:dyDescent="0.3">
      <c r="A1672" s="81">
        <v>39136</v>
      </c>
      <c r="B1672" s="84">
        <v>12.87</v>
      </c>
      <c r="C1672" s="29">
        <f t="shared" si="78"/>
        <v>3.0047871491246863</v>
      </c>
      <c r="D1672" s="80">
        <f t="shared" si="79"/>
        <v>3.1413086165981041</v>
      </c>
      <c r="E1672" s="80">
        <f t="shared" si="80"/>
        <v>3.1057005187273585</v>
      </c>
    </row>
    <row r="1673" spans="1:5" x14ac:dyDescent="0.3">
      <c r="A1673" s="81">
        <v>39139</v>
      </c>
      <c r="B1673" s="84">
        <v>12.87</v>
      </c>
      <c r="C1673" s="29">
        <f t="shared" si="78"/>
        <v>3.006231069541327</v>
      </c>
      <c r="D1673" s="80">
        <f t="shared" si="79"/>
        <v>3.1428791258282058</v>
      </c>
      <c r="E1673" s="80">
        <f t="shared" si="80"/>
        <v>3.1072544297018183</v>
      </c>
    </row>
    <row r="1674" spans="1:5" x14ac:dyDescent="0.3">
      <c r="A1674" s="81">
        <v>39140</v>
      </c>
      <c r="B1674" s="84">
        <v>12.86</v>
      </c>
      <c r="C1674" s="29">
        <f t="shared" si="78"/>
        <v>3.0076756838194845</v>
      </c>
      <c r="D1674" s="80">
        <f t="shared" si="79"/>
        <v>3.1444504202403905</v>
      </c>
      <c r="E1674" s="80">
        <f t="shared" si="80"/>
        <v>3.1088091181624855</v>
      </c>
    </row>
    <row r="1675" spans="1:5" x14ac:dyDescent="0.3">
      <c r="A1675" s="81">
        <v>39141</v>
      </c>
      <c r="B1675" s="84">
        <v>12.9</v>
      </c>
      <c r="C1675" s="29">
        <f t="shared" si="78"/>
        <v>3.0091199396060979</v>
      </c>
      <c r="D1675" s="80">
        <f t="shared" si="79"/>
        <v>3.1460213552070364</v>
      </c>
      <c r="E1675" s="80">
        <f t="shared" si="80"/>
        <v>3.1103634963936413</v>
      </c>
    </row>
    <row r="1676" spans="1:5" x14ac:dyDescent="0.3">
      <c r="A1676" s="81">
        <v>39142</v>
      </c>
      <c r="B1676" s="84">
        <v>12.9</v>
      </c>
      <c r="C1676" s="29">
        <f t="shared" si="78"/>
        <v>3.0105691016778127</v>
      </c>
      <c r="D1676" s="80">
        <f t="shared" si="79"/>
        <v>3.1475976573654387</v>
      </c>
      <c r="E1676" s="80">
        <f t="shared" si="80"/>
        <v>3.1119230063958279</v>
      </c>
    </row>
    <row r="1677" spans="1:5" x14ac:dyDescent="0.3">
      <c r="A1677" s="81">
        <v>39143</v>
      </c>
      <c r="B1677" s="84">
        <v>12.9</v>
      </c>
      <c r="C1677" s="29">
        <f t="shared" si="78"/>
        <v>3.0120189616514894</v>
      </c>
      <c r="D1677" s="80">
        <f t="shared" si="79"/>
        <v>3.149174749324104</v>
      </c>
      <c r="E1677" s="80">
        <f t="shared" si="80"/>
        <v>3.1134832983231657</v>
      </c>
    </row>
    <row r="1678" spans="1:5" x14ac:dyDescent="0.3">
      <c r="A1678" s="81">
        <v>39146</v>
      </c>
      <c r="B1678" s="84">
        <v>12.9</v>
      </c>
      <c r="C1678" s="29">
        <f t="shared" si="78"/>
        <v>3.0134695198632309</v>
      </c>
      <c r="D1678" s="80">
        <f t="shared" si="79"/>
        <v>3.1507526314787593</v>
      </c>
      <c r="E1678" s="80">
        <f t="shared" si="80"/>
        <v>3.1150443725677053</v>
      </c>
    </row>
    <row r="1679" spans="1:5" x14ac:dyDescent="0.3">
      <c r="A1679" s="81">
        <v>39147</v>
      </c>
      <c r="B1679" s="84">
        <v>12.89</v>
      </c>
      <c r="C1679" s="29">
        <f t="shared" si="78"/>
        <v>3.0149207766493014</v>
      </c>
      <c r="D1679" s="80">
        <f t="shared" si="79"/>
        <v>3.1523313042253287</v>
      </c>
      <c r="E1679" s="80">
        <f t="shared" si="80"/>
        <v>3.1166062295216941</v>
      </c>
    </row>
    <row r="1680" spans="1:5" x14ac:dyDescent="0.3">
      <c r="A1680" s="81">
        <v>39148</v>
      </c>
      <c r="B1680" s="84">
        <v>12.87</v>
      </c>
      <c r="C1680" s="29">
        <f t="shared" si="78"/>
        <v>3.016371677123856</v>
      </c>
      <c r="D1680" s="80">
        <f t="shared" si="79"/>
        <v>3.153909620070015</v>
      </c>
      <c r="E1680" s="80">
        <f t="shared" si="80"/>
        <v>3.1181677787438065</v>
      </c>
    </row>
    <row r="1681" spans="1:5" x14ac:dyDescent="0.3">
      <c r="A1681" s="81">
        <v>39149</v>
      </c>
      <c r="B1681" s="84">
        <v>12.64</v>
      </c>
      <c r="C1681" s="29">
        <f t="shared" si="78"/>
        <v>3.0178211643695811</v>
      </c>
      <c r="D1681" s="80">
        <f t="shared" si="79"/>
        <v>3.1554864292198879</v>
      </c>
      <c r="E1681" s="80">
        <f t="shared" si="80"/>
        <v>3.119727927606319</v>
      </c>
    </row>
    <row r="1682" spans="1:5" x14ac:dyDescent="0.3">
      <c r="A1682" s="81">
        <v>39150</v>
      </c>
      <c r="B1682" s="84">
        <v>12.66</v>
      </c>
      <c r="C1682" s="29">
        <f t="shared" si="78"/>
        <v>3.0192469038004761</v>
      </c>
      <c r="D1682" s="80">
        <f t="shared" si="79"/>
        <v>3.1570374346600567</v>
      </c>
      <c r="E1682" s="80">
        <f t="shared" si="80"/>
        <v>3.1212635867797593</v>
      </c>
    </row>
    <row r="1683" spans="1:5" x14ac:dyDescent="0.3">
      <c r="A1683" s="81">
        <v>39153</v>
      </c>
      <c r="B1683" s="84">
        <v>12.65</v>
      </c>
      <c r="C1683" s="29">
        <f t="shared" si="78"/>
        <v>3.0206754302805403</v>
      </c>
      <c r="D1683" s="80">
        <f t="shared" si="79"/>
        <v>3.1585915016678419</v>
      </c>
      <c r="E1683" s="80">
        <f t="shared" si="80"/>
        <v>3.1228021867959406</v>
      </c>
    </row>
    <row r="1684" spans="1:5" x14ac:dyDescent="0.3">
      <c r="A1684" s="81">
        <v>39154</v>
      </c>
      <c r="B1684" s="84">
        <v>12.62</v>
      </c>
      <c r="C1684" s="29">
        <f t="shared" si="78"/>
        <v>3.0221035754172223</v>
      </c>
      <c r="D1684" s="80">
        <f t="shared" si="79"/>
        <v>3.1601451835031482</v>
      </c>
      <c r="E1684" s="80">
        <f t="shared" si="80"/>
        <v>3.1243404522493572</v>
      </c>
    </row>
    <row r="1685" spans="1:5" x14ac:dyDescent="0.3">
      <c r="A1685" s="81">
        <v>39155</v>
      </c>
      <c r="B1685" s="84">
        <v>12.63</v>
      </c>
      <c r="C1685" s="29">
        <f t="shared" si="78"/>
        <v>3.0235291923368535</v>
      </c>
      <c r="D1685" s="80">
        <f t="shared" si="79"/>
        <v>3.1616961444961738</v>
      </c>
      <c r="E1685" s="80">
        <f t="shared" si="80"/>
        <v>3.1258761635726566</v>
      </c>
    </row>
    <row r="1686" spans="1:5" x14ac:dyDescent="0.3">
      <c r="A1686" s="81">
        <v>39156</v>
      </c>
      <c r="B1686" s="84">
        <v>12.63</v>
      </c>
      <c r="C1686" s="29">
        <f t="shared" si="78"/>
        <v>3.0249565702332637</v>
      </c>
      <c r="D1686" s="80">
        <f t="shared" si="79"/>
        <v>3.1632490508763964</v>
      </c>
      <c r="E1686" s="80">
        <f t="shared" si="80"/>
        <v>3.1274137550839285</v>
      </c>
    </row>
    <row r="1687" spans="1:5" x14ac:dyDescent="0.3">
      <c r="A1687" s="81">
        <v>39157</v>
      </c>
      <c r="B1687" s="84">
        <v>12.65</v>
      </c>
      <c r="C1687" s="29">
        <f t="shared" si="78"/>
        <v>3.0263846219805051</v>
      </c>
      <c r="D1687" s="80">
        <f t="shared" si="79"/>
        <v>3.1648027199858997</v>
      </c>
      <c r="E1687" s="80">
        <f t="shared" si="80"/>
        <v>3.1289521029231966</v>
      </c>
    </row>
    <row r="1688" spans="1:5" x14ac:dyDescent="0.3">
      <c r="A1688" s="81">
        <v>39160</v>
      </c>
      <c r="B1688" s="84">
        <v>12.65</v>
      </c>
      <c r="C1688" s="29">
        <f t="shared" si="78"/>
        <v>3.0278154663659307</v>
      </c>
      <c r="D1688" s="80">
        <f t="shared" si="79"/>
        <v>3.1663594570618319</v>
      </c>
      <c r="E1688" s="80">
        <f t="shared" si="80"/>
        <v>3.1304933977723142</v>
      </c>
    </row>
    <row r="1689" spans="1:5" x14ac:dyDescent="0.3">
      <c r="A1689" s="81">
        <v>39161</v>
      </c>
      <c r="B1689" s="84">
        <v>12.64</v>
      </c>
      <c r="C1689" s="29">
        <f t="shared" si="78"/>
        <v>3.0292469872402736</v>
      </c>
      <c r="D1689" s="80">
        <f t="shared" si="79"/>
        <v>3.1679169598822789</v>
      </c>
      <c r="E1689" s="80">
        <f t="shared" si="80"/>
        <v>3.1320354518499958</v>
      </c>
    </row>
    <row r="1690" spans="1:5" x14ac:dyDescent="0.3">
      <c r="A1690" s="81">
        <v>39162</v>
      </c>
      <c r="B1690" s="84">
        <v>12.65</v>
      </c>
      <c r="C1690" s="29">
        <f t="shared" si="78"/>
        <v>3.0306781246869257</v>
      </c>
      <c r="D1690" s="80">
        <f t="shared" si="79"/>
        <v>3.1694740752586221</v>
      </c>
      <c r="E1690" s="80">
        <f t="shared" si="80"/>
        <v>3.1335771692961272</v>
      </c>
    </row>
    <row r="1691" spans="1:5" x14ac:dyDescent="0.3">
      <c r="A1691" s="81">
        <v>39163</v>
      </c>
      <c r="B1691" s="84">
        <v>12.63</v>
      </c>
      <c r="C1691" s="29">
        <f t="shared" si="78"/>
        <v>3.0321109989974961</v>
      </c>
      <c r="D1691" s="80">
        <f t="shared" si="79"/>
        <v>3.171033110130844</v>
      </c>
      <c r="E1691" s="80">
        <f t="shared" si="80"/>
        <v>3.1351207424130938</v>
      </c>
    </row>
    <row r="1692" spans="1:5" x14ac:dyDescent="0.3">
      <c r="A1692" s="81">
        <v>39164</v>
      </c>
      <c r="B1692" s="84">
        <v>12.61</v>
      </c>
      <c r="C1692" s="29">
        <f t="shared" si="78"/>
        <v>3.0335424282790124</v>
      </c>
      <c r="D1692" s="80">
        <f t="shared" si="79"/>
        <v>3.1725906024778525</v>
      </c>
      <c r="E1692" s="80">
        <f t="shared" si="80"/>
        <v>3.1366628812529247</v>
      </c>
    </row>
    <row r="1693" spans="1:5" x14ac:dyDescent="0.3">
      <c r="A1693" s="81">
        <v>39167</v>
      </c>
      <c r="B1693" s="84">
        <v>12.6</v>
      </c>
      <c r="C1693" s="29">
        <f t="shared" si="78"/>
        <v>3.0349723795088548</v>
      </c>
      <c r="D1693" s="80">
        <f t="shared" si="79"/>
        <v>3.1741465162646798</v>
      </c>
      <c r="E1693" s="80">
        <f t="shared" si="80"/>
        <v>3.1382035515828206</v>
      </c>
    </row>
    <row r="1694" spans="1:5" x14ac:dyDescent="0.3">
      <c r="A1694" s="81">
        <v>39168</v>
      </c>
      <c r="B1694" s="84">
        <v>12.6</v>
      </c>
      <c r="C1694" s="29">
        <f t="shared" si="78"/>
        <v>3.0364019425487747</v>
      </c>
      <c r="D1694" s="80">
        <f t="shared" si="79"/>
        <v>3.1757020372748714</v>
      </c>
      <c r="E1694" s="80">
        <f t="shared" si="80"/>
        <v>3.1397438802682776</v>
      </c>
    </row>
    <row r="1695" spans="1:5" x14ac:dyDescent="0.3">
      <c r="A1695" s="81">
        <v>39169</v>
      </c>
      <c r="B1695" s="84">
        <v>12.61</v>
      </c>
      <c r="C1695" s="29">
        <f t="shared" si="78"/>
        <v>3.0378321789557732</v>
      </c>
      <c r="D1695" s="80">
        <f t="shared" si="79"/>
        <v>3.1772583205830855</v>
      </c>
      <c r="E1695" s="80">
        <f t="shared" si="80"/>
        <v>3.1412849649953425</v>
      </c>
    </row>
    <row r="1696" spans="1:5" x14ac:dyDescent="0.3">
      <c r="A1696" s="81">
        <v>39170</v>
      </c>
      <c r="B1696" s="84">
        <v>12.62</v>
      </c>
      <c r="C1696" s="29">
        <f t="shared" si="78"/>
        <v>3.0392641522882893</v>
      </c>
      <c r="D1696" s="80">
        <f t="shared" si="79"/>
        <v>3.1788165235297394</v>
      </c>
      <c r="E1696" s="80">
        <f t="shared" si="80"/>
        <v>3.1428279056066022</v>
      </c>
    </row>
    <row r="1697" spans="1:5" x14ac:dyDescent="0.3">
      <c r="A1697" s="81">
        <v>39171</v>
      </c>
      <c r="B1697" s="84">
        <v>12.66</v>
      </c>
      <c r="C1697" s="29">
        <f t="shared" si="78"/>
        <v>3.0406978643668481</v>
      </c>
      <c r="D1697" s="80">
        <f t="shared" si="79"/>
        <v>3.1803766481903772</v>
      </c>
      <c r="E1697" s="80">
        <f t="shared" si="80"/>
        <v>3.1443727040930622</v>
      </c>
    </row>
    <row r="1698" spans="1:5" x14ac:dyDescent="0.3">
      <c r="A1698" s="81">
        <v>39174</v>
      </c>
      <c r="B1698" s="84">
        <v>12.67</v>
      </c>
      <c r="C1698" s="29">
        <f t="shared" si="78"/>
        <v>3.0421365401543947</v>
      </c>
      <c r="D1698" s="80">
        <f t="shared" si="79"/>
        <v>3.1819422040393581</v>
      </c>
      <c r="E1698" s="80">
        <f t="shared" si="80"/>
        <v>3.1459226955496917</v>
      </c>
    </row>
    <row r="1699" spans="1:5" x14ac:dyDescent="0.3">
      <c r="A1699" s="81">
        <v>39175</v>
      </c>
      <c r="B1699" s="84">
        <v>12.65</v>
      </c>
      <c r="C1699" s="29">
        <f t="shared" si="78"/>
        <v>3.0435769918061579</v>
      </c>
      <c r="D1699" s="80">
        <f t="shared" si="79"/>
        <v>3.1835097223181688</v>
      </c>
      <c r="E1699" s="80">
        <f t="shared" si="80"/>
        <v>3.1474745836158524</v>
      </c>
    </row>
    <row r="1700" spans="1:5" x14ac:dyDescent="0.3">
      <c r="A1700" s="81">
        <v>39176</v>
      </c>
      <c r="B1700" s="84">
        <v>12.64</v>
      </c>
      <c r="C1700" s="29">
        <f t="shared" si="78"/>
        <v>3.0450159645721135</v>
      </c>
      <c r="D1700" s="80">
        <f t="shared" si="79"/>
        <v>3.1850756611948725</v>
      </c>
      <c r="E1700" s="80">
        <f t="shared" si="80"/>
        <v>3.1490250024793829</v>
      </c>
    </row>
    <row r="1701" spans="1:5" x14ac:dyDescent="0.3">
      <c r="A1701" s="81">
        <v>39177</v>
      </c>
      <c r="B1701" s="84">
        <v>12.66</v>
      </c>
      <c r="C1701" s="29">
        <f t="shared" si="78"/>
        <v>3.0464545519144162</v>
      </c>
      <c r="D1701" s="80">
        <f t="shared" si="79"/>
        <v>3.1866412105289204</v>
      </c>
      <c r="E1701" s="80">
        <f t="shared" si="80"/>
        <v>3.1505750828853243</v>
      </c>
    </row>
    <row r="1702" spans="1:5" x14ac:dyDescent="0.3">
      <c r="A1702" s="81">
        <v>39181</v>
      </c>
      <c r="B1702" s="84">
        <v>12.65</v>
      </c>
      <c r="C1702" s="29">
        <f t="shared" si="78"/>
        <v>3.047895951421109</v>
      </c>
      <c r="D1702" s="80">
        <f t="shared" si="79"/>
        <v>3.1882098501391329</v>
      </c>
      <c r="E1702" s="80">
        <f t="shared" si="80"/>
        <v>3.1521281317511871</v>
      </c>
    </row>
    <row r="1703" spans="1:5" x14ac:dyDescent="0.3">
      <c r="A1703" s="81">
        <v>39182</v>
      </c>
      <c r="B1703" s="84">
        <v>12.63</v>
      </c>
      <c r="C1703" s="29">
        <f t="shared" si="78"/>
        <v>3.049336966147981</v>
      </c>
      <c r="D1703" s="80">
        <f t="shared" si="79"/>
        <v>3.1897781009650759</v>
      </c>
      <c r="E1703" s="80">
        <f t="shared" si="80"/>
        <v>3.1536808429124377</v>
      </c>
    </row>
    <row r="1704" spans="1:5" x14ac:dyDescent="0.3">
      <c r="A1704" s="81">
        <v>39183</v>
      </c>
      <c r="B1704" s="84">
        <v>12.63</v>
      </c>
      <c r="C1704" s="29">
        <f t="shared" si="78"/>
        <v>3.0507765276363297</v>
      </c>
      <c r="D1704" s="80">
        <f t="shared" si="79"/>
        <v>3.1913448001474451</v>
      </c>
      <c r="E1704" s="80">
        <f t="shared" si="80"/>
        <v>3.1552321113055464</v>
      </c>
    </row>
    <row r="1705" spans="1:5" x14ac:dyDescent="0.3">
      <c r="A1705" s="81">
        <v>39184</v>
      </c>
      <c r="B1705" s="84">
        <v>12.63</v>
      </c>
      <c r="C1705" s="29">
        <f t="shared" si="78"/>
        <v>3.0522167687272614</v>
      </c>
      <c r="D1705" s="80">
        <f t="shared" si="79"/>
        <v>3.1929122688336014</v>
      </c>
      <c r="E1705" s="80">
        <f t="shared" si="80"/>
        <v>3.1567841427541916</v>
      </c>
    </row>
    <row r="1706" spans="1:5" x14ac:dyDescent="0.3">
      <c r="A1706" s="81">
        <v>39185</v>
      </c>
      <c r="B1706" s="84">
        <v>12.63</v>
      </c>
      <c r="C1706" s="29">
        <f t="shared" si="78"/>
        <v>3.0536576897416094</v>
      </c>
      <c r="D1706" s="80">
        <f t="shared" si="79"/>
        <v>3.1944805074014959</v>
      </c>
      <c r="E1706" s="80">
        <f t="shared" si="80"/>
        <v>3.158336937633714</v>
      </c>
    </row>
    <row r="1707" spans="1:5" x14ac:dyDescent="0.3">
      <c r="A1707" s="81">
        <v>39188</v>
      </c>
      <c r="B1707" s="84">
        <v>12.64</v>
      </c>
      <c r="C1707" s="29">
        <f t="shared" si="78"/>
        <v>3.0550992910003592</v>
      </c>
      <c r="D1707" s="80">
        <f t="shared" si="79"/>
        <v>3.1960495162292659</v>
      </c>
      <c r="E1707" s="80">
        <f t="shared" si="80"/>
        <v>3.1598904963196381</v>
      </c>
    </row>
    <row r="1708" spans="1:5" x14ac:dyDescent="0.3">
      <c r="A1708" s="81">
        <v>39189</v>
      </c>
      <c r="B1708" s="84">
        <v>12.62</v>
      </c>
      <c r="C1708" s="29">
        <f t="shared" si="78"/>
        <v>3.0565426421093993</v>
      </c>
      <c r="D1708" s="80">
        <f t="shared" si="79"/>
        <v>3.1976204595047042</v>
      </c>
      <c r="E1708" s="80">
        <f t="shared" si="80"/>
        <v>3.1614459251712379</v>
      </c>
    </row>
    <row r="1709" spans="1:5" x14ac:dyDescent="0.3">
      <c r="A1709" s="81">
        <v>39190</v>
      </c>
      <c r="B1709" s="84">
        <v>12.6</v>
      </c>
      <c r="C1709" s="29">
        <f t="shared" si="78"/>
        <v>3.0579845049699612</v>
      </c>
      <c r="D1709" s="80">
        <f t="shared" si="79"/>
        <v>3.1991898129094403</v>
      </c>
      <c r="E1709" s="80">
        <f t="shared" si="80"/>
        <v>3.1629998749982451</v>
      </c>
    </row>
    <row r="1710" spans="1:5" x14ac:dyDescent="0.3">
      <c r="A1710" s="81">
        <v>39191</v>
      </c>
      <c r="B1710" s="85">
        <v>12.37</v>
      </c>
      <c r="C1710" s="29">
        <f t="shared" si="78"/>
        <v>3.0594249074113371</v>
      </c>
      <c r="D1710" s="80">
        <f t="shared" si="79"/>
        <v>3.2007576066278687</v>
      </c>
      <c r="E1710" s="80">
        <f t="shared" si="80"/>
        <v>3.1645523744965964</v>
      </c>
    </row>
    <row r="1711" spans="1:5" x14ac:dyDescent="0.3">
      <c r="A1711" s="81">
        <v>39192</v>
      </c>
      <c r="B1711" s="84">
        <v>12.37</v>
      </c>
      <c r="C1711" s="29">
        <f t="shared" si="78"/>
        <v>3.0608411457952269</v>
      </c>
      <c r="D1711" s="80">
        <f t="shared" si="79"/>
        <v>3.2022991285047819</v>
      </c>
      <c r="E1711" s="80">
        <f t="shared" si="80"/>
        <v>3.1660799393365124</v>
      </c>
    </row>
    <row r="1712" spans="1:5" x14ac:dyDescent="0.3">
      <c r="A1712" s="81">
        <v>39195</v>
      </c>
      <c r="B1712" s="84">
        <v>12.36</v>
      </c>
      <c r="C1712" s="29">
        <f t="shared" si="78"/>
        <v>3.0622580397700268</v>
      </c>
      <c r="D1712" s="80">
        <f t="shared" si="79"/>
        <v>3.2038413927964573</v>
      </c>
      <c r="E1712" s="80">
        <f t="shared" si="80"/>
        <v>3.1676082415490687</v>
      </c>
    </row>
    <row r="1713" spans="1:5" x14ac:dyDescent="0.3">
      <c r="A1713" s="81">
        <v>39196</v>
      </c>
      <c r="B1713" s="84">
        <v>12.34</v>
      </c>
      <c r="C1713" s="29">
        <f t="shared" si="78"/>
        <v>3.0636745178489027</v>
      </c>
      <c r="D1713" s="80">
        <f t="shared" si="79"/>
        <v>3.2053832332136447</v>
      </c>
      <c r="E1713" s="80">
        <f t="shared" si="80"/>
        <v>3.1691361728053757</v>
      </c>
    </row>
    <row r="1714" spans="1:5" x14ac:dyDescent="0.3">
      <c r="A1714" s="81">
        <v>39197</v>
      </c>
      <c r="B1714" s="84">
        <v>12.33</v>
      </c>
      <c r="C1714" s="29">
        <f t="shared" si="78"/>
        <v>3.0650894759249709</v>
      </c>
      <c r="D1714" s="80">
        <f t="shared" si="79"/>
        <v>3.2069234478722533</v>
      </c>
      <c r="E1714" s="80">
        <f t="shared" si="80"/>
        <v>3.1706625909451938</v>
      </c>
    </row>
    <row r="1715" spans="1:5" x14ac:dyDescent="0.3">
      <c r="A1715" s="81">
        <v>39198</v>
      </c>
      <c r="B1715" s="84">
        <v>12.33</v>
      </c>
      <c r="C1715" s="29">
        <f t="shared" si="78"/>
        <v>3.06650401471811</v>
      </c>
      <c r="D1715" s="80">
        <f t="shared" si="79"/>
        <v>3.2084632348483617</v>
      </c>
      <c r="E1715" s="80">
        <f t="shared" si="80"/>
        <v>3.1721886345322212</v>
      </c>
    </row>
    <row r="1716" spans="1:5" x14ac:dyDescent="0.3">
      <c r="A1716" s="81">
        <v>39199</v>
      </c>
      <c r="B1716" s="84">
        <v>12.33</v>
      </c>
      <c r="C1716" s="29">
        <f t="shared" si="78"/>
        <v>3.067919206320902</v>
      </c>
      <c r="D1716" s="80">
        <f t="shared" si="79"/>
        <v>3.210003761144872</v>
      </c>
      <c r="E1716" s="80">
        <f t="shared" si="80"/>
        <v>3.1737154126057994</v>
      </c>
    </row>
    <row r="1717" spans="1:5" x14ac:dyDescent="0.3">
      <c r="A1717" s="81">
        <v>39202</v>
      </c>
      <c r="B1717" s="84">
        <v>12.33</v>
      </c>
      <c r="C1717" s="29">
        <f t="shared" si="78"/>
        <v>3.0693350510346189</v>
      </c>
      <c r="D1717" s="80">
        <f t="shared" si="79"/>
        <v>3.2115450271167645</v>
      </c>
      <c r="E1717" s="80">
        <f t="shared" si="80"/>
        <v>3.1752429255194374</v>
      </c>
    </row>
    <row r="1718" spans="1:5" x14ac:dyDescent="0.3">
      <c r="A1718" s="81">
        <v>39204</v>
      </c>
      <c r="B1718" s="84">
        <v>12.33</v>
      </c>
      <c r="C1718" s="29">
        <f t="shared" si="78"/>
        <v>3.0707515491606712</v>
      </c>
      <c r="D1718" s="80">
        <f t="shared" si="79"/>
        <v>3.2130870331191907</v>
      </c>
      <c r="E1718" s="80">
        <f t="shared" si="80"/>
        <v>3.1767711736268143</v>
      </c>
    </row>
    <row r="1719" spans="1:5" x14ac:dyDescent="0.3">
      <c r="A1719" s="81">
        <v>39205</v>
      </c>
      <c r="B1719" s="84">
        <v>12.33</v>
      </c>
      <c r="C1719" s="29">
        <f t="shared" si="78"/>
        <v>3.0721687010006087</v>
      </c>
      <c r="D1719" s="80">
        <f t="shared" si="79"/>
        <v>3.2146297795074723</v>
      </c>
      <c r="E1719" s="80">
        <f t="shared" si="80"/>
        <v>3.1783001572817802</v>
      </c>
    </row>
    <row r="1720" spans="1:5" x14ac:dyDescent="0.3">
      <c r="A1720" s="81">
        <v>39206</v>
      </c>
      <c r="B1720" s="84">
        <v>12.34</v>
      </c>
      <c r="C1720" s="29">
        <f t="shared" si="78"/>
        <v>3.0735865068561203</v>
      </c>
      <c r="D1720" s="80">
        <f t="shared" si="79"/>
        <v>3.2161732666371012</v>
      </c>
      <c r="E1720" s="80">
        <f t="shared" si="80"/>
        <v>3.1798298768383546</v>
      </c>
    </row>
    <row r="1721" spans="1:5" x14ac:dyDescent="0.3">
      <c r="A1721" s="81">
        <v>39209</v>
      </c>
      <c r="B1721" s="84">
        <v>12.36</v>
      </c>
      <c r="C1721" s="29">
        <f t="shared" si="78"/>
        <v>3.0750060427843118</v>
      </c>
      <c r="D1721" s="80">
        <f t="shared" si="79"/>
        <v>3.2177186660010744</v>
      </c>
      <c r="E1721" s="80">
        <f t="shared" si="80"/>
        <v>3.1813614456132124</v>
      </c>
    </row>
    <row r="1722" spans="1:5" x14ac:dyDescent="0.3">
      <c r="A1722" s="81">
        <v>39210</v>
      </c>
      <c r="B1722" s="84">
        <v>12.35</v>
      </c>
      <c r="C1722" s="29">
        <f t="shared" si="78"/>
        <v>3.0764284175794616</v>
      </c>
      <c r="D1722" s="80">
        <f t="shared" si="79"/>
        <v>3.2192671848202439</v>
      </c>
      <c r="E1722" s="80">
        <f t="shared" si="80"/>
        <v>3.1828960108812914</v>
      </c>
    </row>
    <row r="1723" spans="1:5" x14ac:dyDescent="0.3">
      <c r="A1723" s="81">
        <v>39211</v>
      </c>
      <c r="B1723" s="84">
        <v>12.35</v>
      </c>
      <c r="C1723" s="29">
        <f t="shared" si="78"/>
        <v>3.0778503735583511</v>
      </c>
      <c r="D1723" s="80">
        <f t="shared" si="79"/>
        <v>3.2208152765961535</v>
      </c>
      <c r="E1723" s="80">
        <f t="shared" si="80"/>
        <v>3.1844302023284357</v>
      </c>
    </row>
    <row r="1724" spans="1:5" x14ac:dyDescent="0.3">
      <c r="A1724" s="81">
        <v>39212</v>
      </c>
      <c r="B1724" s="84">
        <v>12.36</v>
      </c>
      <c r="C1724" s="29">
        <f t="shared" si="78"/>
        <v>3.0792729867795137</v>
      </c>
      <c r="D1724" s="80">
        <f t="shared" si="79"/>
        <v>3.2223641128235205</v>
      </c>
      <c r="E1724" s="80">
        <f t="shared" si="80"/>
        <v>3.1859651332730023</v>
      </c>
    </row>
    <row r="1725" spans="1:5" x14ac:dyDescent="0.3">
      <c r="A1725" s="81">
        <v>39213</v>
      </c>
      <c r="B1725" s="84">
        <v>12.35</v>
      </c>
      <c r="C1725" s="29">
        <f t="shared" si="78"/>
        <v>3.0806973352922782</v>
      </c>
      <c r="D1725" s="80">
        <f t="shared" si="79"/>
        <v>3.2239148672520068</v>
      </c>
      <c r="E1725" s="80">
        <f t="shared" si="80"/>
        <v>3.1875019191813037</v>
      </c>
    </row>
    <row r="1726" spans="1:5" x14ac:dyDescent="0.3">
      <c r="A1726" s="81">
        <v>39216</v>
      </c>
      <c r="B1726" s="84">
        <v>12.36</v>
      </c>
      <c r="C1726" s="29">
        <f t="shared" si="78"/>
        <v>3.0821212644076237</v>
      </c>
      <c r="D1726" s="80">
        <f t="shared" si="79"/>
        <v>3.2254651940207073</v>
      </c>
      <c r="E1726" s="80">
        <f t="shared" si="80"/>
        <v>3.1890383307277208</v>
      </c>
    </row>
    <row r="1727" spans="1:5" x14ac:dyDescent="0.3">
      <c r="A1727" s="81">
        <v>39217</v>
      </c>
      <c r="B1727" s="84">
        <v>12.35</v>
      </c>
      <c r="C1727" s="29">
        <f t="shared" si="78"/>
        <v>3.0835469304196876</v>
      </c>
      <c r="D1727" s="80">
        <f t="shared" si="79"/>
        <v>3.2270174408365313</v>
      </c>
      <c r="E1727" s="80">
        <f t="shared" si="80"/>
        <v>3.1905765990271795</v>
      </c>
    </row>
    <row r="1728" spans="1:5" x14ac:dyDescent="0.3">
      <c r="A1728" s="81">
        <v>39218</v>
      </c>
      <c r="B1728" s="84">
        <v>12.34</v>
      </c>
      <c r="C1728" s="29">
        <f t="shared" si="78"/>
        <v>3.0849721766463971</v>
      </c>
      <c r="D1728" s="80">
        <f t="shared" si="79"/>
        <v>3.2285692595810058</v>
      </c>
      <c r="E1728" s="80">
        <f t="shared" si="80"/>
        <v>3.1921144926036429</v>
      </c>
    </row>
    <row r="1729" spans="1:5" x14ac:dyDescent="0.3">
      <c r="A1729" s="81">
        <v>39219</v>
      </c>
      <c r="B1729" s="84">
        <v>12.36</v>
      </c>
      <c r="C1729" s="29">
        <f t="shared" si="78"/>
        <v>3.0863969710461814</v>
      </c>
      <c r="D1729" s="80">
        <f t="shared" si="79"/>
        <v>3.2301206153279298</v>
      </c>
      <c r="E1729" s="80">
        <f t="shared" si="80"/>
        <v>3.193651978278035</v>
      </c>
    </row>
    <row r="1730" spans="1:5" x14ac:dyDescent="0.3">
      <c r="A1730" s="81">
        <v>39220</v>
      </c>
      <c r="B1730" s="84">
        <v>12.35</v>
      </c>
      <c r="C1730" s="29">
        <f t="shared" si="78"/>
        <v>3.087824614829108</v>
      </c>
      <c r="D1730" s="80">
        <f t="shared" si="79"/>
        <v>3.2316751025532655</v>
      </c>
      <c r="E1730" s="80">
        <f t="shared" si="80"/>
        <v>3.1951924720219806</v>
      </c>
    </row>
    <row r="1731" spans="1:5" x14ac:dyDescent="0.3">
      <c r="A1731" s="81">
        <v>39223</v>
      </c>
      <c r="B1731" s="84">
        <v>12.35</v>
      </c>
      <c r="C1731" s="29">
        <f t="shared" si="78"/>
        <v>3.0892518382443281</v>
      </c>
      <c r="D1731" s="80">
        <f t="shared" si="79"/>
        <v>3.2332291610894024</v>
      </c>
      <c r="E1731" s="80">
        <f t="shared" si="80"/>
        <v>3.1967325905008117</v>
      </c>
    </row>
    <row r="1732" spans="1:5" x14ac:dyDescent="0.3">
      <c r="A1732" s="81">
        <v>39224</v>
      </c>
      <c r="B1732" s="84">
        <v>12.35</v>
      </c>
      <c r="C1732" s="29">
        <f t="shared" si="78"/>
        <v>3.0906797213364832</v>
      </c>
      <c r="D1732" s="80">
        <f t="shared" si="79"/>
        <v>3.2347839669463117</v>
      </c>
      <c r="E1732" s="80">
        <f t="shared" si="80"/>
        <v>3.1982734513339608</v>
      </c>
    </row>
    <row r="1733" spans="1:5" x14ac:dyDescent="0.3">
      <c r="A1733" s="81">
        <v>39225</v>
      </c>
      <c r="B1733" s="84">
        <v>12.35</v>
      </c>
      <c r="C1733" s="29">
        <f t="shared" ref="C1733:C1796" si="81">IF(A1733=$B$2,1,IF(A1732&lt;DATE(1998,1,2),ROUND(B1732/3000+1,8)*C1732,ROUND(((1+B1732/100)^(1/252)),8)*C1732))</f>
        <v>3.092108264410482</v>
      </c>
      <c r="D1733" s="80">
        <f t="shared" ref="D1733:D1796" si="82">(((ROUND(C1733/C1732,8)-1)*$D$1)+1)*D1732</f>
        <v>3.2363395204833671</v>
      </c>
      <c r="E1733" s="80">
        <f t="shared" ref="E1733:E1796" si="83">(((ROUND(C1733/C1732,8))*(($E$1+1)^(1/252)))*E1732)</f>
        <v>3.199815054879251</v>
      </c>
    </row>
    <row r="1734" spans="1:5" x14ac:dyDescent="0.3">
      <c r="A1734" s="81">
        <v>39226</v>
      </c>
      <c r="B1734" s="84">
        <v>12.34</v>
      </c>
      <c r="C1734" s="29">
        <f t="shared" si="81"/>
        <v>3.0935374677713754</v>
      </c>
      <c r="D1734" s="80">
        <f t="shared" si="82"/>
        <v>3.2378958220601159</v>
      </c>
      <c r="E1734" s="80">
        <f t="shared" si="83"/>
        <v>3.2013574014946782</v>
      </c>
    </row>
    <row r="1735" spans="1:5" x14ac:dyDescent="0.3">
      <c r="A1735" s="81">
        <v>39227</v>
      </c>
      <c r="B1735" s="84">
        <v>12.36</v>
      </c>
      <c r="C1735" s="29">
        <f t="shared" si="81"/>
        <v>3.0949662180508657</v>
      </c>
      <c r="D1735" s="80">
        <f t="shared" si="82"/>
        <v>3.239451659301825</v>
      </c>
      <c r="E1735" s="80">
        <f t="shared" si="83"/>
        <v>3.2028993390269354</v>
      </c>
    </row>
    <row r="1736" spans="1:5" x14ac:dyDescent="0.3">
      <c r="A1736" s="81">
        <v>39230</v>
      </c>
      <c r="B1736" s="84">
        <v>12.37</v>
      </c>
      <c r="C1736" s="29">
        <f t="shared" si="81"/>
        <v>3.0963978256246869</v>
      </c>
      <c r="D1736" s="80">
        <f t="shared" si="82"/>
        <v>3.2410106370680363</v>
      </c>
      <c r="E1736" s="80">
        <f t="shared" si="83"/>
        <v>3.2044442933387445</v>
      </c>
    </row>
    <row r="1737" spans="1:5" x14ac:dyDescent="0.3">
      <c r="A1737" s="81">
        <v>39231</v>
      </c>
      <c r="B1737" s="84">
        <v>12.38</v>
      </c>
      <c r="C1737" s="29">
        <f t="shared" si="81"/>
        <v>3.0978311791421467</v>
      </c>
      <c r="D1737" s="80">
        <f t="shared" si="82"/>
        <v>3.2425715452698953</v>
      </c>
      <c r="E1737" s="80">
        <f t="shared" si="83"/>
        <v>3.2059911144542435</v>
      </c>
    </row>
    <row r="1738" spans="1:5" x14ac:dyDescent="0.3">
      <c r="A1738" s="81">
        <v>39232</v>
      </c>
      <c r="B1738" s="84">
        <v>12.37</v>
      </c>
      <c r="C1738" s="29">
        <f t="shared" si="81"/>
        <v>3.0992663113925079</v>
      </c>
      <c r="D1738" s="80">
        <f t="shared" si="82"/>
        <v>3.2441344197089119</v>
      </c>
      <c r="E1738" s="80">
        <f t="shared" si="83"/>
        <v>3.2075398364172463</v>
      </c>
    </row>
    <row r="1739" spans="1:5" x14ac:dyDescent="0.3">
      <c r="A1739" s="81">
        <v>39233</v>
      </c>
      <c r="B1739" s="84">
        <v>12.39</v>
      </c>
      <c r="C1739" s="29">
        <f t="shared" si="81"/>
        <v>3.1007009927607143</v>
      </c>
      <c r="D1739" s="80">
        <f t="shared" si="82"/>
        <v>3.2456968323606143</v>
      </c>
      <c r="E1739" s="80">
        <f t="shared" si="83"/>
        <v>3.2090881517860259</v>
      </c>
    </row>
    <row r="1740" spans="1:5" x14ac:dyDescent="0.3">
      <c r="A1740" s="81">
        <v>39234</v>
      </c>
      <c r="B1740" s="84">
        <v>12.39</v>
      </c>
      <c r="C1740" s="29">
        <f t="shared" si="81"/>
        <v>3.1021385397549786</v>
      </c>
      <c r="D1740" s="80">
        <f t="shared" si="82"/>
        <v>3.2472623950326365</v>
      </c>
      <c r="E1740" s="80">
        <f t="shared" si="83"/>
        <v>3.2106394930416418</v>
      </c>
    </row>
    <row r="1741" spans="1:5" x14ac:dyDescent="0.3">
      <c r="A1741" s="81">
        <v>39237</v>
      </c>
      <c r="B1741" s="84">
        <v>12.39</v>
      </c>
      <c r="C1741" s="29">
        <f t="shared" si="81"/>
        <v>3.1035767532247802</v>
      </c>
      <c r="D1741" s="80">
        <f t="shared" si="82"/>
        <v>3.2488287128542015</v>
      </c>
      <c r="E1741" s="80">
        <f t="shared" si="83"/>
        <v>3.2121915842485138</v>
      </c>
    </row>
    <row r="1742" spans="1:5" x14ac:dyDescent="0.3">
      <c r="A1742" s="81">
        <v>39238</v>
      </c>
      <c r="B1742" s="84">
        <v>12.4</v>
      </c>
      <c r="C1742" s="29">
        <f t="shared" si="81"/>
        <v>3.1050156334791108</v>
      </c>
      <c r="D1742" s="80">
        <f t="shared" si="82"/>
        <v>3.2503957861895563</v>
      </c>
      <c r="E1742" s="80">
        <f t="shared" si="83"/>
        <v>3.2137444257691845</v>
      </c>
    </row>
    <row r="1743" spans="1:5" x14ac:dyDescent="0.3">
      <c r="A1743" s="81">
        <v>39239</v>
      </c>
      <c r="B1743" s="84">
        <v>12.38</v>
      </c>
      <c r="C1743" s="29">
        <f t="shared" si="81"/>
        <v>3.1064562675825762</v>
      </c>
      <c r="D1743" s="80">
        <f t="shared" si="82"/>
        <v>3.2519647990022444</v>
      </c>
      <c r="E1743" s="80">
        <f t="shared" si="83"/>
        <v>3.2152991427991822</v>
      </c>
    </row>
    <row r="1744" spans="1:5" x14ac:dyDescent="0.3">
      <c r="A1744" s="81">
        <v>39241</v>
      </c>
      <c r="B1744" s="84">
        <v>11.88</v>
      </c>
      <c r="C1744" s="29">
        <f t="shared" si="81"/>
        <v>3.1078953955776591</v>
      </c>
      <c r="D1744" s="80">
        <f t="shared" si="82"/>
        <v>3.2535322008590688</v>
      </c>
      <c r="E1744" s="80">
        <f t="shared" si="83"/>
        <v>3.216852361202573</v>
      </c>
    </row>
    <row r="1745" spans="1:5" x14ac:dyDescent="0.3">
      <c r="A1745" s="81">
        <v>39244</v>
      </c>
      <c r="B1745" s="84">
        <v>11.88</v>
      </c>
      <c r="C1745" s="29">
        <f t="shared" si="81"/>
        <v>3.1092801494501128</v>
      </c>
      <c r="D1745" s="80">
        <f t="shared" si="82"/>
        <v>3.2550404102763033</v>
      </c>
      <c r="E1745" s="80">
        <f t="shared" si="83"/>
        <v>3.2183493583381582</v>
      </c>
    </row>
    <row r="1746" spans="1:5" x14ac:dyDescent="0.3">
      <c r="A1746" s="81">
        <v>39245</v>
      </c>
      <c r="B1746" s="84">
        <v>11.87</v>
      </c>
      <c r="C1746" s="29">
        <f t="shared" si="81"/>
        <v>3.1106655203135016</v>
      </c>
      <c r="D1746" s="80">
        <f t="shared" si="82"/>
        <v>3.2565493188400363</v>
      </c>
      <c r="E1746" s="80">
        <f t="shared" si="83"/>
        <v>3.2198470521175966</v>
      </c>
    </row>
    <row r="1747" spans="1:5" x14ac:dyDescent="0.3">
      <c r="A1747" s="81">
        <v>39246</v>
      </c>
      <c r="B1747" s="84">
        <v>11.87</v>
      </c>
      <c r="C1747" s="29">
        <f t="shared" si="81"/>
        <v>3.1120504197098007</v>
      </c>
      <c r="D1747" s="80">
        <f t="shared" si="82"/>
        <v>3.258057741034496</v>
      </c>
      <c r="E1747" s="80">
        <f t="shared" si="83"/>
        <v>3.2213443158963071</v>
      </c>
    </row>
    <row r="1748" spans="1:5" x14ac:dyDescent="0.3">
      <c r="A1748" s="81">
        <v>39247</v>
      </c>
      <c r="B1748" s="84">
        <v>11.86</v>
      </c>
      <c r="C1748" s="29">
        <f t="shared" si="81"/>
        <v>3.1134359356771601</v>
      </c>
      <c r="D1748" s="80">
        <f t="shared" si="82"/>
        <v>3.2595668619248124</v>
      </c>
      <c r="E1748" s="80">
        <f t="shared" si="83"/>
        <v>3.2228422759189033</v>
      </c>
    </row>
    <row r="1749" spans="1:5" x14ac:dyDescent="0.3">
      <c r="A1749" s="81">
        <v>39248</v>
      </c>
      <c r="B1749" s="84">
        <v>11.86</v>
      </c>
      <c r="C1749" s="29">
        <f t="shared" si="81"/>
        <v>3.1148209476531461</v>
      </c>
      <c r="D1749" s="80">
        <f t="shared" si="82"/>
        <v>3.2610754609834083</v>
      </c>
      <c r="E1749" s="80">
        <f t="shared" si="83"/>
        <v>3.224339772262963</v>
      </c>
    </row>
    <row r="1750" spans="1:5" x14ac:dyDescent="0.3">
      <c r="A1750" s="81">
        <v>39251</v>
      </c>
      <c r="B1750" s="84">
        <v>11.87</v>
      </c>
      <c r="C1750" s="29">
        <f t="shared" si="81"/>
        <v>3.1162065757517099</v>
      </c>
      <c r="D1750" s="80">
        <f t="shared" si="82"/>
        <v>3.2625847582547469</v>
      </c>
      <c r="E1750" s="80">
        <f t="shared" si="83"/>
        <v>3.2258379644199446</v>
      </c>
    </row>
    <row r="1751" spans="1:5" x14ac:dyDescent="0.3">
      <c r="A1751" s="81">
        <v>39252</v>
      </c>
      <c r="B1751" s="84">
        <v>11.87</v>
      </c>
      <c r="C1751" s="29">
        <f t="shared" si="81"/>
        <v>3.1175939420813004</v>
      </c>
      <c r="D1751" s="80">
        <f t="shared" si="82"/>
        <v>3.2640959760435226</v>
      </c>
      <c r="E1751" s="80">
        <f t="shared" si="83"/>
        <v>3.2273380140378101</v>
      </c>
    </row>
    <row r="1752" spans="1:5" x14ac:dyDescent="0.3">
      <c r="A1752" s="81">
        <v>39253</v>
      </c>
      <c r="B1752" s="84">
        <v>11.86</v>
      </c>
      <c r="C1752" s="29">
        <f t="shared" si="81"/>
        <v>3.1189819260802545</v>
      </c>
      <c r="D1752" s="80">
        <f t="shared" si="82"/>
        <v>3.2656078938230646</v>
      </c>
      <c r="E1752" s="80">
        <f t="shared" si="83"/>
        <v>3.2288387611950067</v>
      </c>
    </row>
    <row r="1753" spans="1:5" x14ac:dyDescent="0.3">
      <c r="A1753" s="81">
        <v>39254</v>
      </c>
      <c r="B1753" s="84">
        <v>11.86</v>
      </c>
      <c r="C1753" s="29">
        <f t="shared" si="81"/>
        <v>3.1203694051900714</v>
      </c>
      <c r="D1753" s="80">
        <f t="shared" si="82"/>
        <v>3.2671192888037632</v>
      </c>
      <c r="E1753" s="80">
        <f t="shared" si="83"/>
        <v>3.2303390438109378</v>
      </c>
    </row>
    <row r="1754" spans="1:5" x14ac:dyDescent="0.3">
      <c r="A1754" s="81">
        <v>39255</v>
      </c>
      <c r="B1754" s="84">
        <v>11.86</v>
      </c>
      <c r="C1754" s="29">
        <f t="shared" si="81"/>
        <v>3.1217575015199706</v>
      </c>
      <c r="D1754" s="80">
        <f t="shared" si="82"/>
        <v>3.2686313832912188</v>
      </c>
      <c r="E1754" s="80">
        <f t="shared" si="83"/>
        <v>3.231840023534434</v>
      </c>
    </row>
    <row r="1755" spans="1:5" x14ac:dyDescent="0.3">
      <c r="A1755" s="81">
        <v>39258</v>
      </c>
      <c r="B1755" s="84">
        <v>11.86</v>
      </c>
      <c r="C1755" s="29">
        <f t="shared" si="81"/>
        <v>3.123146215344522</v>
      </c>
      <c r="D1755" s="80">
        <f t="shared" si="82"/>
        <v>3.2701441776091786</v>
      </c>
      <c r="E1755" s="80">
        <f t="shared" si="83"/>
        <v>3.2333417006894072</v>
      </c>
    </row>
    <row r="1756" spans="1:5" x14ac:dyDescent="0.3">
      <c r="A1756" s="81">
        <v>39259</v>
      </c>
      <c r="B1756" s="84">
        <v>11.86</v>
      </c>
      <c r="C1756" s="29">
        <f t="shared" si="81"/>
        <v>3.124535546938418</v>
      </c>
      <c r="D1756" s="80">
        <f t="shared" si="82"/>
        <v>3.2716576720815396</v>
      </c>
      <c r="E1756" s="80">
        <f t="shared" si="83"/>
        <v>3.2348440755999195</v>
      </c>
    </row>
    <row r="1757" spans="1:5" x14ac:dyDescent="0.3">
      <c r="A1757" s="81">
        <v>39260</v>
      </c>
      <c r="B1757" s="84">
        <v>11.86</v>
      </c>
      <c r="C1757" s="29">
        <f t="shared" si="81"/>
        <v>3.1259254965764738</v>
      </c>
      <c r="D1757" s="80">
        <f t="shared" si="82"/>
        <v>3.2731718670323482</v>
      </c>
      <c r="E1757" s="80">
        <f t="shared" si="83"/>
        <v>3.2363471485901836</v>
      </c>
    </row>
    <row r="1758" spans="1:5" x14ac:dyDescent="0.3">
      <c r="A1758" s="81">
        <v>39261</v>
      </c>
      <c r="B1758" s="84">
        <v>11.87</v>
      </c>
      <c r="C1758" s="29">
        <f t="shared" si="81"/>
        <v>3.127316064533626</v>
      </c>
      <c r="D1758" s="80">
        <f t="shared" si="82"/>
        <v>3.2746867627858016</v>
      </c>
      <c r="E1758" s="80">
        <f t="shared" si="83"/>
        <v>3.2378509199845626</v>
      </c>
    </row>
    <row r="1759" spans="1:5" x14ac:dyDescent="0.3">
      <c r="A1759" s="81">
        <v>39262</v>
      </c>
      <c r="B1759" s="84">
        <v>11.89</v>
      </c>
      <c r="C1759" s="29">
        <f t="shared" si="81"/>
        <v>3.1287083769187172</v>
      </c>
      <c r="D1759" s="80">
        <f t="shared" si="82"/>
        <v>3.2762035861805257</v>
      </c>
      <c r="E1759" s="80">
        <f t="shared" si="83"/>
        <v>3.2393565557569723</v>
      </c>
    </row>
    <row r="1760" spans="1:5" x14ac:dyDescent="0.3">
      <c r="A1760" s="81">
        <v>39265</v>
      </c>
      <c r="B1760" s="84">
        <v>11.88</v>
      </c>
      <c r="C1760" s="29">
        <f t="shared" si="81"/>
        <v>3.1301035305581526</v>
      </c>
      <c r="D1760" s="80">
        <f t="shared" si="82"/>
        <v>3.2777235322416827</v>
      </c>
      <c r="E1760" s="80">
        <f t="shared" si="83"/>
        <v>3.2408651916550104</v>
      </c>
    </row>
    <row r="1761" spans="1:5" x14ac:dyDescent="0.3">
      <c r="A1761" s="81">
        <v>39266</v>
      </c>
      <c r="B1761" s="84">
        <v>11.87</v>
      </c>
      <c r="C1761" s="29">
        <f t="shared" si="81"/>
        <v>3.1314981794872279</v>
      </c>
      <c r="D1761" s="80">
        <f t="shared" si="82"/>
        <v>3.2792429558075882</v>
      </c>
      <c r="E1761" s="80">
        <f t="shared" si="83"/>
        <v>3.2423733634216849</v>
      </c>
    </row>
    <row r="1762" spans="1:5" x14ac:dyDescent="0.3">
      <c r="A1762" s="81">
        <v>39267</v>
      </c>
      <c r="B1762" s="84">
        <v>11.87</v>
      </c>
      <c r="C1762" s="29">
        <f t="shared" si="81"/>
        <v>3.1328923537917177</v>
      </c>
      <c r="D1762" s="80">
        <f t="shared" si="82"/>
        <v>3.2807618896149</v>
      </c>
      <c r="E1762" s="80">
        <f t="shared" si="83"/>
        <v>3.2438811021793112</v>
      </c>
    </row>
    <row r="1763" spans="1:5" x14ac:dyDescent="0.3">
      <c r="A1763" s="81">
        <v>39268</v>
      </c>
      <c r="B1763" s="84">
        <v>11.87</v>
      </c>
      <c r="C1763" s="29">
        <f t="shared" si="81"/>
        <v>3.1342871487965498</v>
      </c>
      <c r="D1763" s="80">
        <f t="shared" si="82"/>
        <v>3.2822815269870111</v>
      </c>
      <c r="E1763" s="80">
        <f t="shared" si="83"/>
        <v>3.245389542051802</v>
      </c>
    </row>
    <row r="1764" spans="1:5" x14ac:dyDescent="0.3">
      <c r="A1764" s="81">
        <v>39269</v>
      </c>
      <c r="B1764" s="84">
        <v>11.88</v>
      </c>
      <c r="C1764" s="29">
        <f t="shared" si="81"/>
        <v>3.1356825647780657</v>
      </c>
      <c r="D1764" s="80">
        <f t="shared" si="82"/>
        <v>3.2838018682498098</v>
      </c>
      <c r="E1764" s="80">
        <f t="shared" si="83"/>
        <v>3.2468986833651834</v>
      </c>
    </row>
    <row r="1765" spans="1:5" x14ac:dyDescent="0.3">
      <c r="A1765" s="81">
        <v>39272</v>
      </c>
      <c r="B1765" s="84">
        <v>11.89</v>
      </c>
      <c r="C1765" s="29">
        <f t="shared" si="81"/>
        <v>3.1370796995016281</v>
      </c>
      <c r="D1765" s="80">
        <f t="shared" si="82"/>
        <v>3.2853241094929482</v>
      </c>
      <c r="E1765" s="80">
        <f t="shared" si="83"/>
        <v>3.2484096628826631</v>
      </c>
    </row>
    <row r="1766" spans="1:5" x14ac:dyDescent="0.3">
      <c r="A1766" s="81">
        <v>39273</v>
      </c>
      <c r="B1766" s="84">
        <v>11.87</v>
      </c>
      <c r="C1766" s="29">
        <f t="shared" si="81"/>
        <v>3.1384785860812299</v>
      </c>
      <c r="D1766" s="80">
        <f t="shared" si="82"/>
        <v>3.2868482868856201</v>
      </c>
      <c r="E1766" s="80">
        <f t="shared" si="83"/>
        <v>3.2499225150014732</v>
      </c>
    </row>
    <row r="1767" spans="1:5" x14ac:dyDescent="0.3">
      <c r="A1767" s="81">
        <v>39274</v>
      </c>
      <c r="B1767" s="84">
        <v>11.88</v>
      </c>
      <c r="C1767" s="29">
        <f t="shared" si="81"/>
        <v>3.1398758681325392</v>
      </c>
      <c r="D1767" s="80">
        <f t="shared" si="82"/>
        <v>3.2883707434555474</v>
      </c>
      <c r="E1767" s="80">
        <f t="shared" si="83"/>
        <v>3.2514337641964084</v>
      </c>
    </row>
    <row r="1768" spans="1:5" x14ac:dyDescent="0.3">
      <c r="A1768" s="81">
        <v>39275</v>
      </c>
      <c r="B1768" s="84">
        <v>11.87</v>
      </c>
      <c r="C1768" s="29">
        <f t="shared" si="81"/>
        <v>3.1412748712243443</v>
      </c>
      <c r="D1768" s="80">
        <f t="shared" si="82"/>
        <v>3.2898951026493268</v>
      </c>
      <c r="E1768" s="80">
        <f t="shared" si="83"/>
        <v>3.2529468541629396</v>
      </c>
    </row>
    <row r="1769" spans="1:5" x14ac:dyDescent="0.3">
      <c r="A1769" s="81">
        <v>39276</v>
      </c>
      <c r="B1769" s="84">
        <v>11.86</v>
      </c>
      <c r="C1769" s="29">
        <f t="shared" si="81"/>
        <v>3.1426733982097623</v>
      </c>
      <c r="D1769" s="80">
        <f t="shared" si="82"/>
        <v>3.291418970493603</v>
      </c>
      <c r="E1769" s="80">
        <f t="shared" si="83"/>
        <v>3.2544595097083651</v>
      </c>
    </row>
    <row r="1770" spans="1:5" x14ac:dyDescent="0.3">
      <c r="A1770" s="81">
        <v>39279</v>
      </c>
      <c r="B1770" s="84">
        <v>11.86</v>
      </c>
      <c r="C1770" s="29">
        <f t="shared" si="81"/>
        <v>3.1440714164709562</v>
      </c>
      <c r="D1770" s="80">
        <f t="shared" si="82"/>
        <v>3.2929423114068799</v>
      </c>
      <c r="E1770" s="80">
        <f t="shared" si="83"/>
        <v>3.2559716970264025</v>
      </c>
    </row>
    <row r="1771" spans="1:5" x14ac:dyDescent="0.3">
      <c r="A1771" s="81">
        <v>39280</v>
      </c>
      <c r="B1771" s="84">
        <v>11.86</v>
      </c>
      <c r="C1771" s="29">
        <f t="shared" si="81"/>
        <v>3.1454700566405736</v>
      </c>
      <c r="D1771" s="80">
        <f t="shared" si="82"/>
        <v>3.2944663573557533</v>
      </c>
      <c r="E1771" s="80">
        <f t="shared" si="83"/>
        <v>3.2574845869835349</v>
      </c>
    </row>
    <row r="1772" spans="1:5" x14ac:dyDescent="0.3">
      <c r="A1772" s="81">
        <v>39281</v>
      </c>
      <c r="B1772" s="84">
        <v>11.88</v>
      </c>
      <c r="C1772" s="29">
        <f t="shared" si="81"/>
        <v>3.1468693189952703</v>
      </c>
      <c r="D1772" s="80">
        <f t="shared" si="82"/>
        <v>3.2959911086665294</v>
      </c>
      <c r="E1772" s="80">
        <f t="shared" si="83"/>
        <v>3.2589981799062442</v>
      </c>
    </row>
    <row r="1773" spans="1:5" x14ac:dyDescent="0.3">
      <c r="A1773" s="81">
        <v>39282</v>
      </c>
      <c r="B1773" s="85">
        <v>11.35</v>
      </c>
      <c r="C1773" s="29">
        <f t="shared" si="81"/>
        <v>3.1482714380890418</v>
      </c>
      <c r="D1773" s="80">
        <f t="shared" si="82"/>
        <v>3.2975190003615613</v>
      </c>
      <c r="E1773" s="80">
        <f t="shared" si="83"/>
        <v>3.2605147900556677</v>
      </c>
    </row>
    <row r="1774" spans="1:5" x14ac:dyDescent="0.3">
      <c r="A1774" s="81">
        <v>39283</v>
      </c>
      <c r="B1774" s="84">
        <v>11.37</v>
      </c>
      <c r="C1774" s="29">
        <f t="shared" si="81"/>
        <v>3.1496148369943886</v>
      </c>
      <c r="D1774" s="80">
        <f t="shared" si="82"/>
        <v>3.2989829309012446</v>
      </c>
      <c r="E1774" s="80">
        <f t="shared" si="83"/>
        <v>3.2619706440558485</v>
      </c>
    </row>
    <row r="1775" spans="1:5" x14ac:dyDescent="0.3">
      <c r="A1775" s="81">
        <v>39286</v>
      </c>
      <c r="B1775" s="84">
        <v>11.38</v>
      </c>
      <c r="C1775" s="29">
        <f t="shared" si="81"/>
        <v>3.150961045368017</v>
      </c>
      <c r="D1775" s="80">
        <f t="shared" si="82"/>
        <v>3.300449948257457</v>
      </c>
      <c r="E1775" s="80">
        <f t="shared" si="83"/>
        <v>3.2634294641550832</v>
      </c>
    </row>
    <row r="1776" spans="1:5" x14ac:dyDescent="0.3">
      <c r="A1776" s="81">
        <v>39287</v>
      </c>
      <c r="B1776" s="84">
        <v>11.39</v>
      </c>
      <c r="C1776" s="29">
        <f t="shared" si="81"/>
        <v>3.1523089634840047</v>
      </c>
      <c r="D1776" s="80">
        <f t="shared" si="82"/>
        <v>3.3019188541420688</v>
      </c>
      <c r="E1776" s="80">
        <f t="shared" si="83"/>
        <v>3.2648901115264124</v>
      </c>
    </row>
    <row r="1777" spans="1:5" x14ac:dyDescent="0.3">
      <c r="A1777" s="81">
        <v>39288</v>
      </c>
      <c r="B1777" s="84">
        <v>11.38</v>
      </c>
      <c r="C1777" s="29">
        <f t="shared" si="81"/>
        <v>3.1536585930436303</v>
      </c>
      <c r="D1777" s="80">
        <f t="shared" si="82"/>
        <v>3.3033896504952245</v>
      </c>
      <c r="E1777" s="80">
        <f t="shared" si="83"/>
        <v>3.2663525880387159</v>
      </c>
    </row>
    <row r="1778" spans="1:5" x14ac:dyDescent="0.3">
      <c r="A1778" s="81">
        <v>39289</v>
      </c>
      <c r="B1778" s="84">
        <v>11.37</v>
      </c>
      <c r="C1778" s="29">
        <f t="shared" si="81"/>
        <v>3.1550076651165626</v>
      </c>
      <c r="D1778" s="80">
        <f t="shared" si="82"/>
        <v>3.3048598647305107</v>
      </c>
      <c r="E1778" s="80">
        <f t="shared" si="83"/>
        <v>3.2678145437432766</v>
      </c>
    </row>
    <row r="1779" spans="1:5" x14ac:dyDescent="0.3">
      <c r="A1779" s="81">
        <v>39290</v>
      </c>
      <c r="B1779" s="84">
        <v>11.38</v>
      </c>
      <c r="C1779" s="29">
        <f t="shared" si="81"/>
        <v>3.1563561784927869</v>
      </c>
      <c r="D1779" s="80">
        <f t="shared" si="82"/>
        <v>3.3063294954873106</v>
      </c>
      <c r="E1779" s="80">
        <f t="shared" si="83"/>
        <v>3.269275977354174</v>
      </c>
    </row>
    <row r="1780" spans="1:5" x14ac:dyDescent="0.3">
      <c r="A1780" s="81">
        <v>39293</v>
      </c>
      <c r="B1780" s="84">
        <v>11.38</v>
      </c>
      <c r="C1780" s="29">
        <f t="shared" si="81"/>
        <v>3.157706404538823</v>
      </c>
      <c r="D1780" s="80">
        <f t="shared" si="82"/>
        <v>3.3078010181368063</v>
      </c>
      <c r="E1780" s="80">
        <f t="shared" si="83"/>
        <v>3.2707392415107681</v>
      </c>
    </row>
    <row r="1781" spans="1:5" x14ac:dyDescent="0.3">
      <c r="A1781" s="81">
        <v>39294</v>
      </c>
      <c r="B1781" s="84">
        <v>11.37</v>
      </c>
      <c r="C1781" s="29">
        <f t="shared" si="81"/>
        <v>3.1590572081845569</v>
      </c>
      <c r="D1781" s="80">
        <f t="shared" si="82"/>
        <v>3.3092731957055741</v>
      </c>
      <c r="E1781" s="80">
        <f t="shared" si="83"/>
        <v>3.2722031605958564</v>
      </c>
    </row>
    <row r="1782" spans="1:5" x14ac:dyDescent="0.3">
      <c r="A1782" s="81">
        <v>39295</v>
      </c>
      <c r="B1782" s="84">
        <v>11.38</v>
      </c>
      <c r="C1782" s="29">
        <f t="shared" si="81"/>
        <v>3.1604074524164796</v>
      </c>
      <c r="D1782" s="80">
        <f t="shared" si="82"/>
        <v>3.3107447890166748</v>
      </c>
      <c r="E1782" s="80">
        <f t="shared" si="83"/>
        <v>3.2736665568861185</v>
      </c>
    </row>
    <row r="1783" spans="1:5" x14ac:dyDescent="0.3">
      <c r="A1783" s="81">
        <v>39296</v>
      </c>
      <c r="B1783" s="84">
        <v>11.39</v>
      </c>
      <c r="C1783" s="29">
        <f t="shared" si="81"/>
        <v>3.1617594115164747</v>
      </c>
      <c r="D1783" s="80">
        <f t="shared" si="82"/>
        <v>3.3122182767469166</v>
      </c>
      <c r="E1783" s="80">
        <f t="shared" si="83"/>
        <v>3.2751317861804683</v>
      </c>
    </row>
    <row r="1784" spans="1:5" x14ac:dyDescent="0.3">
      <c r="A1784" s="81">
        <v>39297</v>
      </c>
      <c r="B1784" s="84">
        <v>11.4</v>
      </c>
      <c r="C1784" s="29">
        <f t="shared" si="81"/>
        <v>3.1631130871909212</v>
      </c>
      <c r="D1784" s="80">
        <f t="shared" si="82"/>
        <v>3.3136936608424961</v>
      </c>
      <c r="E1784" s="80">
        <f t="shared" si="83"/>
        <v>3.2765988503536474</v>
      </c>
    </row>
    <row r="1785" spans="1:5" x14ac:dyDescent="0.3">
      <c r="A1785" s="81">
        <v>39300</v>
      </c>
      <c r="B1785" s="84">
        <v>11.4</v>
      </c>
      <c r="C1785" s="29">
        <f t="shared" si="81"/>
        <v>3.1644684495176518</v>
      </c>
      <c r="D1785" s="80">
        <f t="shared" si="82"/>
        <v>3.3151709087769383</v>
      </c>
      <c r="E1785" s="80">
        <f t="shared" si="83"/>
        <v>3.2780677185165827</v>
      </c>
    </row>
    <row r="1786" spans="1:5" x14ac:dyDescent="0.3">
      <c r="A1786" s="81">
        <v>39301</v>
      </c>
      <c r="B1786" s="84">
        <v>11.38</v>
      </c>
      <c r="C1786" s="29">
        <f t="shared" si="81"/>
        <v>3.1658243926035858</v>
      </c>
      <c r="D1786" s="80">
        <f t="shared" si="82"/>
        <v>3.3166488152699811</v>
      </c>
      <c r="E1786" s="80">
        <f t="shared" si="83"/>
        <v>3.2795372451591729</v>
      </c>
    </row>
    <row r="1787" spans="1:5" x14ac:dyDescent="0.3">
      <c r="A1787" s="81">
        <v>39302</v>
      </c>
      <c r="B1787" s="84">
        <v>11.37</v>
      </c>
      <c r="C1787" s="29">
        <f t="shared" si="81"/>
        <v>3.1671786689622543</v>
      </c>
      <c r="D1787" s="80">
        <f t="shared" si="82"/>
        <v>3.3181249306597973</v>
      </c>
      <c r="E1787" s="80">
        <f t="shared" si="83"/>
        <v>3.2810051020590794</v>
      </c>
    </row>
    <row r="1788" spans="1:5" x14ac:dyDescent="0.3">
      <c r="A1788" s="81">
        <v>39303</v>
      </c>
      <c r="B1788" s="84">
        <v>11.36</v>
      </c>
      <c r="C1788" s="29">
        <f t="shared" si="81"/>
        <v>3.1685323844689424</v>
      </c>
      <c r="D1788" s="80">
        <f t="shared" si="82"/>
        <v>3.3196004602291573</v>
      </c>
      <c r="E1788" s="80">
        <f t="shared" si="83"/>
        <v>3.2824724347578873</v>
      </c>
    </row>
    <row r="1789" spans="1:5" x14ac:dyDescent="0.3">
      <c r="A1789" s="81">
        <v>39304</v>
      </c>
      <c r="B1789" s="84">
        <v>11.37</v>
      </c>
      <c r="C1789" s="29">
        <f t="shared" si="81"/>
        <v>3.1698855695943773</v>
      </c>
      <c r="D1789" s="80">
        <f t="shared" si="82"/>
        <v>3.3210754371491569</v>
      </c>
      <c r="E1789" s="80">
        <f t="shared" si="83"/>
        <v>3.2839392747898484</v>
      </c>
    </row>
    <row r="1790" spans="1:5" x14ac:dyDescent="0.3">
      <c r="A1790" s="81">
        <v>39307</v>
      </c>
      <c r="B1790" s="84">
        <v>11.36</v>
      </c>
      <c r="C1790" s="29">
        <f t="shared" si="81"/>
        <v>3.1712404420845335</v>
      </c>
      <c r="D1790" s="80">
        <f t="shared" si="82"/>
        <v>3.3225522787726622</v>
      </c>
      <c r="E1790" s="80">
        <f t="shared" si="83"/>
        <v>3.285407919710813</v>
      </c>
    </row>
    <row r="1791" spans="1:5" x14ac:dyDescent="0.3">
      <c r="A1791" s="81">
        <v>39308</v>
      </c>
      <c r="B1791" s="84">
        <v>11.37</v>
      </c>
      <c r="C1791" s="29">
        <f t="shared" si="81"/>
        <v>3.1725947837401343</v>
      </c>
      <c r="D1791" s="80">
        <f t="shared" si="82"/>
        <v>3.3240285672553864</v>
      </c>
      <c r="E1791" s="80">
        <f t="shared" si="83"/>
        <v>3.2868760715243437</v>
      </c>
    </row>
    <row r="1792" spans="1:5" x14ac:dyDescent="0.3">
      <c r="A1792" s="81">
        <v>39309</v>
      </c>
      <c r="B1792" s="84">
        <v>11.36</v>
      </c>
      <c r="C1792" s="29">
        <f t="shared" si="81"/>
        <v>3.1739508142026005</v>
      </c>
      <c r="D1792" s="80">
        <f t="shared" si="82"/>
        <v>3.3255067220997274</v>
      </c>
      <c r="E1792" s="80">
        <f t="shared" si="83"/>
        <v>3.2883460298409735</v>
      </c>
    </row>
    <row r="1793" spans="1:5" x14ac:dyDescent="0.3">
      <c r="A1793" s="81">
        <v>39310</v>
      </c>
      <c r="B1793" s="84">
        <v>11.36</v>
      </c>
      <c r="C1793" s="29">
        <f t="shared" si="81"/>
        <v>3.1753063133768218</v>
      </c>
      <c r="D1793" s="80">
        <f t="shared" si="82"/>
        <v>3.3269843233114296</v>
      </c>
      <c r="E1793" s="80">
        <f t="shared" si="83"/>
        <v>3.2898154946091878</v>
      </c>
    </row>
    <row r="1794" spans="1:5" x14ac:dyDescent="0.3">
      <c r="A1794" s="81">
        <v>39311</v>
      </c>
      <c r="B1794" s="84">
        <v>11.37</v>
      </c>
      <c r="C1794" s="29">
        <f t="shared" si="81"/>
        <v>3.1766623914440757</v>
      </c>
      <c r="D1794" s="80">
        <f t="shared" si="82"/>
        <v>3.3284625810562627</v>
      </c>
      <c r="E1794" s="80">
        <f t="shared" si="83"/>
        <v>3.2912856160378281</v>
      </c>
    </row>
    <row r="1795" spans="1:5" x14ac:dyDescent="0.3">
      <c r="A1795" s="81">
        <v>39314</v>
      </c>
      <c r="B1795" s="84">
        <v>11.37</v>
      </c>
      <c r="C1795" s="29">
        <f t="shared" si="81"/>
        <v>3.1780201604834271</v>
      </c>
      <c r="D1795" s="80">
        <f t="shared" si="82"/>
        <v>3.3299427076523043</v>
      </c>
      <c r="E1795" s="80">
        <f t="shared" si="83"/>
        <v>3.2927575463931018</v>
      </c>
    </row>
    <row r="1796" spans="1:5" x14ac:dyDescent="0.3">
      <c r="A1796" s="81">
        <v>39315</v>
      </c>
      <c r="B1796" s="84">
        <v>11.36</v>
      </c>
      <c r="C1796" s="29">
        <f t="shared" si="81"/>
        <v>3.1793785098604213</v>
      </c>
      <c r="D1796" s="80">
        <f t="shared" si="82"/>
        <v>3.3314234924425379</v>
      </c>
      <c r="E1796" s="80">
        <f t="shared" si="83"/>
        <v>3.2942301350257854</v>
      </c>
    </row>
    <row r="1797" spans="1:5" x14ac:dyDescent="0.3">
      <c r="A1797" s="81">
        <v>39316</v>
      </c>
      <c r="B1797" s="84">
        <v>11.36</v>
      </c>
      <c r="C1797" s="29">
        <f t="shared" ref="C1797:C1860" si="84">IF(A1797=$B$2,1,IF(A1796&lt;DATE(1998,1,2),ROUND(B1796/3000+1,8)*C1796,ROUND(((1+B1796/100)^(1/252)),8)*C1796))</f>
        <v>3.1807363270406275</v>
      </c>
      <c r="D1797" s="80">
        <f t="shared" ref="D1797:D1860" si="85">(((ROUND(C1797/C1796,8)-1)*$D$1)+1)*D1796</f>
        <v>3.3329037226151046</v>
      </c>
      <c r="E1797" s="80">
        <f t="shared" ref="E1797:E1860" si="86">(((ROUND(C1797/C1796,8))*(($E$1+1)^(1/252)))*E1796)</f>
        <v>3.2957022292269071</v>
      </c>
    </row>
    <row r="1798" spans="1:5" x14ac:dyDescent="0.3">
      <c r="A1798" s="81">
        <v>39317</v>
      </c>
      <c r="B1798" s="85">
        <v>11.35</v>
      </c>
      <c r="C1798" s="29">
        <f t="shared" si="84"/>
        <v>3.1820947241038167</v>
      </c>
      <c r="D1798" s="80">
        <f t="shared" si="85"/>
        <v>3.3343846104889119</v>
      </c>
      <c r="E1798" s="80">
        <f t="shared" si="86"/>
        <v>3.297174981263471</v>
      </c>
    </row>
    <row r="1799" spans="1:5" x14ac:dyDescent="0.3">
      <c r="A1799" s="81">
        <v>39318</v>
      </c>
      <c r="B1799" s="84">
        <v>11.37</v>
      </c>
      <c r="C1799" s="29">
        <f t="shared" si="84"/>
        <v>3.1834525557435387</v>
      </c>
      <c r="D1799" s="80">
        <f t="shared" si="85"/>
        <v>3.335864907482442</v>
      </c>
      <c r="E1799" s="80">
        <f t="shared" si="86"/>
        <v>3.2986472044229576</v>
      </c>
    </row>
    <row r="1800" spans="1:5" x14ac:dyDescent="0.3">
      <c r="A1800" s="81">
        <v>39321</v>
      </c>
      <c r="B1800" s="84">
        <v>11.36</v>
      </c>
      <c r="C1800" s="29">
        <f t="shared" si="84"/>
        <v>3.184813227034915</v>
      </c>
      <c r="D1800" s="80">
        <f t="shared" si="85"/>
        <v>3.3373483258025001</v>
      </c>
      <c r="E1800" s="80">
        <f t="shared" si="86"/>
        <v>3.300122427031372</v>
      </c>
    </row>
    <row r="1801" spans="1:5" x14ac:dyDescent="0.3">
      <c r="A1801" s="81">
        <v>39322</v>
      </c>
      <c r="B1801" s="84">
        <v>11.36</v>
      </c>
      <c r="C1801" s="29">
        <f t="shared" si="84"/>
        <v>3.1861733652197848</v>
      </c>
      <c r="D1801" s="80">
        <f t="shared" si="85"/>
        <v>3.3388311885185207</v>
      </c>
      <c r="E1801" s="80">
        <f t="shared" si="86"/>
        <v>3.3015971543238494</v>
      </c>
    </row>
    <row r="1802" spans="1:5" x14ac:dyDescent="0.3">
      <c r="A1802" s="81">
        <v>39323</v>
      </c>
      <c r="B1802" s="84">
        <v>11.36</v>
      </c>
      <c r="C1802" s="29">
        <f t="shared" si="84"/>
        <v>3.1875340842788691</v>
      </c>
      <c r="D1802" s="80">
        <f t="shared" si="85"/>
        <v>3.3403147101054831</v>
      </c>
      <c r="E1802" s="80">
        <f t="shared" si="86"/>
        <v>3.3030725406284196</v>
      </c>
    </row>
    <row r="1803" spans="1:5" x14ac:dyDescent="0.3">
      <c r="A1803" s="81">
        <v>39324</v>
      </c>
      <c r="B1803" s="84">
        <v>11.36</v>
      </c>
      <c r="C1803" s="29">
        <f t="shared" si="84"/>
        <v>3.1888953844602419</v>
      </c>
      <c r="D1803" s="80">
        <f t="shared" si="85"/>
        <v>3.3417988908561393</v>
      </c>
      <c r="E1803" s="80">
        <f t="shared" si="86"/>
        <v>3.3045485862395756</v>
      </c>
    </row>
    <row r="1804" spans="1:5" x14ac:dyDescent="0.3">
      <c r="A1804" s="81">
        <v>39325</v>
      </c>
      <c r="B1804" s="84">
        <v>11.42</v>
      </c>
      <c r="C1804" s="29">
        <f t="shared" si="84"/>
        <v>3.1902572660120834</v>
      </c>
      <c r="D1804" s="80">
        <f t="shared" si="85"/>
        <v>3.3432837310633712</v>
      </c>
      <c r="E1804" s="80">
        <f t="shared" si="86"/>
        <v>3.3060252914519421</v>
      </c>
    </row>
    <row r="1805" spans="1:5" x14ac:dyDescent="0.3">
      <c r="A1805" s="81">
        <v>39328</v>
      </c>
      <c r="B1805" s="84">
        <v>11.45</v>
      </c>
      <c r="C1805" s="29">
        <f t="shared" si="84"/>
        <v>3.1916265563332287</v>
      </c>
      <c r="D1805" s="80">
        <f t="shared" si="85"/>
        <v>3.3447766746943137</v>
      </c>
      <c r="E1805" s="80">
        <f t="shared" si="86"/>
        <v>3.3075097315944264</v>
      </c>
    </row>
    <row r="1806" spans="1:5" x14ac:dyDescent="0.3">
      <c r="A1806" s="81">
        <v>39329</v>
      </c>
      <c r="B1806" s="84">
        <v>11.39</v>
      </c>
      <c r="C1806" s="29">
        <f t="shared" si="84"/>
        <v>3.1929998174916223</v>
      </c>
      <c r="D1806" s="80">
        <f t="shared" si="85"/>
        <v>3.346273973699351</v>
      </c>
      <c r="E1806" s="80">
        <f t="shared" si="86"/>
        <v>3.3089983442958593</v>
      </c>
    </row>
    <row r="1807" spans="1:5" x14ac:dyDescent="0.3">
      <c r="A1807" s="81">
        <v>39330</v>
      </c>
      <c r="B1807" s="84">
        <v>11.37</v>
      </c>
      <c r="C1807" s="29">
        <f t="shared" si="84"/>
        <v>3.1943668684334829</v>
      </c>
      <c r="D1807" s="80">
        <f t="shared" si="85"/>
        <v>3.3477645274575099</v>
      </c>
      <c r="E1807" s="80">
        <f t="shared" si="86"/>
        <v>3.3104805786720481</v>
      </c>
    </row>
    <row r="1808" spans="1:5" x14ac:dyDescent="0.3">
      <c r="A1808" s="81">
        <v>39331</v>
      </c>
      <c r="B1808" s="85">
        <v>11.14</v>
      </c>
      <c r="C1808" s="29">
        <f t="shared" si="84"/>
        <v>3.1957322047203891</v>
      </c>
      <c r="D1808" s="80">
        <f t="shared" si="85"/>
        <v>3.3492532373930146</v>
      </c>
      <c r="E1808" s="80">
        <f t="shared" si="86"/>
        <v>3.3119610934078545</v>
      </c>
    </row>
    <row r="1809" spans="1:5" x14ac:dyDescent="0.3">
      <c r="A1809" s="81">
        <v>39335</v>
      </c>
      <c r="B1809" s="84">
        <v>11.14</v>
      </c>
      <c r="C1809" s="29">
        <f t="shared" si="84"/>
        <v>3.1970719195752517</v>
      </c>
      <c r="D1809" s="80">
        <f t="shared" si="85"/>
        <v>3.3507140359224588</v>
      </c>
      <c r="E1809" s="80">
        <f t="shared" si="86"/>
        <v>3.3134151116417017</v>
      </c>
    </row>
    <row r="1810" spans="1:5" x14ac:dyDescent="0.3">
      <c r="A1810" s="81">
        <v>39336</v>
      </c>
      <c r="B1810" s="84">
        <v>11.13</v>
      </c>
      <c r="C1810" s="29">
        <f t="shared" si="84"/>
        <v>3.1984121960653757</v>
      </c>
      <c r="D1810" s="80">
        <f t="shared" si="85"/>
        <v>3.3521754715886591</v>
      </c>
      <c r="E1810" s="80">
        <f t="shared" si="86"/>
        <v>3.3148697682191059</v>
      </c>
    </row>
    <row r="1811" spans="1:5" x14ac:dyDescent="0.3">
      <c r="A1811" s="81">
        <v>39337</v>
      </c>
      <c r="B1811" s="84">
        <v>11.12</v>
      </c>
      <c r="C1811" s="29">
        <f t="shared" si="84"/>
        <v>3.1997518829978193</v>
      </c>
      <c r="D1811" s="80">
        <f t="shared" si="85"/>
        <v>3.3536362891322971</v>
      </c>
      <c r="E1811" s="80">
        <f t="shared" si="86"/>
        <v>3.3163238700435778</v>
      </c>
    </row>
    <row r="1812" spans="1:5" x14ac:dyDescent="0.3">
      <c r="A1812" s="81">
        <v>39338</v>
      </c>
      <c r="B1812" s="84">
        <v>11.11</v>
      </c>
      <c r="C1812" s="29">
        <f t="shared" si="84"/>
        <v>3.2010909791608544</v>
      </c>
      <c r="D1812" s="80">
        <f t="shared" si="85"/>
        <v>3.3550964871894942</v>
      </c>
      <c r="E1812" s="80">
        <f t="shared" si="86"/>
        <v>3.3177774158245952</v>
      </c>
    </row>
    <row r="1813" spans="1:5" x14ac:dyDescent="0.3">
      <c r="A1813" s="81">
        <v>39339</v>
      </c>
      <c r="B1813" s="84">
        <v>11.12</v>
      </c>
      <c r="C1813" s="29">
        <f t="shared" si="84"/>
        <v>3.2024294833428808</v>
      </c>
      <c r="D1813" s="80">
        <f t="shared" si="85"/>
        <v>3.356556064396472</v>
      </c>
      <c r="E1813" s="80">
        <f t="shared" si="86"/>
        <v>3.3192304042716696</v>
      </c>
    </row>
    <row r="1814" spans="1:5" x14ac:dyDescent="0.3">
      <c r="A1814" s="81">
        <v>39342</v>
      </c>
      <c r="B1814" s="84">
        <v>11.11</v>
      </c>
      <c r="C1814" s="29">
        <f t="shared" si="84"/>
        <v>3.2037697000816601</v>
      </c>
      <c r="D1814" s="80">
        <f t="shared" si="85"/>
        <v>3.3580175337454254</v>
      </c>
      <c r="E1814" s="80">
        <f t="shared" si="86"/>
        <v>3.3206852239875411</v>
      </c>
    </row>
    <row r="1815" spans="1:5" x14ac:dyDescent="0.3">
      <c r="A1815" s="81">
        <v>39343</v>
      </c>
      <c r="B1815" s="84">
        <v>11.12</v>
      </c>
      <c r="C1815" s="29">
        <f t="shared" si="84"/>
        <v>3.2051093243440523</v>
      </c>
      <c r="D1815" s="80">
        <f t="shared" si="85"/>
        <v>3.3594783817036293</v>
      </c>
      <c r="E1815" s="80">
        <f t="shared" si="86"/>
        <v>3.3221394858810038</v>
      </c>
    </row>
    <row r="1816" spans="1:5" x14ac:dyDescent="0.3">
      <c r="A1816" s="81">
        <v>39344</v>
      </c>
      <c r="B1816" s="84">
        <v>11.1</v>
      </c>
      <c r="C1816" s="29">
        <f t="shared" si="84"/>
        <v>3.2064506625962905</v>
      </c>
      <c r="D1816" s="80">
        <f t="shared" si="85"/>
        <v>3.3609411234511635</v>
      </c>
      <c r="E1816" s="80">
        <f t="shared" si="86"/>
        <v>3.3235955806482469</v>
      </c>
    </row>
    <row r="1817" spans="1:5" x14ac:dyDescent="0.3">
      <c r="A1817" s="81">
        <v>39345</v>
      </c>
      <c r="B1817" s="84">
        <v>11.09</v>
      </c>
      <c r="C1817" s="29">
        <f t="shared" si="84"/>
        <v>3.2077902856186165</v>
      </c>
      <c r="D1817" s="80">
        <f t="shared" si="85"/>
        <v>3.3624020194138455</v>
      </c>
      <c r="E1817" s="80">
        <f t="shared" si="86"/>
        <v>3.3250499538227114</v>
      </c>
    </row>
    <row r="1818" spans="1:5" x14ac:dyDescent="0.3">
      <c r="A1818" s="81">
        <v>39346</v>
      </c>
      <c r="B1818" s="84">
        <v>11.09</v>
      </c>
      <c r="C1818" s="29">
        <f t="shared" si="84"/>
        <v>3.209129313517542</v>
      </c>
      <c r="D1818" s="80">
        <f t="shared" si="85"/>
        <v>3.3638622910147977</v>
      </c>
      <c r="E1818" s="80">
        <f t="shared" si="86"/>
        <v>3.3265037663750889</v>
      </c>
    </row>
    <row r="1819" spans="1:5" x14ac:dyDescent="0.3">
      <c r="A1819" s="81">
        <v>39349</v>
      </c>
      <c r="B1819" s="84">
        <v>11.08</v>
      </c>
      <c r="C1819" s="29">
        <f t="shared" si="84"/>
        <v>3.2104689003668834</v>
      </c>
      <c r="D1819" s="80">
        <f t="shared" si="85"/>
        <v>3.3653231968031956</v>
      </c>
      <c r="E1819" s="80">
        <f t="shared" si="86"/>
        <v>3.3279582145783491</v>
      </c>
    </row>
    <row r="1820" spans="1:5" x14ac:dyDescent="0.3">
      <c r="A1820" s="81">
        <v>39350</v>
      </c>
      <c r="B1820" s="84">
        <v>11.08</v>
      </c>
      <c r="C1820" s="29">
        <f t="shared" si="84"/>
        <v>3.2118078906311589</v>
      </c>
      <c r="D1820" s="80">
        <f t="shared" si="85"/>
        <v>3.3667834765928517</v>
      </c>
      <c r="E1820" s="80">
        <f t="shared" si="86"/>
        <v>3.3294121006217474</v>
      </c>
    </row>
    <row r="1821" spans="1:5" x14ac:dyDescent="0.3">
      <c r="A1821" s="81">
        <v>39351</v>
      </c>
      <c r="B1821" s="84">
        <v>11.09</v>
      </c>
      <c r="C1821" s="29">
        <f t="shared" si="84"/>
        <v>3.2131474393481043</v>
      </c>
      <c r="D1821" s="80">
        <f t="shared" si="85"/>
        <v>3.3682443900265708</v>
      </c>
      <c r="E1821" s="80">
        <f t="shared" si="86"/>
        <v>3.3308666218247516</v>
      </c>
    </row>
    <row r="1822" spans="1:5" x14ac:dyDescent="0.3">
      <c r="A1822" s="81">
        <v>39352</v>
      </c>
      <c r="B1822" s="84">
        <v>11.1</v>
      </c>
      <c r="C1822" s="29">
        <f t="shared" si="84"/>
        <v>3.2144887034837111</v>
      </c>
      <c r="D1822" s="80">
        <f t="shared" si="85"/>
        <v>3.3697071989350307</v>
      </c>
      <c r="E1822" s="80">
        <f t="shared" si="86"/>
        <v>3.332322977600561</v>
      </c>
    </row>
    <row r="1823" spans="1:5" x14ac:dyDescent="0.3">
      <c r="A1823" s="81">
        <v>39353</v>
      </c>
      <c r="B1823" s="84">
        <v>11.12</v>
      </c>
      <c r="C1823" s="29">
        <f t="shared" si="84"/>
        <v>3.2158316847191393</v>
      </c>
      <c r="D1823" s="80">
        <f t="shared" si="85"/>
        <v>3.3711719052364875</v>
      </c>
      <c r="E1823" s="80">
        <f t="shared" si="86"/>
        <v>3.3337811697992423</v>
      </c>
    </row>
    <row r="1824" spans="1:5" x14ac:dyDescent="0.3">
      <c r="A1824" s="81">
        <v>39356</v>
      </c>
      <c r="B1824" s="84">
        <v>11.12</v>
      </c>
      <c r="C1824" s="29">
        <f t="shared" si="84"/>
        <v>3.2171775102791944</v>
      </c>
      <c r="D1824" s="80">
        <f t="shared" si="85"/>
        <v>3.3726397384307001</v>
      </c>
      <c r="E1824" s="80">
        <f t="shared" si="86"/>
        <v>3.3352423671201583</v>
      </c>
    </row>
    <row r="1825" spans="1:5" x14ac:dyDescent="0.3">
      <c r="A1825" s="81">
        <v>39357</v>
      </c>
      <c r="B1825" s="84">
        <v>11.12</v>
      </c>
      <c r="C1825" s="29">
        <f t="shared" si="84"/>
        <v>3.2185238990672467</v>
      </c>
      <c r="D1825" s="80">
        <f t="shared" si="85"/>
        <v>3.3741082107303475</v>
      </c>
      <c r="E1825" s="80">
        <f t="shared" si="86"/>
        <v>3.3367042048843132</v>
      </c>
    </row>
    <row r="1826" spans="1:5" x14ac:dyDescent="0.3">
      <c r="A1826" s="81">
        <v>39358</v>
      </c>
      <c r="B1826" s="84">
        <v>11.11</v>
      </c>
      <c r="C1826" s="29">
        <f t="shared" si="84"/>
        <v>3.2198708513190066</v>
      </c>
      <c r="D1826" s="80">
        <f t="shared" si="85"/>
        <v>3.3755773224137009</v>
      </c>
      <c r="E1826" s="80">
        <f t="shared" si="86"/>
        <v>3.3381666833724135</v>
      </c>
    </row>
    <row r="1827" spans="1:5" x14ac:dyDescent="0.3">
      <c r="A1827" s="81">
        <v>39359</v>
      </c>
      <c r="B1827" s="84">
        <v>11.11</v>
      </c>
      <c r="C1827" s="29">
        <f t="shared" si="84"/>
        <v>3.2212172081167774</v>
      </c>
      <c r="D1827" s="80">
        <f t="shared" si="85"/>
        <v>3.3770458094569196</v>
      </c>
      <c r="E1827" s="80">
        <f t="shared" si="86"/>
        <v>3.3396286011014977</v>
      </c>
    </row>
    <row r="1828" spans="1:5" x14ac:dyDescent="0.3">
      <c r="A1828" s="81">
        <v>39360</v>
      </c>
      <c r="B1828" s="84">
        <v>11.11</v>
      </c>
      <c r="C1828" s="29">
        <f t="shared" si="84"/>
        <v>3.2225641278801795</v>
      </c>
      <c r="D1828" s="80">
        <f t="shared" si="85"/>
        <v>3.3785149353402506</v>
      </c>
      <c r="E1828" s="80">
        <f t="shared" si="86"/>
        <v>3.3410911590632755</v>
      </c>
    </row>
    <row r="1829" spans="1:5" x14ac:dyDescent="0.3">
      <c r="A1829" s="81">
        <v>39363</v>
      </c>
      <c r="B1829" s="84">
        <v>11.11</v>
      </c>
      <c r="C1829" s="29">
        <f t="shared" si="84"/>
        <v>3.2239116108446115</v>
      </c>
      <c r="D1829" s="80">
        <f t="shared" si="85"/>
        <v>3.3799847003416108</v>
      </c>
      <c r="E1829" s="80">
        <f t="shared" si="86"/>
        <v>3.34255435753813</v>
      </c>
    </row>
    <row r="1830" spans="1:5" x14ac:dyDescent="0.3">
      <c r="A1830" s="81">
        <v>39364</v>
      </c>
      <c r="B1830" s="84">
        <v>11.11</v>
      </c>
      <c r="C1830" s="29">
        <f t="shared" si="84"/>
        <v>3.2252596572455703</v>
      </c>
      <c r="D1830" s="80">
        <f t="shared" si="85"/>
        <v>3.3814551047390369</v>
      </c>
      <c r="E1830" s="80">
        <f t="shared" si="86"/>
        <v>3.3440181968065681</v>
      </c>
    </row>
    <row r="1831" spans="1:5" x14ac:dyDescent="0.3">
      <c r="A1831" s="81">
        <v>39365</v>
      </c>
      <c r="B1831" s="84">
        <v>11.11</v>
      </c>
      <c r="C1831" s="29">
        <f t="shared" si="84"/>
        <v>3.2266082673186514</v>
      </c>
      <c r="D1831" s="80">
        <f t="shared" si="85"/>
        <v>3.3829261488106876</v>
      </c>
      <c r="E1831" s="80">
        <f t="shared" si="86"/>
        <v>3.3454826771492194</v>
      </c>
    </row>
    <row r="1832" spans="1:5" x14ac:dyDescent="0.3">
      <c r="A1832" s="81">
        <v>39366</v>
      </c>
      <c r="B1832" s="84">
        <v>11.11</v>
      </c>
      <c r="C1832" s="29">
        <f t="shared" si="84"/>
        <v>3.227957441299548</v>
      </c>
      <c r="D1832" s="80">
        <f t="shared" si="85"/>
        <v>3.3843978328348423</v>
      </c>
      <c r="E1832" s="80">
        <f t="shared" si="86"/>
        <v>3.3469477988468359</v>
      </c>
    </row>
    <row r="1833" spans="1:5" x14ac:dyDescent="0.3">
      <c r="A1833" s="81">
        <v>39370</v>
      </c>
      <c r="B1833" s="84">
        <v>11.12</v>
      </c>
      <c r="C1833" s="29">
        <f t="shared" si="84"/>
        <v>3.2293071794240533</v>
      </c>
      <c r="D1833" s="80">
        <f t="shared" si="85"/>
        <v>3.3858701570899008</v>
      </c>
      <c r="E1833" s="80">
        <f t="shared" si="86"/>
        <v>3.3484135621802924</v>
      </c>
    </row>
    <row r="1834" spans="1:5" x14ac:dyDescent="0.3">
      <c r="A1834" s="81">
        <v>39371</v>
      </c>
      <c r="B1834" s="84">
        <v>11.12</v>
      </c>
      <c r="C1834" s="29">
        <f t="shared" si="84"/>
        <v>3.2306586444786425</v>
      </c>
      <c r="D1834" s="80">
        <f t="shared" si="85"/>
        <v>3.3873443900117373</v>
      </c>
      <c r="E1834" s="80">
        <f t="shared" si="86"/>
        <v>3.349881172883328</v>
      </c>
    </row>
    <row r="1835" spans="1:5" x14ac:dyDescent="0.3">
      <c r="A1835" s="81">
        <v>39372</v>
      </c>
      <c r="B1835" s="84">
        <v>11.09</v>
      </c>
      <c r="C1835" s="29">
        <f t="shared" si="84"/>
        <v>3.2320106751213573</v>
      </c>
      <c r="D1835" s="80">
        <f t="shared" si="85"/>
        <v>3.3888192648254973</v>
      </c>
      <c r="E1835" s="80">
        <f t="shared" si="86"/>
        <v>3.3513494268405899</v>
      </c>
    </row>
    <row r="1836" spans="1:5" x14ac:dyDescent="0.3">
      <c r="A1836" s="81">
        <v>39373</v>
      </c>
      <c r="B1836" s="85">
        <v>11.1</v>
      </c>
      <c r="C1836" s="29">
        <f t="shared" si="84"/>
        <v>3.233359813337473</v>
      </c>
      <c r="D1836" s="80">
        <f t="shared" si="85"/>
        <v>3.3902910092821723</v>
      </c>
      <c r="E1836" s="80">
        <f t="shared" si="86"/>
        <v>3.3528147383191564</v>
      </c>
    </row>
    <row r="1837" spans="1:5" x14ac:dyDescent="0.3">
      <c r="A1837" s="81">
        <v>39374</v>
      </c>
      <c r="B1837" s="84">
        <v>11.11</v>
      </c>
      <c r="C1837" s="29">
        <f t="shared" si="84"/>
        <v>3.2347106787338871</v>
      </c>
      <c r="D1837" s="80">
        <f t="shared" si="85"/>
        <v>3.3917646627220432</v>
      </c>
      <c r="E1837" s="80">
        <f t="shared" si="86"/>
        <v>3.3542818975134798</v>
      </c>
    </row>
    <row r="1838" spans="1:5" x14ac:dyDescent="0.3">
      <c r="A1838" s="81">
        <v>39377</v>
      </c>
      <c r="B1838" s="84">
        <v>11.12</v>
      </c>
      <c r="C1838" s="29">
        <f t="shared" si="84"/>
        <v>3.2360632406570931</v>
      </c>
      <c r="D1838" s="80">
        <f t="shared" si="85"/>
        <v>3.3932401917901474</v>
      </c>
      <c r="E1838" s="80">
        <f t="shared" si="86"/>
        <v>3.3557508727443293</v>
      </c>
    </row>
    <row r="1839" spans="1:5" x14ac:dyDescent="0.3">
      <c r="A1839" s="81">
        <v>39378</v>
      </c>
      <c r="B1839" s="84">
        <v>11.11</v>
      </c>
      <c r="C1839" s="29">
        <f t="shared" si="84"/>
        <v>3.2374175331233084</v>
      </c>
      <c r="D1839" s="80">
        <f t="shared" si="85"/>
        <v>3.3947176336796305</v>
      </c>
      <c r="E1839" s="80">
        <f t="shared" si="86"/>
        <v>3.3572216993928614</v>
      </c>
    </row>
    <row r="1840" spans="1:5" x14ac:dyDescent="0.3">
      <c r="A1840" s="81">
        <v>39379</v>
      </c>
      <c r="B1840" s="84">
        <v>11.12</v>
      </c>
      <c r="C1840" s="29">
        <f t="shared" si="84"/>
        <v>3.2387712268906088</v>
      </c>
      <c r="D1840" s="80">
        <f t="shared" si="85"/>
        <v>3.3961944473871242</v>
      </c>
      <c r="E1840" s="80">
        <f t="shared" si="86"/>
        <v>3.3586919620814371</v>
      </c>
    </row>
    <row r="1841" spans="1:5" x14ac:dyDescent="0.3">
      <c r="A1841" s="81">
        <v>39380</v>
      </c>
      <c r="B1841" s="84">
        <v>11.12</v>
      </c>
      <c r="C1841" s="29">
        <f t="shared" si="84"/>
        <v>3.2401266526490629</v>
      </c>
      <c r="D1841" s="80">
        <f t="shared" si="85"/>
        <v>3.3976731755813558</v>
      </c>
      <c r="E1841" s="80">
        <f t="shared" si="86"/>
        <v>3.3601640778103379</v>
      </c>
    </row>
    <row r="1842" spans="1:5" x14ac:dyDescent="0.3">
      <c r="A1842" s="81">
        <v>39381</v>
      </c>
      <c r="B1842" s="84">
        <v>11.11</v>
      </c>
      <c r="C1842" s="29">
        <f t="shared" si="84"/>
        <v>3.2414826456531967</v>
      </c>
      <c r="D1842" s="80">
        <f t="shared" si="85"/>
        <v>3.3991525476247859</v>
      </c>
      <c r="E1842" s="80">
        <f t="shared" si="86"/>
        <v>3.3616368387680193</v>
      </c>
    </row>
    <row r="1843" spans="1:5" x14ac:dyDescent="0.3">
      <c r="A1843" s="81">
        <v>39384</v>
      </c>
      <c r="B1843" s="84">
        <v>11.12</v>
      </c>
      <c r="C1843" s="29">
        <f t="shared" si="84"/>
        <v>3.2428380392066503</v>
      </c>
      <c r="D1843" s="80">
        <f t="shared" si="85"/>
        <v>3.4006312906655594</v>
      </c>
      <c r="E1843" s="80">
        <f t="shared" si="86"/>
        <v>3.3631090350240713</v>
      </c>
    </row>
    <row r="1844" spans="1:5" x14ac:dyDescent="0.3">
      <c r="A1844" s="81">
        <v>39385</v>
      </c>
      <c r="B1844" s="84">
        <v>11.11</v>
      </c>
      <c r="C1844" s="29">
        <f t="shared" si="84"/>
        <v>3.2441951669260587</v>
      </c>
      <c r="D1844" s="80">
        <f t="shared" si="85"/>
        <v>3.402111950694187</v>
      </c>
      <c r="E1844" s="80">
        <f t="shared" si="86"/>
        <v>3.3645830867574134</v>
      </c>
    </row>
    <row r="1845" spans="1:5" x14ac:dyDescent="0.3">
      <c r="A1845" s="81">
        <v>39386</v>
      </c>
      <c r="B1845" s="84">
        <v>11.09</v>
      </c>
      <c r="C1845" s="29">
        <f t="shared" si="84"/>
        <v>3.2455516946931575</v>
      </c>
      <c r="D1845" s="80">
        <f t="shared" si="85"/>
        <v>3.4035919811725295</v>
      </c>
      <c r="E1845" s="80">
        <f t="shared" si="86"/>
        <v>3.3660565732942027</v>
      </c>
    </row>
    <row r="1846" spans="1:5" x14ac:dyDescent="0.3">
      <c r="A1846" s="81">
        <v>39387</v>
      </c>
      <c r="B1846" s="84">
        <v>11.1</v>
      </c>
      <c r="C1846" s="29">
        <f t="shared" si="84"/>
        <v>3.2469064853370733</v>
      </c>
      <c r="D1846" s="80">
        <f t="shared" si="85"/>
        <v>3.4050701413338182</v>
      </c>
      <c r="E1846" s="80">
        <f t="shared" si="86"/>
        <v>3.367528315182664</v>
      </c>
    </row>
    <row r="1847" spans="1:5" x14ac:dyDescent="0.3">
      <c r="A1847" s="81">
        <v>39391</v>
      </c>
      <c r="B1847" s="84">
        <v>11.11</v>
      </c>
      <c r="C1847" s="29">
        <f t="shared" si="84"/>
        <v>3.248263010397582</v>
      </c>
      <c r="D1847" s="80">
        <f t="shared" si="85"/>
        <v>3.4065502188000414</v>
      </c>
      <c r="E1847" s="80">
        <f t="shared" si="86"/>
        <v>3.3690019128954445</v>
      </c>
    </row>
    <row r="1848" spans="1:5" x14ac:dyDescent="0.3">
      <c r="A1848" s="81">
        <v>39392</v>
      </c>
      <c r="B1848" s="84">
        <v>11.11</v>
      </c>
      <c r="C1848" s="29">
        <f t="shared" si="84"/>
        <v>3.2496212390927499</v>
      </c>
      <c r="D1848" s="80">
        <f t="shared" si="85"/>
        <v>3.4080321800708337</v>
      </c>
      <c r="E1848" s="80">
        <f t="shared" si="86"/>
        <v>3.370477334614292</v>
      </c>
    </row>
    <row r="1849" spans="1:5" x14ac:dyDescent="0.3">
      <c r="A1849" s="81">
        <v>39393</v>
      </c>
      <c r="B1849" s="84">
        <v>11.11</v>
      </c>
      <c r="C1849" s="29">
        <f t="shared" si="84"/>
        <v>3.2509800357176646</v>
      </c>
      <c r="D1849" s="80">
        <f t="shared" si="85"/>
        <v>3.40951478604347</v>
      </c>
      <c r="E1849" s="80">
        <f t="shared" si="86"/>
        <v>3.3719534024797744</v>
      </c>
    </row>
    <row r="1850" spans="1:5" x14ac:dyDescent="0.3">
      <c r="A1850" s="81">
        <v>39394</v>
      </c>
      <c r="B1850" s="84">
        <v>11.1</v>
      </c>
      <c r="C1850" s="29">
        <f t="shared" si="84"/>
        <v>3.2523394005097996</v>
      </c>
      <c r="D1850" s="80">
        <f t="shared" si="85"/>
        <v>3.410998036998417</v>
      </c>
      <c r="E1850" s="80">
        <f t="shared" si="86"/>
        <v>3.3734301167748648</v>
      </c>
    </row>
    <row r="1851" spans="1:5" x14ac:dyDescent="0.3">
      <c r="A1851" s="81">
        <v>39395</v>
      </c>
      <c r="B1851" s="84">
        <v>11.1</v>
      </c>
      <c r="C1851" s="29">
        <f t="shared" si="84"/>
        <v>3.2536981953879387</v>
      </c>
      <c r="D1851" s="80">
        <f t="shared" si="85"/>
        <v>3.4124806911354373</v>
      </c>
      <c r="E1851" s="80">
        <f t="shared" si="86"/>
        <v>3.374906297058752</v>
      </c>
    </row>
    <row r="1852" spans="1:5" x14ac:dyDescent="0.3">
      <c r="A1852" s="81">
        <v>39398</v>
      </c>
      <c r="B1852" s="84">
        <v>11.11</v>
      </c>
      <c r="C1852" s="29">
        <f t="shared" si="84"/>
        <v>3.2550575579569898</v>
      </c>
      <c r="D1852" s="80">
        <f t="shared" si="85"/>
        <v>3.4139639897358278</v>
      </c>
      <c r="E1852" s="80">
        <f t="shared" si="86"/>
        <v>3.3763831233048069</v>
      </c>
    </row>
    <row r="1853" spans="1:5" x14ac:dyDescent="0.3">
      <c r="A1853" s="81">
        <v>39399</v>
      </c>
      <c r="B1853" s="84">
        <v>11.13</v>
      </c>
      <c r="C1853" s="29">
        <f t="shared" si="84"/>
        <v>3.2564186277242744</v>
      </c>
      <c r="D1853" s="80">
        <f t="shared" si="85"/>
        <v>3.4154491762405641</v>
      </c>
      <c r="E1853" s="80">
        <f t="shared" si="86"/>
        <v>3.3778617775531781</v>
      </c>
    </row>
    <row r="1854" spans="1:5" x14ac:dyDescent="0.3">
      <c r="A1854" s="81">
        <v>39400</v>
      </c>
      <c r="B1854" s="84">
        <v>11.11</v>
      </c>
      <c r="C1854" s="29">
        <f t="shared" si="84"/>
        <v>3.2577826112306827</v>
      </c>
      <c r="D1854" s="80">
        <f t="shared" si="85"/>
        <v>3.4169375673222193</v>
      </c>
      <c r="E1854" s="80">
        <f t="shared" si="86"/>
        <v>3.3793435114724542</v>
      </c>
    </row>
    <row r="1855" spans="1:5" x14ac:dyDescent="0.3">
      <c r="A1855" s="81">
        <v>39402</v>
      </c>
      <c r="B1855" s="84">
        <v>11.1</v>
      </c>
      <c r="C1855" s="29">
        <f t="shared" si="84"/>
        <v>3.259144820451743</v>
      </c>
      <c r="D1855" s="80">
        <f t="shared" si="85"/>
        <v>3.4184240474309058</v>
      </c>
      <c r="E1855" s="80">
        <f t="shared" si="86"/>
        <v>3.3808234621941171</v>
      </c>
    </row>
    <row r="1856" spans="1:5" x14ac:dyDescent="0.3">
      <c r="A1856" s="81">
        <v>39405</v>
      </c>
      <c r="B1856" s="84">
        <v>11.13</v>
      </c>
      <c r="C1856" s="29">
        <f t="shared" si="84"/>
        <v>3.2605064585662795</v>
      </c>
      <c r="D1856" s="80">
        <f t="shared" si="85"/>
        <v>3.4199099294223458</v>
      </c>
      <c r="E1856" s="80">
        <f t="shared" si="86"/>
        <v>3.3823028777342161</v>
      </c>
    </row>
    <row r="1857" spans="1:5" x14ac:dyDescent="0.3">
      <c r="A1857" s="81">
        <v>39406</v>
      </c>
      <c r="B1857" s="84">
        <v>11.13</v>
      </c>
      <c r="C1857" s="29">
        <f t="shared" si="84"/>
        <v>3.2618721543015141</v>
      </c>
      <c r="D1857" s="80">
        <f t="shared" si="85"/>
        <v>3.4214002644196944</v>
      </c>
      <c r="E1857" s="80">
        <f t="shared" si="86"/>
        <v>3.3837865597879069</v>
      </c>
    </row>
    <row r="1858" spans="1:5" x14ac:dyDescent="0.3">
      <c r="A1858" s="81">
        <v>39407</v>
      </c>
      <c r="B1858" s="84">
        <v>11.13</v>
      </c>
      <c r="C1858" s="29">
        <f t="shared" si="84"/>
        <v>3.2632384220720647</v>
      </c>
      <c r="D1858" s="80">
        <f t="shared" si="85"/>
        <v>3.4228912488781251</v>
      </c>
      <c r="E1858" s="80">
        <f t="shared" si="86"/>
        <v>3.3852708926740385</v>
      </c>
    </row>
    <row r="1859" spans="1:5" x14ac:dyDescent="0.3">
      <c r="A1859" s="81">
        <v>39408</v>
      </c>
      <c r="B1859" s="84">
        <v>11.12</v>
      </c>
      <c r="C1859" s="29">
        <f t="shared" si="84"/>
        <v>3.2646052621175334</v>
      </c>
      <c r="D1859" s="80">
        <f t="shared" si="85"/>
        <v>3.4243828830806615</v>
      </c>
      <c r="E1859" s="80">
        <f t="shared" si="86"/>
        <v>3.3867558766781047</v>
      </c>
    </row>
    <row r="1860" spans="1:5" x14ac:dyDescent="0.3">
      <c r="A1860" s="81">
        <v>39409</v>
      </c>
      <c r="B1860" s="84">
        <v>11.1</v>
      </c>
      <c r="C1860" s="29">
        <f t="shared" si="84"/>
        <v>3.26597149941973</v>
      </c>
      <c r="D1860" s="80">
        <f t="shared" si="85"/>
        <v>3.4258738847283885</v>
      </c>
      <c r="E1860" s="80">
        <f t="shared" si="86"/>
        <v>3.3882402928294795</v>
      </c>
    </row>
    <row r="1861" spans="1:5" x14ac:dyDescent="0.3">
      <c r="A1861" s="81">
        <v>39412</v>
      </c>
      <c r="B1861" s="84">
        <v>11.11</v>
      </c>
      <c r="C1861" s="29">
        <f t="shared" ref="C1861:C1924" si="87">IF(A1861=$B$2,1,IF(A1860&lt;DATE(1998,1,2),ROUND(B1860/3000+1,8)*C1860,ROUND(((1+B1860/100)^(1/252)),8)*C1860))</f>
        <v>3.2673359896524725</v>
      </c>
      <c r="D1861" s="80">
        <f t="shared" ref="D1861:D1924" si="88">(((ROUND(C1861/C1860,8)-1)*$D$1)+1)*D1860</f>
        <v>3.4273630049310411</v>
      </c>
      <c r="E1861" s="80">
        <f t="shared" ref="E1861:E1924" si="89">(((ROUND(C1861/C1860,8))*(($E$1+1)^(1/252)))*E1860)</f>
        <v>3.3897229539026927</v>
      </c>
    </row>
    <row r="1862" spans="1:5" x14ac:dyDescent="0.3">
      <c r="A1862" s="81">
        <v>39413</v>
      </c>
      <c r="B1862" s="84">
        <v>11.13</v>
      </c>
      <c r="C1862" s="29">
        <f t="shared" si="87"/>
        <v>3.2687021935231861</v>
      </c>
      <c r="D1862" s="80">
        <f t="shared" si="88"/>
        <v>3.4288540204476252</v>
      </c>
      <c r="E1862" s="80">
        <f t="shared" si="89"/>
        <v>3.3912074502005192</v>
      </c>
    </row>
    <row r="1863" spans="1:5" x14ac:dyDescent="0.3">
      <c r="A1863" s="81">
        <v>39414</v>
      </c>
      <c r="B1863" s="84">
        <v>11.11</v>
      </c>
      <c r="C1863" s="29">
        <f t="shared" si="87"/>
        <v>3.270071322123965</v>
      </c>
      <c r="D1863" s="80">
        <f t="shared" si="88"/>
        <v>3.430348253118348</v>
      </c>
      <c r="E1863" s="80">
        <f t="shared" si="89"/>
        <v>3.392695038336794</v>
      </c>
    </row>
    <row r="1864" spans="1:5" x14ac:dyDescent="0.3">
      <c r="A1864" s="81">
        <v>39415</v>
      </c>
      <c r="B1864" s="84">
        <v>11.1</v>
      </c>
      <c r="C1864" s="29">
        <f t="shared" si="87"/>
        <v>3.271438669746598</v>
      </c>
      <c r="D1864" s="80">
        <f t="shared" si="88"/>
        <v>3.4318405673159771</v>
      </c>
      <c r="E1864" s="80">
        <f t="shared" si="89"/>
        <v>3.3941808362301784</v>
      </c>
    </row>
    <row r="1865" spans="1:5" x14ac:dyDescent="0.3">
      <c r="A1865" s="81">
        <v>39416</v>
      </c>
      <c r="B1865" s="84">
        <v>11.12</v>
      </c>
      <c r="C1865" s="29">
        <f t="shared" si="87"/>
        <v>3.2728054441084313</v>
      </c>
      <c r="D1865" s="80">
        <f t="shared" si="88"/>
        <v>3.4333322810488887</v>
      </c>
      <c r="E1865" s="80">
        <f t="shared" si="89"/>
        <v>3.3956660968275378</v>
      </c>
    </row>
    <row r="1866" spans="1:5" x14ac:dyDescent="0.3">
      <c r="A1866" s="81">
        <v>39419</v>
      </c>
      <c r="B1866" s="84">
        <v>11.13</v>
      </c>
      <c r="C1866" s="29">
        <f t="shared" si="87"/>
        <v>3.2741751131867911</v>
      </c>
      <c r="D1866" s="80">
        <f t="shared" si="88"/>
        <v>3.4348271793307168</v>
      </c>
      <c r="E1866" s="80">
        <f t="shared" si="89"/>
        <v>3.3971544183311679</v>
      </c>
    </row>
    <row r="1867" spans="1:5" x14ac:dyDescent="0.3">
      <c r="A1867" s="81">
        <v>39420</v>
      </c>
      <c r="B1867" s="84">
        <v>11.13</v>
      </c>
      <c r="C1867" s="29">
        <f t="shared" si="87"/>
        <v>3.2755465341747003</v>
      </c>
      <c r="D1867" s="80">
        <f t="shared" si="88"/>
        <v>3.4363240149962295</v>
      </c>
      <c r="E1867" s="80">
        <f t="shared" si="89"/>
        <v>3.3986446151663703</v>
      </c>
    </row>
    <row r="1868" spans="1:5" x14ac:dyDescent="0.3">
      <c r="A1868" s="81">
        <v>39421</v>
      </c>
      <c r="B1868" s="84">
        <v>11.14</v>
      </c>
      <c r="C1868" s="29">
        <f t="shared" si="87"/>
        <v>3.2769185295960046</v>
      </c>
      <c r="D1868" s="80">
        <f t="shared" si="88"/>
        <v>3.4378215029556984</v>
      </c>
      <c r="E1868" s="80">
        <f t="shared" si="89"/>
        <v>3.4001354656917893</v>
      </c>
    </row>
    <row r="1869" spans="1:5" x14ac:dyDescent="0.3">
      <c r="A1869" s="81">
        <v>39422</v>
      </c>
      <c r="B1869" s="85">
        <v>11.12</v>
      </c>
      <c r="C1869" s="29">
        <f t="shared" si="87"/>
        <v>3.2782922793819815</v>
      </c>
      <c r="D1869" s="80">
        <f t="shared" si="88"/>
        <v>3.4393209311087984</v>
      </c>
      <c r="E1869" s="80">
        <f t="shared" si="89"/>
        <v>3.4016281942671664</v>
      </c>
    </row>
    <row r="1870" spans="1:5" x14ac:dyDescent="0.3">
      <c r="A1870" s="81">
        <v>39423</v>
      </c>
      <c r="B1870" s="84">
        <v>11.1</v>
      </c>
      <c r="C1870" s="29">
        <f t="shared" si="87"/>
        <v>3.279664244700903</v>
      </c>
      <c r="D1870" s="80">
        <f t="shared" si="88"/>
        <v>3.4408184368931787</v>
      </c>
      <c r="E1870" s="80">
        <f t="shared" si="89"/>
        <v>3.4031191289599541</v>
      </c>
    </row>
    <row r="1871" spans="1:5" x14ac:dyDescent="0.3">
      <c r="A1871" s="81">
        <v>39426</v>
      </c>
      <c r="B1871" s="84">
        <v>11.11</v>
      </c>
      <c r="C1871" s="29">
        <f t="shared" si="87"/>
        <v>3.2810344556256967</v>
      </c>
      <c r="D1871" s="80">
        <f t="shared" si="88"/>
        <v>3.4423140530251319</v>
      </c>
      <c r="E1871" s="80">
        <f t="shared" si="89"/>
        <v>3.4046083008674763</v>
      </c>
    </row>
    <row r="1872" spans="1:5" x14ac:dyDescent="0.3">
      <c r="A1872" s="81">
        <v>39427</v>
      </c>
      <c r="B1872" s="84">
        <v>11.09</v>
      </c>
      <c r="C1872" s="29">
        <f t="shared" si="87"/>
        <v>3.2824063873729723</v>
      </c>
      <c r="D1872" s="80">
        <f t="shared" si="88"/>
        <v>3.443811572738869</v>
      </c>
      <c r="E1872" s="80">
        <f t="shared" si="89"/>
        <v>3.4060993160586643</v>
      </c>
    </row>
    <row r="1873" spans="1:5" x14ac:dyDescent="0.3">
      <c r="A1873" s="81">
        <v>39428</v>
      </c>
      <c r="B1873" s="84">
        <v>11.09</v>
      </c>
      <c r="C1873" s="29">
        <f t="shared" si="87"/>
        <v>3.2837765622712531</v>
      </c>
      <c r="D1873" s="80">
        <f t="shared" si="88"/>
        <v>3.4453072000343754</v>
      </c>
      <c r="E1873" s="80">
        <f t="shared" si="89"/>
        <v>3.4075885658471186</v>
      </c>
    </row>
    <row r="1874" spans="1:5" x14ac:dyDescent="0.3">
      <c r="A1874" s="81">
        <v>39429</v>
      </c>
      <c r="B1874" s="84">
        <v>11.08</v>
      </c>
      <c r="C1874" s="29">
        <f t="shared" si="87"/>
        <v>3.2851473091216419</v>
      </c>
      <c r="D1874" s="80">
        <f t="shared" si="88"/>
        <v>3.4468034768720996</v>
      </c>
      <c r="E1874" s="80">
        <f t="shared" si="89"/>
        <v>3.4090784667806884</v>
      </c>
    </row>
    <row r="1875" spans="1:5" x14ac:dyDescent="0.3">
      <c r="A1875" s="81">
        <v>39430</v>
      </c>
      <c r="B1875" s="84">
        <v>11.08</v>
      </c>
      <c r="C1875" s="29">
        <f t="shared" si="87"/>
        <v>3.2865174455098569</v>
      </c>
      <c r="D1875" s="80">
        <f t="shared" si="88"/>
        <v>3.4482991125545728</v>
      </c>
      <c r="E1875" s="80">
        <f t="shared" si="89"/>
        <v>3.4105677918515354</v>
      </c>
    </row>
    <row r="1876" spans="1:5" x14ac:dyDescent="0.3">
      <c r="A1876" s="81">
        <v>39433</v>
      </c>
      <c r="B1876" s="84">
        <v>11.08</v>
      </c>
      <c r="C1876" s="29">
        <f t="shared" si="87"/>
        <v>3.2878881533408553</v>
      </c>
      <c r="D1876" s="80">
        <f t="shared" si="88"/>
        <v>3.4497953972227249</v>
      </c>
      <c r="E1876" s="80">
        <f t="shared" si="89"/>
        <v>3.4120577675642458</v>
      </c>
    </row>
    <row r="1877" spans="1:5" x14ac:dyDescent="0.3">
      <c r="A1877" s="81">
        <v>39434</v>
      </c>
      <c r="B1877" s="84">
        <v>11.09</v>
      </c>
      <c r="C1877" s="29">
        <f t="shared" si="87"/>
        <v>3.289259432852969</v>
      </c>
      <c r="D1877" s="80">
        <f t="shared" si="88"/>
        <v>3.4512923311581636</v>
      </c>
      <c r="E1877" s="80">
        <f t="shared" si="89"/>
        <v>3.4135483942030662</v>
      </c>
    </row>
    <row r="1878" spans="1:5" x14ac:dyDescent="0.3">
      <c r="A1878" s="81">
        <v>39435</v>
      </c>
      <c r="B1878" s="84">
        <v>11.1</v>
      </c>
      <c r="C1878" s="29">
        <f t="shared" si="87"/>
        <v>3.2906324684180244</v>
      </c>
      <c r="D1878" s="80">
        <f t="shared" si="88"/>
        <v>3.4527912073034535</v>
      </c>
      <c r="E1878" s="80">
        <f t="shared" si="89"/>
        <v>3.4150409009541107</v>
      </c>
    </row>
    <row r="1879" spans="1:5" x14ac:dyDescent="0.3">
      <c r="A1879" s="81">
        <v>39436</v>
      </c>
      <c r="B1879" s="84">
        <v>11.09</v>
      </c>
      <c r="C1879" s="29">
        <f t="shared" si="87"/>
        <v>3.2920072617570049</v>
      </c>
      <c r="D1879" s="80">
        <f t="shared" si="88"/>
        <v>3.454292027624148</v>
      </c>
      <c r="E1879" s="80">
        <f t="shared" si="89"/>
        <v>3.4165352897133707</v>
      </c>
    </row>
    <row r="1880" spans="1:5" x14ac:dyDescent="0.3">
      <c r="A1880" s="81">
        <v>39437</v>
      </c>
      <c r="B1880" s="84">
        <v>11.13</v>
      </c>
      <c r="C1880" s="29">
        <f t="shared" si="87"/>
        <v>3.2933814443482801</v>
      </c>
      <c r="D1880" s="80">
        <f t="shared" si="88"/>
        <v>3.455792206520131</v>
      </c>
      <c r="E1880" s="80">
        <f t="shared" si="89"/>
        <v>3.4180291024256024</v>
      </c>
    </row>
    <row r="1881" spans="1:5" x14ac:dyDescent="0.3">
      <c r="A1881" s="81">
        <v>39440</v>
      </c>
      <c r="B1881" s="84">
        <v>11.13</v>
      </c>
      <c r="C1881" s="29">
        <f t="shared" si="87"/>
        <v>3.2947609101000594</v>
      </c>
      <c r="D1881" s="80">
        <f t="shared" si="88"/>
        <v>3.4572981783659484</v>
      </c>
      <c r="E1881" s="80">
        <f t="shared" si="89"/>
        <v>3.4195284561563537</v>
      </c>
    </row>
    <row r="1882" spans="1:5" x14ac:dyDescent="0.3">
      <c r="A1882" s="81">
        <v>39442</v>
      </c>
      <c r="B1882" s="84">
        <v>11.11</v>
      </c>
      <c r="C1882" s="29">
        <f t="shared" si="87"/>
        <v>3.2961409536548638</v>
      </c>
      <c r="D1882" s="80">
        <f t="shared" si="88"/>
        <v>3.4588048064871044</v>
      </c>
      <c r="E1882" s="80">
        <f t="shared" si="89"/>
        <v>3.4210284675940885</v>
      </c>
    </row>
    <row r="1883" spans="1:5" x14ac:dyDescent="0.3">
      <c r="A1883" s="81">
        <v>39443</v>
      </c>
      <c r="B1883" s="84">
        <v>11.11</v>
      </c>
      <c r="C1883" s="29">
        <f t="shared" si="87"/>
        <v>3.2975192020332251</v>
      </c>
      <c r="D1883" s="80">
        <f t="shared" si="88"/>
        <v>3.4603095002204176</v>
      </c>
      <c r="E1883" s="80">
        <f t="shared" si="89"/>
        <v>3.4225266738380693</v>
      </c>
    </row>
    <row r="1884" spans="1:5" x14ac:dyDescent="0.3">
      <c r="A1884" s="81">
        <v>39444</v>
      </c>
      <c r="B1884" s="84">
        <v>11.12</v>
      </c>
      <c r="C1884" s="29">
        <f t="shared" si="87"/>
        <v>3.2988980267123633</v>
      </c>
      <c r="D1884" s="80">
        <f t="shared" si="88"/>
        <v>3.4618148485449427</v>
      </c>
      <c r="E1884" s="80">
        <f t="shared" si="89"/>
        <v>3.4240255362069467</v>
      </c>
    </row>
    <row r="1885" spans="1:5" x14ac:dyDescent="0.3">
      <c r="A1885" s="81">
        <v>39447</v>
      </c>
      <c r="B1885" s="84">
        <v>11.12</v>
      </c>
      <c r="C1885" s="29">
        <f t="shared" si="87"/>
        <v>3.3002786155365427</v>
      </c>
      <c r="D1885" s="80">
        <f t="shared" si="88"/>
        <v>3.4633221483474297</v>
      </c>
      <c r="E1885" s="80">
        <f t="shared" si="89"/>
        <v>3.4255262876616546</v>
      </c>
    </row>
    <row r="1886" spans="1:5" x14ac:dyDescent="0.3">
      <c r="A1886" s="81">
        <v>39449</v>
      </c>
      <c r="B1886" s="84">
        <v>11.09</v>
      </c>
      <c r="C1886" s="29">
        <f t="shared" si="87"/>
        <v>3.3016597821371452</v>
      </c>
      <c r="D1886" s="80">
        <f t="shared" si="88"/>
        <v>3.4648301044394048</v>
      </c>
      <c r="E1886" s="80">
        <f t="shared" si="89"/>
        <v>3.4270276968961904</v>
      </c>
    </row>
    <row r="1887" spans="1:5" x14ac:dyDescent="0.3">
      <c r="A1887" s="81">
        <v>39450</v>
      </c>
      <c r="B1887" s="84">
        <v>11.09</v>
      </c>
      <c r="C1887" s="29">
        <f t="shared" si="87"/>
        <v>3.3030379939800025</v>
      </c>
      <c r="D1887" s="80">
        <f t="shared" si="88"/>
        <v>3.4663348599607327</v>
      </c>
      <c r="E1887" s="80">
        <f t="shared" si="89"/>
        <v>3.4285260972066474</v>
      </c>
    </row>
    <row r="1888" spans="1:5" x14ac:dyDescent="0.3">
      <c r="A1888" s="81">
        <v>39451</v>
      </c>
      <c r="B1888" s="84">
        <v>11.04</v>
      </c>
      <c r="C1888" s="29">
        <f t="shared" si="87"/>
        <v>3.3044167811298295</v>
      </c>
      <c r="D1888" s="80">
        <f t="shared" si="88"/>
        <v>3.4678402689886139</v>
      </c>
      <c r="E1888" s="80">
        <f t="shared" si="89"/>
        <v>3.4300251526631054</v>
      </c>
    </row>
    <row r="1889" spans="1:5" x14ac:dyDescent="0.3">
      <c r="A1889" s="81">
        <v>39454</v>
      </c>
      <c r="B1889" s="84">
        <v>11.08</v>
      </c>
      <c r="C1889" s="29">
        <f t="shared" si="87"/>
        <v>3.3057902289207379</v>
      </c>
      <c r="D1889" s="80">
        <f t="shared" si="88"/>
        <v>3.4693398735924434</v>
      </c>
      <c r="E1889" s="80">
        <f t="shared" si="89"/>
        <v>3.4315187236854725</v>
      </c>
    </row>
    <row r="1890" spans="1:5" x14ac:dyDescent="0.3">
      <c r="A1890" s="81">
        <v>39455</v>
      </c>
      <c r="B1890" s="84">
        <v>11.09</v>
      </c>
      <c r="C1890" s="29">
        <f t="shared" si="87"/>
        <v>3.3071689748515136</v>
      </c>
      <c r="D1890" s="80">
        <f t="shared" si="88"/>
        <v>3.470845288259798</v>
      </c>
      <c r="E1890" s="80">
        <f t="shared" si="89"/>
        <v>3.43301785223768</v>
      </c>
    </row>
    <row r="1891" spans="1:5" x14ac:dyDescent="0.3">
      <c r="A1891" s="81">
        <v>39456</v>
      </c>
      <c r="B1891" s="84">
        <v>11.1</v>
      </c>
      <c r="C1891" s="29">
        <f t="shared" si="87"/>
        <v>3.3085494863966858</v>
      </c>
      <c r="D1891" s="80">
        <f t="shared" si="88"/>
        <v>3.4723526561404028</v>
      </c>
      <c r="E1891" s="80">
        <f t="shared" si="89"/>
        <v>3.4345188716254884</v>
      </c>
    </row>
    <row r="1892" spans="1:5" x14ac:dyDescent="0.3">
      <c r="A1892" s="81">
        <v>39457</v>
      </c>
      <c r="B1892" s="84">
        <v>11.11</v>
      </c>
      <c r="C1892" s="29">
        <f t="shared" si="87"/>
        <v>3.3099317652866072</v>
      </c>
      <c r="D1892" s="80">
        <f t="shared" si="88"/>
        <v>3.4738619792109464</v>
      </c>
      <c r="E1892" s="80">
        <f t="shared" si="89"/>
        <v>3.4360217837557028</v>
      </c>
    </row>
    <row r="1893" spans="1:5" x14ac:dyDescent="0.3">
      <c r="A1893" s="81">
        <v>39458</v>
      </c>
      <c r="B1893" s="84">
        <v>11.09</v>
      </c>
      <c r="C1893" s="29">
        <f t="shared" si="87"/>
        <v>3.3113157801549442</v>
      </c>
      <c r="D1893" s="80">
        <f t="shared" si="88"/>
        <v>3.4753732233091128</v>
      </c>
      <c r="E1893" s="80">
        <f t="shared" si="89"/>
        <v>3.437526556177108</v>
      </c>
    </row>
    <row r="1894" spans="1:5" x14ac:dyDescent="0.3">
      <c r="A1894" s="81">
        <v>39461</v>
      </c>
      <c r="B1894" s="84">
        <v>11.09</v>
      </c>
      <c r="C1894" s="29">
        <f t="shared" si="87"/>
        <v>3.3126980227010541</v>
      </c>
      <c r="D1894" s="80">
        <f t="shared" si="88"/>
        <v>3.4768825576455207</v>
      </c>
      <c r="E1894" s="80">
        <f t="shared" si="89"/>
        <v>3.439029546906843</v>
      </c>
    </row>
    <row r="1895" spans="1:5" x14ac:dyDescent="0.3">
      <c r="A1895" s="81">
        <v>39462</v>
      </c>
      <c r="B1895" s="84">
        <v>11.08</v>
      </c>
      <c r="C1895" s="29">
        <f t="shared" si="87"/>
        <v>3.3140808422366699</v>
      </c>
      <c r="D1895" s="80">
        <f t="shared" si="88"/>
        <v>3.4783925474770343</v>
      </c>
      <c r="E1895" s="80">
        <f t="shared" si="89"/>
        <v>3.4405331947896491</v>
      </c>
    </row>
    <row r="1896" spans="1:5" x14ac:dyDescent="0.3">
      <c r="A1896" s="81">
        <v>39463</v>
      </c>
      <c r="B1896" s="84">
        <v>11.08</v>
      </c>
      <c r="C1896" s="29">
        <f t="shared" si="87"/>
        <v>3.3154630459335412</v>
      </c>
      <c r="D1896" s="80">
        <f t="shared" si="88"/>
        <v>3.4799018902772731</v>
      </c>
      <c r="E1896" s="80">
        <f t="shared" si="89"/>
        <v>3.4420362614963889</v>
      </c>
    </row>
    <row r="1897" spans="1:5" x14ac:dyDescent="0.3">
      <c r="A1897" s="81">
        <v>39464</v>
      </c>
      <c r="B1897" s="84">
        <v>11.07</v>
      </c>
      <c r="C1897" s="29">
        <f t="shared" si="87"/>
        <v>3.3168458261061082</v>
      </c>
      <c r="D1897" s="80">
        <f t="shared" si="88"/>
        <v>3.4814118880109781</v>
      </c>
      <c r="E1897" s="80">
        <f t="shared" si="89"/>
        <v>3.4435399848483046</v>
      </c>
    </row>
    <row r="1898" spans="1:5" x14ac:dyDescent="0.3">
      <c r="A1898" s="81">
        <v>39465</v>
      </c>
      <c r="B1898" s="84">
        <v>11.07</v>
      </c>
      <c r="C1898" s="29">
        <f t="shared" si="87"/>
        <v>3.3182280220987632</v>
      </c>
      <c r="D1898" s="80">
        <f t="shared" si="88"/>
        <v>3.4829212732410135</v>
      </c>
      <c r="E1898" s="80">
        <f t="shared" si="89"/>
        <v>3.4450431598694169</v>
      </c>
    </row>
    <row r="1899" spans="1:5" x14ac:dyDescent="0.3">
      <c r="A1899" s="81">
        <v>39468</v>
      </c>
      <c r="B1899" s="84">
        <v>11.08</v>
      </c>
      <c r="C1899" s="29">
        <f t="shared" si="87"/>
        <v>3.3196107940801323</v>
      </c>
      <c r="D1899" s="80">
        <f t="shared" si="88"/>
        <v>3.4844313128732991</v>
      </c>
      <c r="E1899" s="80">
        <f t="shared" si="89"/>
        <v>3.4465469910569029</v>
      </c>
    </row>
    <row r="1900" spans="1:5" x14ac:dyDescent="0.3">
      <c r="A1900" s="81">
        <v>39469</v>
      </c>
      <c r="B1900" s="84">
        <v>11.08</v>
      </c>
      <c r="C1900" s="29">
        <f t="shared" si="87"/>
        <v>3.3209953041540188</v>
      </c>
      <c r="D1900" s="80">
        <f t="shared" si="88"/>
        <v>3.4859432760123723</v>
      </c>
      <c r="E1900" s="80">
        <f t="shared" si="89"/>
        <v>3.4480526850125135</v>
      </c>
    </row>
    <row r="1901" spans="1:5" x14ac:dyDescent="0.3">
      <c r="A1901" s="81">
        <v>39470</v>
      </c>
      <c r="B1901" s="84">
        <v>11.08</v>
      </c>
      <c r="C1901" s="29">
        <f t="shared" si="87"/>
        <v>3.3223803916655221</v>
      </c>
      <c r="D1901" s="80">
        <f t="shared" si="88"/>
        <v>3.4874558952219283</v>
      </c>
      <c r="E1901" s="80">
        <f t="shared" si="89"/>
        <v>3.4495590367610669</v>
      </c>
    </row>
    <row r="1902" spans="1:5" x14ac:dyDescent="0.3">
      <c r="A1902" s="81">
        <v>39471</v>
      </c>
      <c r="B1902" s="85">
        <v>11.09</v>
      </c>
      <c r="C1902" s="29">
        <f t="shared" si="87"/>
        <v>3.3237660568554737</v>
      </c>
      <c r="D1902" s="80">
        <f t="shared" si="88"/>
        <v>3.4889691707866488</v>
      </c>
      <c r="E1902" s="80">
        <f t="shared" si="89"/>
        <v>3.4510660465899332</v>
      </c>
    </row>
    <row r="1903" spans="1:5" x14ac:dyDescent="0.3">
      <c r="A1903" s="81">
        <v>39472</v>
      </c>
      <c r="B1903" s="84">
        <v>11.09</v>
      </c>
      <c r="C1903" s="29">
        <f t="shared" si="87"/>
        <v>3.3251534965205867</v>
      </c>
      <c r="D1903" s="80">
        <f t="shared" si="88"/>
        <v>3.490484409763809</v>
      </c>
      <c r="E1903" s="80">
        <f t="shared" si="89"/>
        <v>3.4525749571949746</v>
      </c>
    </row>
    <row r="1904" spans="1:5" x14ac:dyDescent="0.3">
      <c r="A1904" s="81">
        <v>39475</v>
      </c>
      <c r="B1904" s="84">
        <v>11.09</v>
      </c>
      <c r="C1904" s="29">
        <f t="shared" si="87"/>
        <v>3.3265415153446392</v>
      </c>
      <c r="D1904" s="80">
        <f t="shared" si="88"/>
        <v>3.4920003068004259</v>
      </c>
      <c r="E1904" s="80">
        <f t="shared" si="89"/>
        <v>3.4540845275414362</v>
      </c>
    </row>
    <row r="1905" spans="1:5" x14ac:dyDescent="0.3">
      <c r="A1905" s="81">
        <v>39476</v>
      </c>
      <c r="B1905" s="84">
        <v>11.08</v>
      </c>
      <c r="C1905" s="29">
        <f t="shared" si="87"/>
        <v>3.3279301135693893</v>
      </c>
      <c r="D1905" s="80">
        <f t="shared" si="88"/>
        <v>3.4935168621822914</v>
      </c>
      <c r="E1905" s="80">
        <f t="shared" si="89"/>
        <v>3.4555947579177766</v>
      </c>
    </row>
    <row r="1906" spans="1:5" x14ac:dyDescent="0.3">
      <c r="A1906" s="81">
        <v>39477</v>
      </c>
      <c r="B1906" s="84">
        <v>11.09</v>
      </c>
      <c r="C1906" s="29">
        <f t="shared" si="87"/>
        <v>3.3293180933818554</v>
      </c>
      <c r="D1906" s="80">
        <f t="shared" si="88"/>
        <v>3.495032767719541</v>
      </c>
      <c r="E1906" s="80">
        <f t="shared" si="89"/>
        <v>3.4571044045738462</v>
      </c>
    </row>
    <row r="1907" spans="1:5" x14ac:dyDescent="0.3">
      <c r="A1907" s="81">
        <v>39478</v>
      </c>
      <c r="B1907" s="84">
        <v>11.1</v>
      </c>
      <c r="C1907" s="29">
        <f t="shared" si="87"/>
        <v>3.3307078506335754</v>
      </c>
      <c r="D1907" s="80">
        <f t="shared" si="88"/>
        <v>3.4965506400815105</v>
      </c>
      <c r="E1907" s="80">
        <f t="shared" si="89"/>
        <v>3.4586159553318945</v>
      </c>
    </row>
    <row r="1908" spans="1:5" x14ac:dyDescent="0.3">
      <c r="A1908" s="81">
        <v>39479</v>
      </c>
      <c r="B1908" s="84">
        <v>11.09</v>
      </c>
      <c r="C1908" s="29">
        <f t="shared" si="87"/>
        <v>3.3320993870664917</v>
      </c>
      <c r="D1908" s="80">
        <f t="shared" si="88"/>
        <v>3.4980704812586634</v>
      </c>
      <c r="E1908" s="80">
        <f t="shared" si="89"/>
        <v>3.4601294121121047</v>
      </c>
    </row>
    <row r="1909" spans="1:5" x14ac:dyDescent="0.3">
      <c r="A1909" s="81">
        <v>39484</v>
      </c>
      <c r="B1909" s="84">
        <v>11.1</v>
      </c>
      <c r="C1909" s="29">
        <f t="shared" si="87"/>
        <v>3.3334903053136347</v>
      </c>
      <c r="D1909" s="80">
        <f t="shared" si="88"/>
        <v>3.4995896728819189</v>
      </c>
      <c r="E1909" s="80">
        <f t="shared" si="89"/>
        <v>3.4616422854950732</v>
      </c>
    </row>
    <row r="1910" spans="1:5" x14ac:dyDescent="0.3">
      <c r="A1910" s="81">
        <v>39485</v>
      </c>
      <c r="B1910" s="84">
        <v>11.09</v>
      </c>
      <c r="C1910" s="29">
        <f t="shared" si="87"/>
        <v>3.3348830042282915</v>
      </c>
      <c r="D1910" s="80">
        <f t="shared" si="88"/>
        <v>3.5011108350315574</v>
      </c>
      <c r="E1910" s="80">
        <f t="shared" si="89"/>
        <v>3.4631570665679958</v>
      </c>
    </row>
    <row r="1911" spans="1:5" x14ac:dyDescent="0.3">
      <c r="A1911" s="81">
        <v>39486</v>
      </c>
      <c r="B1911" s="84">
        <v>11.08</v>
      </c>
      <c r="C1911" s="29">
        <f t="shared" si="87"/>
        <v>3.3362750844407465</v>
      </c>
      <c r="D1911" s="80">
        <f t="shared" si="88"/>
        <v>3.5026313470627373</v>
      </c>
      <c r="E1911" s="80">
        <f t="shared" si="89"/>
        <v>3.4646712637331971</v>
      </c>
    </row>
    <row r="1912" spans="1:5" x14ac:dyDescent="0.3">
      <c r="A1912" s="81">
        <v>39489</v>
      </c>
      <c r="B1912" s="84">
        <v>11.09</v>
      </c>
      <c r="C1912" s="29">
        <f t="shared" si="87"/>
        <v>3.3376665446902138</v>
      </c>
      <c r="D1912" s="80">
        <f t="shared" si="88"/>
        <v>3.5041512075538757</v>
      </c>
      <c r="E1912" s="80">
        <f t="shared" si="89"/>
        <v>3.4661848756449212</v>
      </c>
    </row>
    <row r="1913" spans="1:5" x14ac:dyDescent="0.3">
      <c r="A1913" s="81">
        <v>39490</v>
      </c>
      <c r="B1913" s="84">
        <v>11.09</v>
      </c>
      <c r="C1913" s="29">
        <f t="shared" si="87"/>
        <v>3.3390597868359637</v>
      </c>
      <c r="D1913" s="80">
        <f t="shared" si="88"/>
        <v>3.5056730400011227</v>
      </c>
      <c r="E1913" s="80">
        <f t="shared" si="89"/>
        <v>3.4677003966599602</v>
      </c>
    </row>
    <row r="1914" spans="1:5" x14ac:dyDescent="0.3">
      <c r="A1914" s="81">
        <v>39491</v>
      </c>
      <c r="B1914" s="84">
        <v>11.08</v>
      </c>
      <c r="C1914" s="29">
        <f t="shared" si="87"/>
        <v>3.3404536105627827</v>
      </c>
      <c r="D1914" s="80">
        <f t="shared" si="88"/>
        <v>3.5071955333713323</v>
      </c>
      <c r="E1914" s="80">
        <f t="shared" si="89"/>
        <v>3.469216580306691</v>
      </c>
    </row>
    <row r="1915" spans="1:5" x14ac:dyDescent="0.3">
      <c r="A1915" s="81">
        <v>39492</v>
      </c>
      <c r="B1915" s="84">
        <v>11.07</v>
      </c>
      <c r="C1915" s="29">
        <f t="shared" si="87"/>
        <v>3.3418468135501396</v>
      </c>
      <c r="D1915" s="80">
        <f t="shared" si="88"/>
        <v>3.5087173743524955</v>
      </c>
      <c r="E1915" s="80">
        <f t="shared" si="89"/>
        <v>3.4707321779321481</v>
      </c>
    </row>
    <row r="1916" spans="1:5" x14ac:dyDescent="0.3">
      <c r="A1916" s="81">
        <v>39493</v>
      </c>
      <c r="B1916" s="84">
        <v>11.06</v>
      </c>
      <c r="C1916" s="29">
        <f t="shared" si="87"/>
        <v>3.3432394279542823</v>
      </c>
      <c r="D1916" s="80">
        <f t="shared" si="88"/>
        <v>3.5102385980259867</v>
      </c>
      <c r="E1916" s="80">
        <f t="shared" si="89"/>
        <v>3.4722472228968626</v>
      </c>
    </row>
    <row r="1917" spans="1:5" x14ac:dyDescent="0.3">
      <c r="A1917" s="81">
        <v>39496</v>
      </c>
      <c r="B1917" s="84">
        <v>11.07</v>
      </c>
      <c r="C1917" s="29">
        <f t="shared" si="87"/>
        <v>3.3446314191225053</v>
      </c>
      <c r="D1917" s="80">
        <f t="shared" si="88"/>
        <v>3.5117591664955445</v>
      </c>
      <c r="E1917" s="80">
        <f t="shared" si="89"/>
        <v>3.4737616791756811</v>
      </c>
    </row>
    <row r="1918" spans="1:5" x14ac:dyDescent="0.3">
      <c r="A1918" s="81">
        <v>39497</v>
      </c>
      <c r="B1918" s="84">
        <v>11.06</v>
      </c>
      <c r="C1918" s="29">
        <f t="shared" si="87"/>
        <v>3.3460251939274821</v>
      </c>
      <c r="D1918" s="80">
        <f t="shared" si="88"/>
        <v>3.5132817089547128</v>
      </c>
      <c r="E1918" s="80">
        <f t="shared" si="89"/>
        <v>3.475278046579112</v>
      </c>
    </row>
    <row r="1919" spans="1:5" x14ac:dyDescent="0.3">
      <c r="A1919" s="81">
        <v>39498</v>
      </c>
      <c r="B1919" s="84">
        <v>11.06</v>
      </c>
      <c r="C1919" s="29">
        <f t="shared" si="87"/>
        <v>3.3474183449772257</v>
      </c>
      <c r="D1919" s="80">
        <f t="shared" si="88"/>
        <v>3.5148035956419355</v>
      </c>
      <c r="E1919" s="80">
        <f t="shared" si="89"/>
        <v>3.4767938247827996</v>
      </c>
    </row>
    <row r="1920" spans="1:5" x14ac:dyDescent="0.3">
      <c r="A1920" s="81">
        <v>39499</v>
      </c>
      <c r="B1920" s="84">
        <v>11.05</v>
      </c>
      <c r="C1920" s="29">
        <f t="shared" si="87"/>
        <v>3.3488120760793403</v>
      </c>
      <c r="D1920" s="80">
        <f t="shared" si="88"/>
        <v>3.5163261415814699</v>
      </c>
      <c r="E1920" s="80">
        <f t="shared" si="89"/>
        <v>3.4783102641087145</v>
      </c>
    </row>
    <row r="1921" spans="1:5" x14ac:dyDescent="0.3">
      <c r="A1921" s="81">
        <v>39500</v>
      </c>
      <c r="B1921" s="84">
        <v>11.06</v>
      </c>
      <c r="C1921" s="29">
        <f t="shared" si="87"/>
        <v>3.350205181902989</v>
      </c>
      <c r="D1921" s="80">
        <f t="shared" si="88"/>
        <v>3.5178480300400334</v>
      </c>
      <c r="E1921" s="80">
        <f t="shared" si="89"/>
        <v>3.4798261126287331</v>
      </c>
    </row>
    <row r="1922" spans="1:5" x14ac:dyDescent="0.3">
      <c r="A1922" s="81">
        <v>39503</v>
      </c>
      <c r="B1922" s="84">
        <v>11.06</v>
      </c>
      <c r="C1922" s="29">
        <f t="shared" si="87"/>
        <v>3.3516000733325262</v>
      </c>
      <c r="D1922" s="80">
        <f t="shared" si="88"/>
        <v>3.5193718947705346</v>
      </c>
      <c r="E1922" s="80">
        <f t="shared" si="89"/>
        <v>3.4813438745181271</v>
      </c>
    </row>
    <row r="1923" spans="1:5" x14ac:dyDescent="0.3">
      <c r="A1923" s="81">
        <v>39504</v>
      </c>
      <c r="B1923" s="84">
        <v>11.07</v>
      </c>
      <c r="C1923" s="29">
        <f t="shared" si="87"/>
        <v>3.3529955455390588</v>
      </c>
      <c r="D1923" s="80">
        <f t="shared" si="88"/>
        <v>3.5208964196101982</v>
      </c>
      <c r="E1923" s="80">
        <f t="shared" si="89"/>
        <v>3.4828622983949535</v>
      </c>
    </row>
    <row r="1924" spans="1:5" x14ac:dyDescent="0.3">
      <c r="A1924" s="81">
        <v>39505</v>
      </c>
      <c r="B1924" s="84">
        <v>11.07</v>
      </c>
      <c r="C1924" s="29">
        <f t="shared" si="87"/>
        <v>3.3543928058427959</v>
      </c>
      <c r="D1924" s="80">
        <f t="shared" si="88"/>
        <v>3.5224229235755997</v>
      </c>
      <c r="E1924" s="80">
        <f t="shared" si="89"/>
        <v>3.4843826384031882</v>
      </c>
    </row>
    <row r="1925" spans="1:5" x14ac:dyDescent="0.3">
      <c r="A1925" s="81">
        <v>39506</v>
      </c>
      <c r="B1925" s="84">
        <v>11.08</v>
      </c>
      <c r="C1925" s="29">
        <f t="shared" ref="C1925:C1988" si="90">IF(A1925=$B$2,1,IF(A1924&lt;DATE(1998,1,2),ROUND(B1924/3000+1,8)*C1924,ROUND(((1+B1924/100)^(1/252)),8)*C1924))</f>
        <v>3.3557906484128468</v>
      </c>
      <c r="D1925" s="80">
        <f t="shared" ref="D1925:D1988" si="91">(((ROUND(C1925/C1924,8)-1)*$D$1)+1)*D1924</f>
        <v>3.5239500893651727</v>
      </c>
      <c r="E1925" s="80">
        <f t="shared" ref="E1925:E1988" si="92">(((ROUND(C1925/C1924,8))*(($E$1+1)^(1/252)))*E1924)</f>
        <v>3.4859036420706615</v>
      </c>
    </row>
    <row r="1926" spans="1:5" x14ac:dyDescent="0.3">
      <c r="A1926" s="81">
        <v>39507</v>
      </c>
      <c r="B1926" s="84">
        <v>11.08</v>
      </c>
      <c r="C1926" s="29">
        <f t="shared" si="90"/>
        <v>3.35719024801858</v>
      </c>
      <c r="D1926" s="80">
        <f t="shared" si="91"/>
        <v>3.5254792004770401</v>
      </c>
      <c r="E1926" s="80">
        <f t="shared" si="92"/>
        <v>3.4874265297774953</v>
      </c>
    </row>
    <row r="1927" spans="1:5" x14ac:dyDescent="0.3">
      <c r="A1927" s="81">
        <v>39510</v>
      </c>
      <c r="B1927" s="84">
        <v>11.1</v>
      </c>
      <c r="C1927" s="29">
        <f t="shared" si="90"/>
        <v>3.3585904313553208</v>
      </c>
      <c r="D1927" s="80">
        <f t="shared" si="91"/>
        <v>3.5270089751002325</v>
      </c>
      <c r="E1927" s="80">
        <f t="shared" si="92"/>
        <v>3.488950082788711</v>
      </c>
    </row>
    <row r="1928" spans="1:5" x14ac:dyDescent="0.3">
      <c r="A1928" s="81">
        <v>39511</v>
      </c>
      <c r="B1928" s="84">
        <v>11.09</v>
      </c>
      <c r="C1928" s="29">
        <f t="shared" si="90"/>
        <v>3.3599936168516367</v>
      </c>
      <c r="D1928" s="80">
        <f t="shared" si="91"/>
        <v>3.5285420555627596</v>
      </c>
      <c r="E1928" s="80">
        <f t="shared" si="92"/>
        <v>3.4904768134887392</v>
      </c>
    </row>
    <row r="1929" spans="1:5" x14ac:dyDescent="0.3">
      <c r="A1929" s="81">
        <v>39512</v>
      </c>
      <c r="B1929" s="84">
        <v>11.08</v>
      </c>
      <c r="C1929" s="29">
        <f t="shared" si="90"/>
        <v>3.361396178987119</v>
      </c>
      <c r="D1929" s="80">
        <f t="shared" si="91"/>
        <v>3.530074480813147</v>
      </c>
      <c r="E1929" s="80">
        <f t="shared" si="92"/>
        <v>3.4920029556747831</v>
      </c>
    </row>
    <row r="1930" spans="1:5" x14ac:dyDescent="0.3">
      <c r="A1930" s="81">
        <v>39513</v>
      </c>
      <c r="B1930" s="85">
        <v>11.08</v>
      </c>
      <c r="C1930" s="29">
        <f t="shared" si="90"/>
        <v>3.3627981164914886</v>
      </c>
      <c r="D1930" s="80">
        <f t="shared" si="91"/>
        <v>3.5316062494186733</v>
      </c>
      <c r="E1930" s="80">
        <f t="shared" si="92"/>
        <v>3.493528507990471</v>
      </c>
    </row>
    <row r="1931" spans="1:5" x14ac:dyDescent="0.3">
      <c r="A1931" s="81">
        <v>39514</v>
      </c>
      <c r="B1931" s="84">
        <v>11.09</v>
      </c>
      <c r="C1931" s="29">
        <f t="shared" si="90"/>
        <v>3.3642006387019334</v>
      </c>
      <c r="D1931" s="80">
        <f t="shared" si="91"/>
        <v>3.533138682688663</v>
      </c>
      <c r="E1931" s="80">
        <f t="shared" si="92"/>
        <v>3.495054726774629</v>
      </c>
    </row>
    <row r="1932" spans="1:5" x14ac:dyDescent="0.3">
      <c r="A1932" s="81">
        <v>39517</v>
      </c>
      <c r="B1932" s="84">
        <v>11.09</v>
      </c>
      <c r="C1932" s="29">
        <f t="shared" si="90"/>
        <v>3.3656049569745465</v>
      </c>
      <c r="D1932" s="80">
        <f t="shared" si="91"/>
        <v>3.534673104227422</v>
      </c>
      <c r="E1932" s="80">
        <f t="shared" si="92"/>
        <v>3.4965828705630222</v>
      </c>
    </row>
    <row r="1933" spans="1:5" x14ac:dyDescent="0.3">
      <c r="A1933" s="81">
        <v>39518</v>
      </c>
      <c r="B1933" s="84">
        <v>11.1</v>
      </c>
      <c r="C1933" s="29">
        <f t="shared" si="90"/>
        <v>3.3670098614517361</v>
      </c>
      <c r="D1933" s="80">
        <f t="shared" si="91"/>
        <v>3.5362081921565127</v>
      </c>
      <c r="E1933" s="80">
        <f t="shared" si="92"/>
        <v>3.4981116825021656</v>
      </c>
    </row>
    <row r="1934" spans="1:5" x14ac:dyDescent="0.3">
      <c r="A1934" s="81">
        <v>39519</v>
      </c>
      <c r="B1934" s="84">
        <v>11.08</v>
      </c>
      <c r="C1934" s="29">
        <f t="shared" si="90"/>
        <v>3.3684165645017519</v>
      </c>
      <c r="D1934" s="80">
        <f t="shared" si="91"/>
        <v>3.5377452712309059</v>
      </c>
      <c r="E1934" s="80">
        <f t="shared" si="92"/>
        <v>3.4996424222293254</v>
      </c>
    </row>
    <row r="1935" spans="1:5" x14ac:dyDescent="0.3">
      <c r="A1935" s="81">
        <v>39520</v>
      </c>
      <c r="B1935" s="84">
        <v>11.08</v>
      </c>
      <c r="C1935" s="29">
        <f t="shared" si="90"/>
        <v>3.3698214299983085</v>
      </c>
      <c r="D1935" s="80">
        <f t="shared" si="91"/>
        <v>3.5392803683429568</v>
      </c>
      <c r="E1935" s="80">
        <f t="shared" si="92"/>
        <v>3.5011713120009205</v>
      </c>
    </row>
    <row r="1936" spans="1:5" x14ac:dyDescent="0.3">
      <c r="A1936" s="81">
        <v>39521</v>
      </c>
      <c r="B1936" s="84">
        <v>11.1</v>
      </c>
      <c r="C1936" s="29">
        <f t="shared" si="90"/>
        <v>3.3712268814221176</v>
      </c>
      <c r="D1936" s="80">
        <f t="shared" si="91"/>
        <v>3.5408161315637754</v>
      </c>
      <c r="E1936" s="80">
        <f t="shared" si="92"/>
        <v>3.5027008696990212</v>
      </c>
    </row>
    <row r="1937" spans="1:5" x14ac:dyDescent="0.3">
      <c r="A1937" s="81">
        <v>39524</v>
      </c>
      <c r="B1937" s="84">
        <v>11.09</v>
      </c>
      <c r="C1937" s="29">
        <f t="shared" si="90"/>
        <v>3.3726353463009069</v>
      </c>
      <c r="D1937" s="80">
        <f t="shared" si="91"/>
        <v>3.5423552135652741</v>
      </c>
      <c r="E1937" s="80">
        <f t="shared" si="92"/>
        <v>3.504233617609966</v>
      </c>
    </row>
    <row r="1938" spans="1:5" x14ac:dyDescent="0.3">
      <c r="A1938" s="81">
        <v>39525</v>
      </c>
      <c r="B1938" s="84">
        <v>11.09</v>
      </c>
      <c r="C1938" s="29">
        <f t="shared" si="90"/>
        <v>3.3740431854735129</v>
      </c>
      <c r="D1938" s="80">
        <f t="shared" si="91"/>
        <v>3.543893637789679</v>
      </c>
      <c r="E1938" s="80">
        <f t="shared" si="92"/>
        <v>3.5057657746874522</v>
      </c>
    </row>
    <row r="1939" spans="1:5" x14ac:dyDescent="0.3">
      <c r="A1939" s="81">
        <v>39526</v>
      </c>
      <c r="B1939" s="84">
        <v>11.1</v>
      </c>
      <c r="C1939" s="29">
        <f t="shared" si="90"/>
        <v>3.375451612320425</v>
      </c>
      <c r="D1939" s="80">
        <f t="shared" si="91"/>
        <v>3.5454327301427586</v>
      </c>
      <c r="E1939" s="80">
        <f t="shared" si="92"/>
        <v>3.5072986016704202</v>
      </c>
    </row>
    <row r="1940" spans="1:5" x14ac:dyDescent="0.3">
      <c r="A1940" s="81">
        <v>39527</v>
      </c>
      <c r="B1940" s="84">
        <v>11.11</v>
      </c>
      <c r="C1940" s="29">
        <f t="shared" si="90"/>
        <v>3.3768618422495362</v>
      </c>
      <c r="D1940" s="80">
        <f t="shared" si="91"/>
        <v>3.5469738188352338</v>
      </c>
      <c r="E1940" s="80">
        <f t="shared" si="92"/>
        <v>3.50883336150426</v>
      </c>
    </row>
    <row r="1941" spans="1:5" x14ac:dyDescent="0.3">
      <c r="A1941" s="81">
        <v>39531</v>
      </c>
      <c r="B1941" s="84">
        <v>11.1</v>
      </c>
      <c r="C1941" s="29">
        <f t="shared" si="90"/>
        <v>3.3782738432602546</v>
      </c>
      <c r="D1941" s="80">
        <f t="shared" si="91"/>
        <v>3.5485168689857991</v>
      </c>
      <c r="E1941" s="80">
        <f t="shared" si="92"/>
        <v>3.5103700210500928</v>
      </c>
    </row>
    <row r="1942" spans="1:5" x14ac:dyDescent="0.3">
      <c r="A1942" s="81">
        <v>39532</v>
      </c>
      <c r="B1942" s="84">
        <v>11.1</v>
      </c>
      <c r="C1942" s="29">
        <f t="shared" si="90"/>
        <v>3.3796852522892302</v>
      </c>
      <c r="D1942" s="80">
        <f t="shared" si="91"/>
        <v>3.5500592982569454</v>
      </c>
      <c r="E1942" s="80">
        <f t="shared" si="92"/>
        <v>3.5119061249072483</v>
      </c>
    </row>
    <row r="1943" spans="1:5" x14ac:dyDescent="0.3">
      <c r="A1943" s="81">
        <v>39533</v>
      </c>
      <c r="B1943" s="84">
        <v>11.09</v>
      </c>
      <c r="C1943" s="29">
        <f t="shared" si="90"/>
        <v>3.3810972509907842</v>
      </c>
      <c r="D1943" s="80">
        <f t="shared" si="91"/>
        <v>3.5516023979738427</v>
      </c>
      <c r="E1943" s="80">
        <f t="shared" si="92"/>
        <v>3.5134429009485459</v>
      </c>
    </row>
    <row r="1944" spans="1:5" x14ac:dyDescent="0.3">
      <c r="A1944" s="81">
        <v>39534</v>
      </c>
      <c r="B1944" s="84">
        <v>11.09</v>
      </c>
      <c r="C1944" s="29">
        <f t="shared" si="90"/>
        <v>3.3825086224162653</v>
      </c>
      <c r="D1944" s="80">
        <f t="shared" si="91"/>
        <v>3.5531448381965438</v>
      </c>
      <c r="E1944" s="80">
        <f t="shared" si="92"/>
        <v>3.5149790846036479</v>
      </c>
    </row>
    <row r="1945" spans="1:5" x14ac:dyDescent="0.3">
      <c r="A1945" s="81">
        <v>39535</v>
      </c>
      <c r="B1945" s="84">
        <v>11.09</v>
      </c>
      <c r="C1945" s="29">
        <f t="shared" si="90"/>
        <v>3.3839205829905201</v>
      </c>
      <c r="D1945" s="80">
        <f t="shared" si="91"/>
        <v>3.5546879482920439</v>
      </c>
      <c r="E1945" s="80">
        <f t="shared" si="92"/>
        <v>3.5165159399247736</v>
      </c>
    </row>
    <row r="1946" spans="1:5" x14ac:dyDescent="0.3">
      <c r="A1946" s="81">
        <v>39538</v>
      </c>
      <c r="B1946" s="84">
        <v>11.15</v>
      </c>
      <c r="C1946" s="29">
        <f t="shared" si="90"/>
        <v>3.3853331329594778</v>
      </c>
      <c r="D1946" s="80">
        <f t="shared" si="91"/>
        <v>3.5562317285512655</v>
      </c>
      <c r="E1946" s="80">
        <f t="shared" si="92"/>
        <v>3.5180534672055956</v>
      </c>
    </row>
    <row r="1947" spans="1:5" x14ac:dyDescent="0.3">
      <c r="A1947" s="81">
        <v>39539</v>
      </c>
      <c r="B1947" s="84">
        <v>11.14</v>
      </c>
      <c r="C1947" s="29">
        <f t="shared" si="90"/>
        <v>3.3867535171820737</v>
      </c>
      <c r="D1947" s="80">
        <f t="shared" si="91"/>
        <v>3.5577840970587267</v>
      </c>
      <c r="E1947" s="80">
        <f t="shared" si="92"/>
        <v>3.5195991955233423</v>
      </c>
    </row>
    <row r="1948" spans="1:5" x14ac:dyDescent="0.3">
      <c r="A1948" s="81">
        <v>39540</v>
      </c>
      <c r="B1948" s="84">
        <v>11.1</v>
      </c>
      <c r="C1948" s="29">
        <f t="shared" si="90"/>
        <v>3.3881733119915465</v>
      </c>
      <c r="D1948" s="80">
        <f t="shared" si="91"/>
        <v>3.5593358476755621</v>
      </c>
      <c r="E1948" s="80">
        <f t="shared" si="92"/>
        <v>3.5211443711041519</v>
      </c>
    </row>
    <row r="1949" spans="1:5" x14ac:dyDescent="0.3">
      <c r="A1949" s="81">
        <v>39541</v>
      </c>
      <c r="B1949" s="84">
        <v>11.15</v>
      </c>
      <c r="C1949" s="29">
        <f t="shared" si="90"/>
        <v>3.3895888569195631</v>
      </c>
      <c r="D1949" s="80">
        <f t="shared" si="91"/>
        <v>3.5608829796182837</v>
      </c>
      <c r="E1949" s="80">
        <f t="shared" si="92"/>
        <v>3.5226851897123388</v>
      </c>
    </row>
    <row r="1950" spans="1:5" x14ac:dyDescent="0.3">
      <c r="A1950" s="81">
        <v>39542</v>
      </c>
      <c r="B1950" s="84">
        <v>11.13</v>
      </c>
      <c r="C1950" s="29">
        <f t="shared" si="90"/>
        <v>3.391011026716261</v>
      </c>
      <c r="D1950" s="80">
        <f t="shared" si="91"/>
        <v>3.5624373784927816</v>
      </c>
      <c r="E1950" s="80">
        <f t="shared" si="92"/>
        <v>3.5242329530715382</v>
      </c>
    </row>
    <row r="1951" spans="1:5" x14ac:dyDescent="0.3">
      <c r="A1951" s="81">
        <v>39545</v>
      </c>
      <c r="B1951" s="84">
        <v>11.15</v>
      </c>
      <c r="C1951" s="29">
        <f t="shared" si="90"/>
        <v>3.3924313855949109</v>
      </c>
      <c r="D1951" s="80">
        <f t="shared" si="91"/>
        <v>3.5639898243789592</v>
      </c>
      <c r="E1951" s="80">
        <f t="shared" si="92"/>
        <v>3.5257788942171167</v>
      </c>
    </row>
    <row r="1952" spans="1:5" x14ac:dyDescent="0.3">
      <c r="A1952" s="81">
        <v>39546</v>
      </c>
      <c r="B1952" s="84">
        <v>11.11</v>
      </c>
      <c r="C1952" s="29">
        <f t="shared" si="90"/>
        <v>3.393854748031365</v>
      </c>
      <c r="D1952" s="80">
        <f t="shared" si="91"/>
        <v>3.5655455794552831</v>
      </c>
      <c r="E1952" s="80">
        <f t="shared" si="92"/>
        <v>3.5273280168582897</v>
      </c>
    </row>
    <row r="1953" spans="1:5" x14ac:dyDescent="0.3">
      <c r="A1953" s="81">
        <v>39547</v>
      </c>
      <c r="B1953" s="84">
        <v>11.1</v>
      </c>
      <c r="C1953" s="29">
        <f t="shared" si="90"/>
        <v>3.3952738544557071</v>
      </c>
      <c r="D1953" s="80">
        <f t="shared" si="91"/>
        <v>3.5670967089319121</v>
      </c>
      <c r="E1953" s="80">
        <f t="shared" si="92"/>
        <v>3.5288727759590937</v>
      </c>
    </row>
    <row r="1954" spans="1:5" x14ac:dyDescent="0.3">
      <c r="A1954" s="81">
        <v>39548</v>
      </c>
      <c r="B1954" s="84">
        <v>11.11</v>
      </c>
      <c r="C1954" s="29">
        <f t="shared" si="90"/>
        <v>3.39669236591936</v>
      </c>
      <c r="D1954" s="80">
        <f t="shared" si="91"/>
        <v>3.5686472142782311</v>
      </c>
      <c r="E1954" s="80">
        <f t="shared" si="92"/>
        <v>3.5304169764422499</v>
      </c>
    </row>
    <row r="1955" spans="1:5" x14ac:dyDescent="0.3">
      <c r="A1955" s="81">
        <v>39549</v>
      </c>
      <c r="B1955" s="84">
        <v>11.11</v>
      </c>
      <c r="C1955" s="29">
        <f t="shared" si="90"/>
        <v>3.3981126588652457</v>
      </c>
      <c r="D1955" s="80">
        <f t="shared" si="91"/>
        <v>3.5701996930679152</v>
      </c>
      <c r="E1955" s="80">
        <f t="shared" si="92"/>
        <v>3.5319630883229505</v>
      </c>
    </row>
    <row r="1956" spans="1:5" x14ac:dyDescent="0.3">
      <c r="A1956" s="81">
        <v>39552</v>
      </c>
      <c r="B1956" s="84">
        <v>11.11</v>
      </c>
      <c r="C1956" s="29">
        <f t="shared" si="90"/>
        <v>3.3995335456924241</v>
      </c>
      <c r="D1956" s="80">
        <f t="shared" si="91"/>
        <v>3.5717528472368811</v>
      </c>
      <c r="E1956" s="80">
        <f t="shared" si="92"/>
        <v>3.5335098773083566</v>
      </c>
    </row>
    <row r="1957" spans="1:5" x14ac:dyDescent="0.3">
      <c r="A1957" s="81">
        <v>39553</v>
      </c>
      <c r="B1957" s="84">
        <v>11.12</v>
      </c>
      <c r="C1957" s="29">
        <f t="shared" si="90"/>
        <v>3.4009550266492199</v>
      </c>
      <c r="D1957" s="80">
        <f t="shared" si="91"/>
        <v>3.573306677078941</v>
      </c>
      <c r="E1957" s="80">
        <f t="shared" si="92"/>
        <v>3.5350573436950001</v>
      </c>
    </row>
    <row r="1958" spans="1:5" x14ac:dyDescent="0.3">
      <c r="A1958" s="81">
        <v>39554</v>
      </c>
      <c r="B1958" s="84">
        <v>11.12</v>
      </c>
      <c r="C1958" s="29">
        <f t="shared" si="90"/>
        <v>3.4023783263278728</v>
      </c>
      <c r="D1958" s="80">
        <f t="shared" si="91"/>
        <v>3.5748625212486109</v>
      </c>
      <c r="E1958" s="80">
        <f t="shared" si="92"/>
        <v>3.5366067604253737</v>
      </c>
    </row>
    <row r="1959" spans="1:5" x14ac:dyDescent="0.3">
      <c r="A1959" s="81">
        <v>39555</v>
      </c>
      <c r="B1959" s="85">
        <v>11.62</v>
      </c>
      <c r="C1959" s="29">
        <f t="shared" si="90"/>
        <v>3.4038022216574415</v>
      </c>
      <c r="D1959" s="80">
        <f t="shared" si="91"/>
        <v>3.5764190428443459</v>
      </c>
      <c r="E1959" s="80">
        <f t="shared" si="92"/>
        <v>3.538156856265581</v>
      </c>
    </row>
    <row r="1960" spans="1:5" x14ac:dyDescent="0.3">
      <c r="A1960" s="81">
        <v>39556</v>
      </c>
      <c r="B1960" s="84">
        <v>11.62</v>
      </c>
      <c r="C1960" s="29">
        <f t="shared" si="90"/>
        <v>3.4052874026808175</v>
      </c>
      <c r="D1960" s="80">
        <f t="shared" si="91"/>
        <v>3.5780425859217178</v>
      </c>
      <c r="E1960" s="80">
        <f t="shared" si="92"/>
        <v>3.5397707180986093</v>
      </c>
    </row>
    <row r="1961" spans="1:5" x14ac:dyDescent="0.3">
      <c r="A1961" s="81">
        <v>39560</v>
      </c>
      <c r="B1961" s="84">
        <v>11.61</v>
      </c>
      <c r="C1961" s="29">
        <f t="shared" si="90"/>
        <v>3.4067732317332298</v>
      </c>
      <c r="D1961" s="80">
        <f t="shared" si="91"/>
        <v>3.5796668660190227</v>
      </c>
      <c r="E1961" s="80">
        <f t="shared" si="92"/>
        <v>3.5413853160635056</v>
      </c>
    </row>
    <row r="1962" spans="1:5" x14ac:dyDescent="0.3">
      <c r="A1962" s="81">
        <v>39561</v>
      </c>
      <c r="B1962" s="84">
        <v>11.58</v>
      </c>
      <c r="C1962" s="29">
        <f t="shared" si="90"/>
        <v>3.4082584826590687</v>
      </c>
      <c r="D1962" s="80">
        <f t="shared" si="91"/>
        <v>3.5812905427280901</v>
      </c>
      <c r="E1962" s="80">
        <f t="shared" si="92"/>
        <v>3.5429993755720961</v>
      </c>
    </row>
    <row r="1963" spans="1:5" x14ac:dyDescent="0.3">
      <c r="A1963" s="81">
        <v>39562</v>
      </c>
      <c r="B1963" s="84">
        <v>11.58</v>
      </c>
      <c r="C1963" s="29">
        <f t="shared" si="90"/>
        <v>3.4097407342731767</v>
      </c>
      <c r="D1963" s="80">
        <f t="shared" si="91"/>
        <v>3.5829109691167065</v>
      </c>
      <c r="E1963" s="80">
        <f t="shared" si="92"/>
        <v>3.5446103796372834</v>
      </c>
    </row>
    <row r="1964" spans="1:5" x14ac:dyDescent="0.3">
      <c r="A1964" s="81">
        <v>39563</v>
      </c>
      <c r="B1964" s="84">
        <v>11.59</v>
      </c>
      <c r="C1964" s="29">
        <f t="shared" si="90"/>
        <v>3.4112236305185117</v>
      </c>
      <c r="D1964" s="80">
        <f t="shared" si="91"/>
        <v>3.5845321286995859</v>
      </c>
      <c r="E1964" s="80">
        <f t="shared" si="92"/>
        <v>3.5462221162270415</v>
      </c>
    </row>
    <row r="1965" spans="1:5" x14ac:dyDescent="0.3">
      <c r="A1965" s="81">
        <v>39566</v>
      </c>
      <c r="B1965" s="84">
        <v>11.58</v>
      </c>
      <c r="C1965" s="29">
        <f t="shared" si="90"/>
        <v>3.4127083997159309</v>
      </c>
      <c r="D1965" s="80">
        <f t="shared" si="91"/>
        <v>3.5861553643734787</v>
      </c>
      <c r="E1965" s="80">
        <f t="shared" si="92"/>
        <v>3.5478358623396797</v>
      </c>
    </row>
    <row r="1966" spans="1:5" x14ac:dyDescent="0.3">
      <c r="A1966" s="81">
        <v>39567</v>
      </c>
      <c r="B1966" s="84">
        <v>11.57</v>
      </c>
      <c r="C1966" s="29">
        <f t="shared" si="90"/>
        <v>3.4141925865989671</v>
      </c>
      <c r="D1966" s="80">
        <f t="shared" si="91"/>
        <v>3.5877779919477502</v>
      </c>
      <c r="E1966" s="80">
        <f t="shared" si="92"/>
        <v>3.5494490655584703</v>
      </c>
    </row>
    <row r="1967" spans="1:5" x14ac:dyDescent="0.3">
      <c r="A1967" s="81">
        <v>39568</v>
      </c>
      <c r="B1967" s="84">
        <v>11.57</v>
      </c>
      <c r="C1967" s="29">
        <f t="shared" si="90"/>
        <v>3.4156762239874738</v>
      </c>
      <c r="D1967" s="80">
        <f t="shared" si="91"/>
        <v>3.5894000472587777</v>
      </c>
      <c r="E1967" s="80">
        <f t="shared" si="92"/>
        <v>3.5510617599700285</v>
      </c>
    </row>
    <row r="1968" spans="1:5" x14ac:dyDescent="0.3">
      <c r="A1968" s="81">
        <v>39570</v>
      </c>
      <c r="B1968" s="84">
        <v>11.58</v>
      </c>
      <c r="C1968" s="29">
        <f t="shared" si="90"/>
        <v>3.4171605060906076</v>
      </c>
      <c r="D1968" s="80">
        <f t="shared" si="91"/>
        <v>3.5910228359104517</v>
      </c>
      <c r="E1968" s="80">
        <f t="shared" si="92"/>
        <v>3.5526751871103053</v>
      </c>
    </row>
    <row r="1969" spans="1:5" x14ac:dyDescent="0.3">
      <c r="A1969" s="81">
        <v>39573</v>
      </c>
      <c r="B1969" s="84">
        <v>11.56</v>
      </c>
      <c r="C1969" s="29">
        <f t="shared" si="90"/>
        <v>3.418646629194706</v>
      </c>
      <c r="D1969" s="80">
        <f t="shared" si="91"/>
        <v>3.5926476658693751</v>
      </c>
      <c r="E1969" s="80">
        <f t="shared" si="92"/>
        <v>3.554290590773141</v>
      </c>
    </row>
    <row r="1970" spans="1:5" x14ac:dyDescent="0.3">
      <c r="A1970" s="81">
        <v>39574</v>
      </c>
      <c r="B1970" s="84">
        <v>11.56</v>
      </c>
      <c r="C1970" s="29">
        <f t="shared" si="90"/>
        <v>3.4201309713746362</v>
      </c>
      <c r="D1970" s="80">
        <f t="shared" si="91"/>
        <v>3.5942705771836967</v>
      </c>
      <c r="E1970" s="80">
        <f t="shared" si="92"/>
        <v>3.5559042053647829</v>
      </c>
    </row>
    <row r="1971" spans="1:5" x14ac:dyDescent="0.3">
      <c r="A1971" s="81">
        <v>39575</v>
      </c>
      <c r="B1971" s="84">
        <v>11.55</v>
      </c>
      <c r="C1971" s="29">
        <f t="shared" si="90"/>
        <v>3.4216159580410972</v>
      </c>
      <c r="D1971" s="80">
        <f t="shared" si="91"/>
        <v>3.5958942216178169</v>
      </c>
      <c r="E1971" s="80">
        <f t="shared" si="92"/>
        <v>3.5575185525223145</v>
      </c>
    </row>
    <row r="1972" spans="1:5" x14ac:dyDescent="0.3">
      <c r="A1972" s="81">
        <v>39576</v>
      </c>
      <c r="B1972" s="84">
        <v>11.55</v>
      </c>
      <c r="C1972" s="29">
        <f t="shared" si="90"/>
        <v>3.4231003919083336</v>
      </c>
      <c r="D1972" s="80">
        <f t="shared" si="91"/>
        <v>3.5975172900939869</v>
      </c>
      <c r="E1972" s="80">
        <f t="shared" si="92"/>
        <v>3.5591323874221765</v>
      </c>
    </row>
    <row r="1973" spans="1:5" x14ac:dyDescent="0.3">
      <c r="A1973" s="81">
        <v>39577</v>
      </c>
      <c r="B1973" s="84">
        <v>11.56</v>
      </c>
      <c r="C1973" s="29">
        <f t="shared" si="90"/>
        <v>3.4245854697823588</v>
      </c>
      <c r="D1973" s="80">
        <f t="shared" si="91"/>
        <v>3.5991410911699262</v>
      </c>
      <c r="E1973" s="80">
        <f t="shared" si="92"/>
        <v>3.5607469544230934</v>
      </c>
    </row>
    <row r="1974" spans="1:5" x14ac:dyDescent="0.3">
      <c r="A1974" s="81">
        <v>39580</v>
      </c>
      <c r="B1974" s="84">
        <v>11.56</v>
      </c>
      <c r="C1974" s="29">
        <f t="shared" si="90"/>
        <v>3.4260723905474837</v>
      </c>
      <c r="D1974" s="80">
        <f t="shared" si="91"/>
        <v>3.6007669357675445</v>
      </c>
      <c r="E1974" s="80">
        <f t="shared" si="92"/>
        <v>3.5623635001432765</v>
      </c>
    </row>
    <row r="1975" spans="1:5" x14ac:dyDescent="0.3">
      <c r="A1975" s="81">
        <v>39581</v>
      </c>
      <c r="B1975" s="84">
        <v>11.56</v>
      </c>
      <c r="C1975" s="29">
        <f t="shared" si="90"/>
        <v>3.4275599569187354</v>
      </c>
      <c r="D1975" s="80">
        <f t="shared" si="91"/>
        <v>3.602393514810017</v>
      </c>
      <c r="E1975" s="80">
        <f t="shared" si="92"/>
        <v>3.5639807797600547</v>
      </c>
    </row>
    <row r="1976" spans="1:5" x14ac:dyDescent="0.3">
      <c r="A1976" s="81">
        <v>39582</v>
      </c>
      <c r="B1976" s="84">
        <v>11.54</v>
      </c>
      <c r="C1976" s="29">
        <f t="shared" si="90"/>
        <v>3.4290481691764301</v>
      </c>
      <c r="D1976" s="80">
        <f t="shared" si="91"/>
        <v>3.6040208286291162</v>
      </c>
      <c r="E1976" s="80">
        <f t="shared" si="92"/>
        <v>3.5655987936066098</v>
      </c>
    </row>
    <row r="1977" spans="1:5" x14ac:dyDescent="0.3">
      <c r="A1977" s="81">
        <v>39583</v>
      </c>
      <c r="B1977" s="84">
        <v>11.54</v>
      </c>
      <c r="C1977" s="29">
        <f t="shared" si="90"/>
        <v>3.4305345929768052</v>
      </c>
      <c r="D1977" s="80">
        <f t="shared" si="91"/>
        <v>3.6056462153242426</v>
      </c>
      <c r="E1977" s="80">
        <f t="shared" si="92"/>
        <v>3.5672150103910276</v>
      </c>
    </row>
    <row r="1978" spans="1:5" x14ac:dyDescent="0.3">
      <c r="A1978" s="81">
        <v>39584</v>
      </c>
      <c r="B1978" s="84">
        <v>11.54</v>
      </c>
      <c r="C1978" s="29">
        <f t="shared" si="90"/>
        <v>3.4320216611121692</v>
      </c>
      <c r="D1978" s="80">
        <f t="shared" si="91"/>
        <v>3.6072723350567273</v>
      </c>
      <c r="E1978" s="80">
        <f t="shared" si="92"/>
        <v>3.5688319597751699</v>
      </c>
    </row>
    <row r="1979" spans="1:5" x14ac:dyDescent="0.3">
      <c r="A1979" s="81">
        <v>39587</v>
      </c>
      <c r="B1979" s="84">
        <v>11.53</v>
      </c>
      <c r="C1979" s="29">
        <f t="shared" si="90"/>
        <v>3.4335093738618285</v>
      </c>
      <c r="D1979" s="80">
        <f t="shared" si="91"/>
        <v>3.608899188157165</v>
      </c>
      <c r="E1979" s="80">
        <f t="shared" si="92"/>
        <v>3.57044964209111</v>
      </c>
    </row>
    <row r="1980" spans="1:5" x14ac:dyDescent="0.3">
      <c r="A1980" s="81">
        <v>39588</v>
      </c>
      <c r="B1980" s="84">
        <v>11.55</v>
      </c>
      <c r="C1980" s="29">
        <f t="shared" si="90"/>
        <v>3.4349964954418359</v>
      </c>
      <c r="D1980" s="80">
        <f t="shared" si="91"/>
        <v>3.6105254232647619</v>
      </c>
      <c r="E1980" s="80">
        <f t="shared" si="92"/>
        <v>3.5720667722837605</v>
      </c>
    </row>
    <row r="1981" spans="1:5" x14ac:dyDescent="0.3">
      <c r="A1981" s="81">
        <v>39589</v>
      </c>
      <c r="B1981" s="84">
        <v>11.55</v>
      </c>
      <c r="C1981" s="29">
        <f t="shared" si="90"/>
        <v>3.4364867343214183</v>
      </c>
      <c r="D1981" s="80">
        <f t="shared" si="91"/>
        <v>3.6121550957845154</v>
      </c>
      <c r="E1981" s="80">
        <f t="shared" si="92"/>
        <v>3.5736872068469654</v>
      </c>
    </row>
    <row r="1982" spans="1:5" x14ac:dyDescent="0.3">
      <c r="A1982" s="81">
        <v>39591</v>
      </c>
      <c r="B1982" s="84">
        <v>11.54</v>
      </c>
      <c r="C1982" s="29">
        <f t="shared" si="90"/>
        <v>3.4379776197262362</v>
      </c>
      <c r="D1982" s="80">
        <f t="shared" si="91"/>
        <v>3.6137855038848867</v>
      </c>
      <c r="E1982" s="80">
        <f t="shared" si="92"/>
        <v>3.5753083765051001</v>
      </c>
    </row>
    <row r="1983" spans="1:5" x14ac:dyDescent="0.3">
      <c r="A1983" s="81">
        <v>39594</v>
      </c>
      <c r="B1983" s="84">
        <v>11.55</v>
      </c>
      <c r="C1983" s="29">
        <f t="shared" si="90"/>
        <v>3.4394679142648354</v>
      </c>
      <c r="D1983" s="80">
        <f t="shared" si="91"/>
        <v>3.6154152943762168</v>
      </c>
      <c r="E1983" s="80">
        <f t="shared" si="92"/>
        <v>3.576928994455145</v>
      </c>
    </row>
    <row r="1984" spans="1:5" x14ac:dyDescent="0.3">
      <c r="A1984" s="81">
        <v>39595</v>
      </c>
      <c r="B1984" s="84">
        <v>11.55</v>
      </c>
      <c r="C1984" s="29">
        <f t="shared" si="90"/>
        <v>3.4409600930247599</v>
      </c>
      <c r="D1984" s="80">
        <f t="shared" si="91"/>
        <v>3.6170471740230892</v>
      </c>
      <c r="E1984" s="80">
        <f t="shared" si="92"/>
        <v>3.5785516347198003</v>
      </c>
    </row>
    <row r="1985" spans="1:5" x14ac:dyDescent="0.3">
      <c r="A1985" s="81">
        <v>39596</v>
      </c>
      <c r="B1985" s="84">
        <v>11.54</v>
      </c>
      <c r="C1985" s="29">
        <f t="shared" si="90"/>
        <v>3.4424529191515174</v>
      </c>
      <c r="D1985" s="80">
        <f t="shared" si="91"/>
        <v>3.6186797902468042</v>
      </c>
      <c r="E1985" s="80">
        <f t="shared" si="92"/>
        <v>3.580175011079981</v>
      </c>
    </row>
    <row r="1986" spans="1:5" x14ac:dyDescent="0.3">
      <c r="A1986" s="81">
        <v>39597</v>
      </c>
      <c r="B1986" s="84">
        <v>11.53</v>
      </c>
      <c r="C1986" s="29">
        <f t="shared" si="90"/>
        <v>3.4439451536429115</v>
      </c>
      <c r="D1986" s="80">
        <f t="shared" si="91"/>
        <v>3.6203117880250262</v>
      </c>
      <c r="E1986" s="80">
        <f t="shared" si="92"/>
        <v>3.5817978349810984</v>
      </c>
    </row>
    <row r="1987" spans="1:5" x14ac:dyDescent="0.3">
      <c r="A1987" s="81">
        <v>39598</v>
      </c>
      <c r="B1987" s="84">
        <v>11.55</v>
      </c>
      <c r="C1987" s="29">
        <f t="shared" si="90"/>
        <v>3.4454367951678577</v>
      </c>
      <c r="D1987" s="80">
        <f t="shared" si="91"/>
        <v>3.6219431658560981</v>
      </c>
      <c r="E1987" s="80">
        <f t="shared" si="92"/>
        <v>3.5834201050040764</v>
      </c>
    </row>
    <row r="1988" spans="1:5" x14ac:dyDescent="0.3">
      <c r="A1988" s="81">
        <v>39601</v>
      </c>
      <c r="B1988" s="84">
        <v>11.56</v>
      </c>
      <c r="C1988" s="29">
        <f t="shared" si="90"/>
        <v>3.4469315634670732</v>
      </c>
      <c r="D1988" s="80">
        <f t="shared" si="91"/>
        <v>3.6235779919696247</v>
      </c>
      <c r="E1988" s="80">
        <f t="shared" si="92"/>
        <v>3.5850456899001055</v>
      </c>
    </row>
    <row r="1989" spans="1:5" x14ac:dyDescent="0.3">
      <c r="A1989" s="81">
        <v>39602</v>
      </c>
      <c r="B1989" s="84">
        <v>11.54</v>
      </c>
      <c r="C1989" s="29">
        <f t="shared" ref="C1989:C2052" si="93">IF(A1989=$B$2,1,IF(A1988&lt;DATE(1998,1,2),ROUND(B1988/3000+1,8)*C1988,ROUND(((1+B1988/100)^(1/252)),8)*C1988))</f>
        <v>3.448428186682615</v>
      </c>
      <c r="D1989" s="80">
        <f t="shared" ref="D1989:D2052" si="94">(((ROUND(C1989/C1988,8)-1)*$D$1)+1)*D1988</f>
        <v>3.6252148754796223</v>
      </c>
      <c r="E1989" s="80">
        <f t="shared" ref="E1989:E2052" si="95">(((ROUND(C1989/C1988,8))*(($E$1+1)^(1/252)))*E1988)</f>
        <v>3.5866732670182913</v>
      </c>
    </row>
    <row r="1990" spans="1:5" x14ac:dyDescent="0.3">
      <c r="A1990" s="81">
        <v>39603</v>
      </c>
      <c r="B1990" s="84">
        <v>11.53</v>
      </c>
      <c r="C1990" s="29">
        <f t="shared" si="93"/>
        <v>3.4499230113329786</v>
      </c>
      <c r="D1990" s="80">
        <f t="shared" si="94"/>
        <v>3.6268498205328727</v>
      </c>
      <c r="E1990" s="80">
        <f t="shared" si="95"/>
        <v>3.5882990364528027</v>
      </c>
    </row>
    <row r="1991" spans="1:5" x14ac:dyDescent="0.3">
      <c r="A1991" s="81">
        <v>39604</v>
      </c>
      <c r="B1991" s="85">
        <v>12.03</v>
      </c>
      <c r="C1991" s="29">
        <f t="shared" si="93"/>
        <v>3.4514172419876474</v>
      </c>
      <c r="D1991" s="80">
        <f t="shared" si="94"/>
        <v>3.6284841445193909</v>
      </c>
      <c r="E1991" s="80">
        <f t="shared" si="95"/>
        <v>3.5899242510038492</v>
      </c>
    </row>
    <row r="1992" spans="1:5" x14ac:dyDescent="0.3">
      <c r="A1992" s="81">
        <v>39605</v>
      </c>
      <c r="B1992" s="84">
        <v>12.03</v>
      </c>
      <c r="C1992" s="29">
        <f t="shared" si="93"/>
        <v>3.4529734169937152</v>
      </c>
      <c r="D1992" s="80">
        <f t="shared" si="94"/>
        <v>3.6301862502920881</v>
      </c>
      <c r="E1992" s="80">
        <f t="shared" si="95"/>
        <v>3.591613959964624</v>
      </c>
    </row>
    <row r="1993" spans="1:5" x14ac:dyDescent="0.3">
      <c r="A1993" s="81">
        <v>39608</v>
      </c>
      <c r="B1993" s="84">
        <v>12.04</v>
      </c>
      <c r="C1993" s="29">
        <f t="shared" si="93"/>
        <v>3.4545302936479696</v>
      </c>
      <c r="D1993" s="80">
        <f t="shared" si="94"/>
        <v>3.631889154515032</v>
      </c>
      <c r="E1993" s="80">
        <f t="shared" si="95"/>
        <v>3.5933044642392193</v>
      </c>
    </row>
    <row r="1994" spans="1:5" x14ac:dyDescent="0.3">
      <c r="A1994" s="81">
        <v>39609</v>
      </c>
      <c r="B1994" s="84">
        <v>12.06</v>
      </c>
      <c r="C1994" s="29">
        <f t="shared" si="93"/>
        <v>3.4560891158976754</v>
      </c>
      <c r="D1994" s="80">
        <f t="shared" si="94"/>
        <v>3.6335942178650642</v>
      </c>
      <c r="E1994" s="80">
        <f t="shared" si="95"/>
        <v>3.5949970578171846</v>
      </c>
    </row>
    <row r="1995" spans="1:5" x14ac:dyDescent="0.3">
      <c r="A1995" s="81">
        <v>39610</v>
      </c>
      <c r="B1995" s="84">
        <v>12.07</v>
      </c>
      <c r="C1995" s="29">
        <f t="shared" si="93"/>
        <v>3.4576510608127142</v>
      </c>
      <c r="D1995" s="80">
        <f t="shared" si="94"/>
        <v>3.6353027279653474</v>
      </c>
      <c r="E1995" s="80">
        <f t="shared" si="95"/>
        <v>3.5966929652237978</v>
      </c>
    </row>
    <row r="1996" spans="1:5" x14ac:dyDescent="0.3">
      <c r="A1996" s="81">
        <v>39611</v>
      </c>
      <c r="B1996" s="84">
        <v>12.08</v>
      </c>
      <c r="C1996" s="29">
        <f t="shared" si="93"/>
        <v>3.4592149563875201</v>
      </c>
      <c r="D1996" s="80">
        <f t="shared" si="94"/>
        <v>3.6370134029851302</v>
      </c>
      <c r="E1996" s="80">
        <f t="shared" si="95"/>
        <v>3.5983909674945136</v>
      </c>
    </row>
    <row r="1997" spans="1:5" x14ac:dyDescent="0.3">
      <c r="A1997" s="81">
        <v>39612</v>
      </c>
      <c r="B1997" s="84">
        <v>12.07</v>
      </c>
      <c r="C1997" s="29">
        <f t="shared" si="93"/>
        <v>3.4607807700375286</v>
      </c>
      <c r="D1997" s="80">
        <f t="shared" si="94"/>
        <v>3.6387262073843125</v>
      </c>
      <c r="E1997" s="80">
        <f t="shared" si="95"/>
        <v>3.6000910308555296</v>
      </c>
    </row>
    <row r="1998" spans="1:5" x14ac:dyDescent="0.3">
      <c r="A1998" s="81">
        <v>39615</v>
      </c>
      <c r="B1998" s="84">
        <v>12.07</v>
      </c>
      <c r="C1998" s="29">
        <f t="shared" si="93"/>
        <v>3.4623460811798168</v>
      </c>
      <c r="D1998" s="80">
        <f t="shared" si="94"/>
        <v>3.6404384934008021</v>
      </c>
      <c r="E1998" s="80">
        <f t="shared" si="95"/>
        <v>3.6017906373563573</v>
      </c>
    </row>
    <row r="1999" spans="1:5" x14ac:dyDescent="0.3">
      <c r="A1999" s="81">
        <v>39616</v>
      </c>
      <c r="B1999" s="84">
        <v>12.08</v>
      </c>
      <c r="C1999" s="29">
        <f t="shared" si="93"/>
        <v>3.4639121003123345</v>
      </c>
      <c r="D1999" s="80">
        <f t="shared" si="94"/>
        <v>3.6421515851727224</v>
      </c>
      <c r="E1999" s="80">
        <f t="shared" si="95"/>
        <v>3.6034910462430783</v>
      </c>
    </row>
    <row r="2000" spans="1:5" x14ac:dyDescent="0.3">
      <c r="A2000" s="81">
        <v>39617</v>
      </c>
      <c r="B2000" s="84">
        <v>12.06</v>
      </c>
      <c r="C2000" s="29">
        <f t="shared" si="93"/>
        <v>3.4654800401245409</v>
      </c>
      <c r="D2000" s="80">
        <f t="shared" si="94"/>
        <v>3.6438668093323181</v>
      </c>
      <c r="E2000" s="80">
        <f t="shared" si="95"/>
        <v>3.605193519141328</v>
      </c>
    </row>
    <row r="2001" spans="1:5" x14ac:dyDescent="0.3">
      <c r="A2001" s="81">
        <v>39618</v>
      </c>
      <c r="B2001" s="84">
        <v>12.06</v>
      </c>
      <c r="C2001" s="29">
        <f t="shared" si="93"/>
        <v>3.4670462291738748</v>
      </c>
      <c r="D2001" s="80">
        <f t="shared" si="94"/>
        <v>3.6455801495884268</v>
      </c>
      <c r="E2001" s="80">
        <f t="shared" si="95"/>
        <v>3.606894236636518</v>
      </c>
    </row>
    <row r="2002" spans="1:5" x14ac:dyDescent="0.3">
      <c r="A2002" s="81">
        <v>39619</v>
      </c>
      <c r="B2002" s="84">
        <v>12.06</v>
      </c>
      <c r="C2002" s="29">
        <f t="shared" si="93"/>
        <v>3.4686131260466877</v>
      </c>
      <c r="D2002" s="80">
        <f t="shared" si="94"/>
        <v>3.6472942954543415</v>
      </c>
      <c r="E2002" s="80">
        <f t="shared" si="95"/>
        <v>3.6085957564298323</v>
      </c>
    </row>
    <row r="2003" spans="1:5" x14ac:dyDescent="0.3">
      <c r="A2003" s="81">
        <v>39622</v>
      </c>
      <c r="B2003" s="84">
        <v>12.09</v>
      </c>
      <c r="C2003" s="29">
        <f t="shared" si="93"/>
        <v>3.4701807310628734</v>
      </c>
      <c r="D2003" s="80">
        <f t="shared" si="94"/>
        <v>3.6490092473088582</v>
      </c>
      <c r="E2003" s="80">
        <f t="shared" si="95"/>
        <v>3.6102980788997479</v>
      </c>
    </row>
    <row r="2004" spans="1:5" x14ac:dyDescent="0.3">
      <c r="A2004" s="81">
        <v>39623</v>
      </c>
      <c r="B2004" s="84">
        <v>12.08</v>
      </c>
      <c r="C2004" s="29">
        <f t="shared" si="93"/>
        <v>3.4717527576358522</v>
      </c>
      <c r="D2004" s="80">
        <f t="shared" si="94"/>
        <v>3.6507290677102184</v>
      </c>
      <c r="E2004" s="80">
        <f t="shared" si="95"/>
        <v>3.6120050675203208</v>
      </c>
    </row>
    <row r="2005" spans="1:5" x14ac:dyDescent="0.3">
      <c r="A2005" s="81">
        <v>39624</v>
      </c>
      <c r="B2005" s="84">
        <v>12.08</v>
      </c>
      <c r="C2005" s="29">
        <f t="shared" si="93"/>
        <v>3.4733242465215959</v>
      </c>
      <c r="D2005" s="80">
        <f t="shared" si="94"/>
        <v>3.6524483313242224</v>
      </c>
      <c r="E2005" s="80">
        <f t="shared" si="95"/>
        <v>3.6137115628763188</v>
      </c>
    </row>
    <row r="2006" spans="1:5" x14ac:dyDescent="0.3">
      <c r="A2006" s="81">
        <v>39625</v>
      </c>
      <c r="B2006" s="84">
        <v>12.07</v>
      </c>
      <c r="C2006" s="29">
        <f t="shared" si="93"/>
        <v>3.4748964467417838</v>
      </c>
      <c r="D2006" s="80">
        <f t="shared" si="94"/>
        <v>3.6541684046031784</v>
      </c>
      <c r="E2006" s="80">
        <f t="shared" si="95"/>
        <v>3.6154188644677308</v>
      </c>
    </row>
    <row r="2007" spans="1:5" x14ac:dyDescent="0.3">
      <c r="A2007" s="81">
        <v>39626</v>
      </c>
      <c r="B2007" s="84">
        <v>12.07</v>
      </c>
      <c r="C2007" s="29">
        <f t="shared" si="93"/>
        <v>3.4764681424046455</v>
      </c>
      <c r="D2007" s="80">
        <f t="shared" si="94"/>
        <v>3.6558879572995044</v>
      </c>
      <c r="E2007" s="80">
        <f t="shared" si="95"/>
        <v>3.6171257072538157</v>
      </c>
    </row>
    <row r="2008" spans="1:5" x14ac:dyDescent="0.3">
      <c r="A2008" s="81">
        <v>39629</v>
      </c>
      <c r="B2008" s="84">
        <v>12.09</v>
      </c>
      <c r="C2008" s="29">
        <f t="shared" si="93"/>
        <v>3.4780405489454553</v>
      </c>
      <c r="D2008" s="80">
        <f t="shared" si="94"/>
        <v>3.6576083191707638</v>
      </c>
      <c r="E2008" s="80">
        <f t="shared" si="95"/>
        <v>3.6188333558420513</v>
      </c>
    </row>
    <row r="2009" spans="1:5" x14ac:dyDescent="0.3">
      <c r="A2009" s="81">
        <v>39630</v>
      </c>
      <c r="B2009" s="84">
        <v>12.18</v>
      </c>
      <c r="C2009" s="29">
        <f t="shared" si="93"/>
        <v>3.479616136094533</v>
      </c>
      <c r="D2009" s="80">
        <f t="shared" si="94"/>
        <v>3.6593321924144759</v>
      </c>
      <c r="E2009" s="80">
        <f t="shared" si="95"/>
        <v>3.6205443800353927</v>
      </c>
    </row>
    <row r="2010" spans="1:5" x14ac:dyDescent="0.3">
      <c r="A2010" s="81">
        <v>39631</v>
      </c>
      <c r="B2010" s="84">
        <v>12.13</v>
      </c>
      <c r="C2010" s="29">
        <f t="shared" si="93"/>
        <v>3.4812035021796577</v>
      </c>
      <c r="D2010" s="80">
        <f t="shared" si="94"/>
        <v>3.6610689849377489</v>
      </c>
      <c r="E2010" s="80">
        <f t="shared" si="95"/>
        <v>3.6222677267787837</v>
      </c>
    </row>
    <row r="2011" spans="1:5" x14ac:dyDescent="0.3">
      <c r="A2011" s="81">
        <v>39632</v>
      </c>
      <c r="B2011" s="84">
        <v>12.1</v>
      </c>
      <c r="C2011" s="29">
        <f t="shared" si="93"/>
        <v>3.4827854306751185</v>
      </c>
      <c r="D2011" s="80">
        <f t="shared" si="94"/>
        <v>3.6627998598897973</v>
      </c>
      <c r="E2011" s="80">
        <f t="shared" si="95"/>
        <v>3.62398548227904</v>
      </c>
    </row>
    <row r="2012" spans="1:5" x14ac:dyDescent="0.3">
      <c r="A2012" s="81">
        <v>39633</v>
      </c>
      <c r="B2012" s="84">
        <v>12.12</v>
      </c>
      <c r="C2012" s="29">
        <f t="shared" si="93"/>
        <v>3.4843643862779694</v>
      </c>
      <c r="D2012" s="80">
        <f t="shared" si="94"/>
        <v>3.6645275137388338</v>
      </c>
      <c r="E2012" s="80">
        <f t="shared" si="95"/>
        <v>3.6257002108744234</v>
      </c>
    </row>
    <row r="2013" spans="1:5" x14ac:dyDescent="0.3">
      <c r="A2013" s="81">
        <v>39636</v>
      </c>
      <c r="B2013" s="84">
        <v>12.11</v>
      </c>
      <c r="C2013" s="29">
        <f t="shared" si="93"/>
        <v>3.4859465316148466</v>
      </c>
      <c r="D2013" s="80">
        <f t="shared" si="94"/>
        <v>3.6662586894081266</v>
      </c>
      <c r="E2013" s="80">
        <f t="shared" si="95"/>
        <v>3.6274183251106025</v>
      </c>
    </row>
    <row r="2014" spans="1:5" x14ac:dyDescent="0.3">
      <c r="A2014" s="81">
        <v>39637</v>
      </c>
      <c r="B2014" s="84">
        <v>12.13</v>
      </c>
      <c r="C2014" s="29">
        <f t="shared" si="93"/>
        <v>3.487528175275171</v>
      </c>
      <c r="D2014" s="80">
        <f t="shared" si="94"/>
        <v>3.6679893478783443</v>
      </c>
      <c r="E2014" s="80">
        <f t="shared" si="95"/>
        <v>3.6291359838897765</v>
      </c>
    </row>
    <row r="2015" spans="1:5" x14ac:dyDescent="0.3">
      <c r="A2015" s="81">
        <v>39638</v>
      </c>
      <c r="B2015" s="84">
        <v>12.14</v>
      </c>
      <c r="C2015" s="29">
        <f t="shared" si="93"/>
        <v>3.4891129778285799</v>
      </c>
      <c r="D2015" s="80">
        <f t="shared" si="94"/>
        <v>3.669723494629674</v>
      </c>
      <c r="E2015" s="80">
        <f t="shared" si="95"/>
        <v>3.6308569964619335</v>
      </c>
    </row>
    <row r="2016" spans="1:5" x14ac:dyDescent="0.3">
      <c r="A2016" s="81">
        <v>39639</v>
      </c>
      <c r="B2016" s="84">
        <v>12.12</v>
      </c>
      <c r="C2016" s="29">
        <f t="shared" si="93"/>
        <v>3.4906997566286373</v>
      </c>
      <c r="D2016" s="80">
        <f t="shared" si="94"/>
        <v>3.6714598357213379</v>
      </c>
      <c r="E2016" s="80">
        <f t="shared" si="95"/>
        <v>3.6325801323088189</v>
      </c>
    </row>
    <row r="2017" spans="1:5" x14ac:dyDescent="0.3">
      <c r="A2017" s="81">
        <v>39640</v>
      </c>
      <c r="B2017" s="84">
        <v>12.11</v>
      </c>
      <c r="C2017" s="29">
        <f t="shared" si="93"/>
        <v>3.4922847786671296</v>
      </c>
      <c r="D2017" s="80">
        <f t="shared" si="94"/>
        <v>3.6731942863195548</v>
      </c>
      <c r="E2017" s="80">
        <f t="shared" si="95"/>
        <v>3.6343015067403459</v>
      </c>
    </row>
    <row r="2018" spans="1:5" x14ac:dyDescent="0.3">
      <c r="A2018" s="81">
        <v>39643</v>
      </c>
      <c r="B2018" s="84">
        <v>12.09</v>
      </c>
      <c r="C2018" s="29">
        <f t="shared" si="93"/>
        <v>3.4938692981169068</v>
      </c>
      <c r="D2018" s="80">
        <f t="shared" si="94"/>
        <v>3.6749282187402921</v>
      </c>
      <c r="E2018" s="80">
        <f t="shared" si="95"/>
        <v>3.6360224248506183</v>
      </c>
    </row>
    <row r="2019" spans="1:5" x14ac:dyDescent="0.3">
      <c r="A2019" s="81">
        <v>39644</v>
      </c>
      <c r="B2019" s="84">
        <v>12.08</v>
      </c>
      <c r="C2019" s="29">
        <f t="shared" si="93"/>
        <v>3.4954520558476467</v>
      </c>
      <c r="D2019" s="80">
        <f t="shared" si="94"/>
        <v>3.6766602550536516</v>
      </c>
      <c r="E2019" s="80">
        <f t="shared" si="95"/>
        <v>3.6377415762247507</v>
      </c>
    </row>
    <row r="2020" spans="1:5" x14ac:dyDescent="0.3">
      <c r="A2020" s="81">
        <v>39645</v>
      </c>
      <c r="B2020" s="84">
        <v>12.1</v>
      </c>
      <c r="C2020" s="29">
        <f t="shared" si="93"/>
        <v>3.4970342722207262</v>
      </c>
      <c r="D2020" s="80">
        <f t="shared" si="94"/>
        <v>3.6783917306247855</v>
      </c>
      <c r="E2020" s="80">
        <f t="shared" si="95"/>
        <v>3.6394602308196653</v>
      </c>
    </row>
    <row r="2021" spans="1:5" x14ac:dyDescent="0.3">
      <c r="A2021" s="81">
        <v>39646</v>
      </c>
      <c r="B2021" s="84">
        <v>12.09</v>
      </c>
      <c r="C2021" s="29">
        <f t="shared" si="93"/>
        <v>3.4986196876783806</v>
      </c>
      <c r="D2021" s="80">
        <f t="shared" si="94"/>
        <v>3.6801267387810515</v>
      </c>
      <c r="E2021" s="80">
        <f t="shared" si="95"/>
        <v>3.6411822814625454</v>
      </c>
    </row>
    <row r="2022" spans="1:5" x14ac:dyDescent="0.3">
      <c r="A2022" s="81">
        <v>39647</v>
      </c>
      <c r="B2022" s="84">
        <v>12.09</v>
      </c>
      <c r="C2022" s="29">
        <f t="shared" si="93"/>
        <v>3.5002045973830955</v>
      </c>
      <c r="D2022" s="80">
        <f t="shared" si="94"/>
        <v>3.6818612252172298</v>
      </c>
      <c r="E2022" s="80">
        <f t="shared" si="95"/>
        <v>3.6429038724736071</v>
      </c>
    </row>
    <row r="2023" spans="1:5" x14ac:dyDescent="0.3">
      <c r="A2023" s="81">
        <v>39650</v>
      </c>
      <c r="B2023" s="84">
        <v>12.1</v>
      </c>
      <c r="C2023" s="29">
        <f t="shared" si="93"/>
        <v>3.5017902250677562</v>
      </c>
      <c r="D2023" s="80">
        <f t="shared" si="94"/>
        <v>3.6835965291369925</v>
      </c>
      <c r="E2023" s="80">
        <f t="shared" si="95"/>
        <v>3.6446262774718248</v>
      </c>
    </row>
    <row r="2024" spans="1:5" x14ac:dyDescent="0.3">
      <c r="A2024" s="81">
        <v>39651</v>
      </c>
      <c r="B2024" s="84">
        <v>12.08</v>
      </c>
      <c r="C2024" s="29">
        <f t="shared" si="93"/>
        <v>3.5033777966841932</v>
      </c>
      <c r="D2024" s="80">
        <f t="shared" si="94"/>
        <v>3.6853339922704689</v>
      </c>
      <c r="E2024" s="80">
        <f t="shared" si="95"/>
        <v>3.6463507724865054</v>
      </c>
    </row>
    <row r="2025" spans="1:5" x14ac:dyDescent="0.3">
      <c r="A2025" s="81">
        <v>39652</v>
      </c>
      <c r="B2025" s="84">
        <v>12.07</v>
      </c>
      <c r="C2025" s="29">
        <f t="shared" si="93"/>
        <v>3.5049636006438623</v>
      </c>
      <c r="D2025" s="80">
        <f t="shared" si="94"/>
        <v>3.687069552625907</v>
      </c>
      <c r="E2025" s="80">
        <f t="shared" si="95"/>
        <v>3.6480734945046835</v>
      </c>
    </row>
    <row r="2026" spans="1:5" x14ac:dyDescent="0.3">
      <c r="A2026" s="81">
        <v>39653</v>
      </c>
      <c r="B2026" s="85">
        <v>12.84</v>
      </c>
      <c r="C2026" s="29">
        <f t="shared" si="93"/>
        <v>3.5065488956804338</v>
      </c>
      <c r="D2026" s="80">
        <f t="shared" si="94"/>
        <v>3.6888045877115294</v>
      </c>
      <c r="E2026" s="80">
        <f t="shared" si="95"/>
        <v>3.6497957535735837</v>
      </c>
    </row>
    <row r="2027" spans="1:5" x14ac:dyDescent="0.3">
      <c r="A2027" s="81">
        <v>39654</v>
      </c>
      <c r="B2027" s="84">
        <v>12.84</v>
      </c>
      <c r="C2027" s="29">
        <f t="shared" si="93"/>
        <v>3.508230215744935</v>
      </c>
      <c r="D2027" s="80">
        <f t="shared" si="94"/>
        <v>3.6906447515394039</v>
      </c>
      <c r="E2027" s="80">
        <f t="shared" si="95"/>
        <v>3.6516180291346574</v>
      </c>
    </row>
    <row r="2028" spans="1:5" x14ac:dyDescent="0.3">
      <c r="A2028" s="81">
        <v>39657</v>
      </c>
      <c r="B2028" s="84">
        <v>12.83</v>
      </c>
      <c r="C2028" s="29">
        <f t="shared" si="93"/>
        <v>3.5099123419687808</v>
      </c>
      <c r="D2028" s="80">
        <f t="shared" si="94"/>
        <v>3.6924858333348292</v>
      </c>
      <c r="E2028" s="80">
        <f t="shared" si="95"/>
        <v>3.6534412145242379</v>
      </c>
    </row>
    <row r="2029" spans="1:5" x14ac:dyDescent="0.3">
      <c r="A2029" s="81">
        <v>39658</v>
      </c>
      <c r="B2029" s="84">
        <v>12.83</v>
      </c>
      <c r="C2029" s="29">
        <f t="shared" si="93"/>
        <v>3.5115940462691881</v>
      </c>
      <c r="D2029" s="80">
        <f t="shared" si="94"/>
        <v>3.6943264889739424</v>
      </c>
      <c r="E2029" s="80">
        <f t="shared" si="95"/>
        <v>3.6552640314668516</v>
      </c>
    </row>
    <row r="2030" spans="1:5" x14ac:dyDescent="0.3">
      <c r="A2030" s="81">
        <v>39659</v>
      </c>
      <c r="B2030" s="84">
        <v>12.84</v>
      </c>
      <c r="C2030" s="29">
        <f t="shared" si="93"/>
        <v>3.5132765563245769</v>
      </c>
      <c r="D2030" s="80">
        <f t="shared" si="94"/>
        <v>3.6961680621556909</v>
      </c>
      <c r="E2030" s="80">
        <f t="shared" si="95"/>
        <v>3.6570877578702752</v>
      </c>
    </row>
    <row r="2031" spans="1:5" x14ac:dyDescent="0.3">
      <c r="A2031" s="81">
        <v>39660</v>
      </c>
      <c r="B2031" s="84">
        <v>12.85</v>
      </c>
      <c r="C2031" s="29">
        <f t="shared" si="93"/>
        <v>3.5149611021678036</v>
      </c>
      <c r="D2031" s="80">
        <f t="shared" si="94"/>
        <v>3.6980118992600963</v>
      </c>
      <c r="E2031" s="80">
        <f t="shared" si="95"/>
        <v>3.6589136741943169</v>
      </c>
    </row>
    <row r="2032" spans="1:5" x14ac:dyDescent="0.3">
      <c r="A2032" s="81">
        <v>39661</v>
      </c>
      <c r="B2032" s="84">
        <v>12.88</v>
      </c>
      <c r="C2032" s="29">
        <f t="shared" si="93"/>
        <v>3.5166476859534566</v>
      </c>
      <c r="D2032" s="80">
        <f t="shared" si="94"/>
        <v>3.6998580027585231</v>
      </c>
      <c r="E2032" s="80">
        <f t="shared" si="95"/>
        <v>3.6607417828097626</v>
      </c>
    </row>
    <row r="2033" spans="1:5" x14ac:dyDescent="0.3">
      <c r="A2033" s="81">
        <v>39664</v>
      </c>
      <c r="B2033" s="84">
        <v>12.86</v>
      </c>
      <c r="C2033" s="29">
        <f t="shared" si="93"/>
        <v>3.5183388066591545</v>
      </c>
      <c r="D2033" s="80">
        <f t="shared" si="94"/>
        <v>3.7017091081519533</v>
      </c>
      <c r="E2033" s="80">
        <f t="shared" si="95"/>
        <v>3.662574685268992</v>
      </c>
    </row>
    <row r="2034" spans="1:5" x14ac:dyDescent="0.3">
      <c r="A2034" s="81">
        <v>39665</v>
      </c>
      <c r="B2034" s="84">
        <v>12.87</v>
      </c>
      <c r="C2034" s="29">
        <f t="shared" si="93"/>
        <v>3.5200282777707241</v>
      </c>
      <c r="D2034" s="80">
        <f t="shared" si="94"/>
        <v>3.7035584438059415</v>
      </c>
      <c r="E2034" s="80">
        <f t="shared" si="95"/>
        <v>3.6644059415939636</v>
      </c>
    </row>
    <row r="2035" spans="1:5" x14ac:dyDescent="0.3">
      <c r="A2035" s="81">
        <v>39666</v>
      </c>
      <c r="B2035" s="84">
        <v>12.87</v>
      </c>
      <c r="C2035" s="29">
        <f t="shared" si="93"/>
        <v>3.5217197921593244</v>
      </c>
      <c r="D2035" s="80">
        <f t="shared" si="94"/>
        <v>3.7054100519827013</v>
      </c>
      <c r="E2035" s="80">
        <f t="shared" si="95"/>
        <v>3.6662393960990531</v>
      </c>
    </row>
    <row r="2036" spans="1:5" x14ac:dyDescent="0.3">
      <c r="A2036" s="81">
        <v>39667</v>
      </c>
      <c r="B2036" s="84">
        <v>12.87</v>
      </c>
      <c r="C2036" s="29">
        <f t="shared" si="93"/>
        <v>3.5234121193882491</v>
      </c>
      <c r="D2036" s="80">
        <f t="shared" si="94"/>
        <v>3.7072625858780346</v>
      </c>
      <c r="E2036" s="80">
        <f t="shared" si="95"/>
        <v>3.6680737679575897</v>
      </c>
    </row>
    <row r="2037" spans="1:5" x14ac:dyDescent="0.3">
      <c r="A2037" s="81">
        <v>39668</v>
      </c>
      <c r="B2037" s="84">
        <v>12.86</v>
      </c>
      <c r="C2037" s="29">
        <f t="shared" si="93"/>
        <v>3.5251052598481003</v>
      </c>
      <c r="D2037" s="80">
        <f t="shared" si="94"/>
        <v>3.7091160459547581</v>
      </c>
      <c r="E2037" s="80">
        <f t="shared" si="95"/>
        <v>3.6699090576285633</v>
      </c>
    </row>
    <row r="2038" spans="1:5" x14ac:dyDescent="0.3">
      <c r="A2038" s="81">
        <v>39671</v>
      </c>
      <c r="B2038" s="84">
        <v>12.84</v>
      </c>
      <c r="C2038" s="29">
        <f t="shared" si="93"/>
        <v>3.5267979801428266</v>
      </c>
      <c r="D2038" s="80">
        <f t="shared" si="94"/>
        <v>3.7109690820384031</v>
      </c>
      <c r="E2038" s="80">
        <f t="shared" si="95"/>
        <v>3.6717439810776016</v>
      </c>
    </row>
    <row r="2039" spans="1:5" x14ac:dyDescent="0.3">
      <c r="A2039" s="81">
        <v>39672</v>
      </c>
      <c r="B2039" s="84">
        <v>12.84</v>
      </c>
      <c r="C2039" s="29">
        <f t="shared" si="93"/>
        <v>3.5284890092383456</v>
      </c>
      <c r="D2039" s="80">
        <f t="shared" si="94"/>
        <v>3.7128203026462598</v>
      </c>
      <c r="E2039" s="80">
        <f t="shared" si="95"/>
        <v>3.6735772149830019</v>
      </c>
    </row>
    <row r="2040" spans="1:5" x14ac:dyDescent="0.3">
      <c r="A2040" s="81">
        <v>39673</v>
      </c>
      <c r="B2040" s="84">
        <v>12.85</v>
      </c>
      <c r="C2040" s="29">
        <f t="shared" si="93"/>
        <v>3.5301808491484956</v>
      </c>
      <c r="D2040" s="80">
        <f t="shared" si="94"/>
        <v>3.7146724467373531</v>
      </c>
      <c r="E2040" s="80">
        <f t="shared" si="95"/>
        <v>3.675411364188208</v>
      </c>
    </row>
    <row r="2041" spans="1:5" x14ac:dyDescent="0.3">
      <c r="A2041" s="81">
        <v>39674</v>
      </c>
      <c r="B2041" s="84">
        <v>12.85</v>
      </c>
      <c r="C2041" s="29">
        <f t="shared" si="93"/>
        <v>3.5318747358253422</v>
      </c>
      <c r="D2041" s="80">
        <f t="shared" si="94"/>
        <v>3.7165268674331879</v>
      </c>
      <c r="E2041" s="80">
        <f t="shared" si="95"/>
        <v>3.6772477155696488</v>
      </c>
    </row>
    <row r="2042" spans="1:5" x14ac:dyDescent="0.3">
      <c r="A2042" s="81">
        <v>39675</v>
      </c>
      <c r="B2042" s="84">
        <v>12.85</v>
      </c>
      <c r="C2042" s="29">
        <f t="shared" si="93"/>
        <v>3.533569435279833</v>
      </c>
      <c r="D2042" s="80">
        <f t="shared" si="94"/>
        <v>3.7183822138838951</v>
      </c>
      <c r="E2042" s="80">
        <f t="shared" si="95"/>
        <v>3.679084984450129</v>
      </c>
    </row>
    <row r="2043" spans="1:5" x14ac:dyDescent="0.3">
      <c r="A2043" s="81">
        <v>39678</v>
      </c>
      <c r="B2043" s="84">
        <v>12.88</v>
      </c>
      <c r="C2043" s="29">
        <f t="shared" si="93"/>
        <v>3.5352649479019633</v>
      </c>
      <c r="D2043" s="80">
        <f t="shared" si="94"/>
        <v>3.7202384865516258</v>
      </c>
      <c r="E2043" s="80">
        <f t="shared" si="95"/>
        <v>3.6809231712880601</v>
      </c>
    </row>
    <row r="2044" spans="1:5" x14ac:dyDescent="0.3">
      <c r="A2044" s="81">
        <v>39679</v>
      </c>
      <c r="B2044" s="84">
        <v>12.87</v>
      </c>
      <c r="C2044" s="29">
        <f t="shared" si="93"/>
        <v>3.5369650214627599</v>
      </c>
      <c r="D2044" s="80">
        <f t="shared" si="94"/>
        <v>3.7220997886670495</v>
      </c>
      <c r="E2044" s="80">
        <f t="shared" si="95"/>
        <v>3.6827661783978676</v>
      </c>
    </row>
    <row r="2045" spans="1:5" x14ac:dyDescent="0.3">
      <c r="A2045" s="81">
        <v>39680</v>
      </c>
      <c r="B2045" s="84">
        <v>12.86</v>
      </c>
      <c r="C2045" s="29">
        <f t="shared" si="93"/>
        <v>3.5386646746341741</v>
      </c>
      <c r="D2045" s="80">
        <f t="shared" si="94"/>
        <v>3.7239606666599263</v>
      </c>
      <c r="E2045" s="80">
        <f t="shared" si="95"/>
        <v>3.6846088192920794</v>
      </c>
    </row>
    <row r="2046" spans="1:5" x14ac:dyDescent="0.3">
      <c r="A2046" s="81">
        <v>39681</v>
      </c>
      <c r="B2046" s="84">
        <v>12.86</v>
      </c>
      <c r="C2046" s="29">
        <f t="shared" si="93"/>
        <v>3.5403639060242869</v>
      </c>
      <c r="D2046" s="80">
        <f t="shared" si="94"/>
        <v>3.7258211189628199</v>
      </c>
      <c r="E2046" s="80">
        <f t="shared" si="95"/>
        <v>3.6864510924974598</v>
      </c>
    </row>
    <row r="2047" spans="1:5" x14ac:dyDescent="0.3">
      <c r="A2047" s="81">
        <v>39682</v>
      </c>
      <c r="B2047" s="84">
        <v>12.84</v>
      </c>
      <c r="C2047" s="29">
        <f t="shared" si="93"/>
        <v>3.5420639533683205</v>
      </c>
      <c r="D2047" s="80">
        <f t="shared" si="94"/>
        <v>3.7276825007284766</v>
      </c>
      <c r="E2047" s="80">
        <f t="shared" si="95"/>
        <v>3.6882942868238411</v>
      </c>
    </row>
    <row r="2048" spans="1:5" x14ac:dyDescent="0.3">
      <c r="A2048" s="81">
        <v>39685</v>
      </c>
      <c r="B2048" s="84">
        <v>12.85</v>
      </c>
      <c r="C2048" s="29">
        <f t="shared" si="93"/>
        <v>3.5437623021926816</v>
      </c>
      <c r="D2048" s="80">
        <f t="shared" si="94"/>
        <v>3.7295420588418264</v>
      </c>
      <c r="E2048" s="80">
        <f t="shared" si="95"/>
        <v>3.6901357839910034</v>
      </c>
    </row>
    <row r="2049" spans="1:5" x14ac:dyDescent="0.3">
      <c r="A2049" s="81">
        <v>39686</v>
      </c>
      <c r="B2049" s="84">
        <v>12.84</v>
      </c>
      <c r="C2049" s="29">
        <f t="shared" si="93"/>
        <v>3.5454627056581427</v>
      </c>
      <c r="D2049" s="80">
        <f t="shared" si="94"/>
        <v>3.7314039026730308</v>
      </c>
      <c r="E2049" s="80">
        <f t="shared" si="95"/>
        <v>3.6919794921567513</v>
      </c>
    </row>
    <row r="2050" spans="1:5" x14ac:dyDescent="0.3">
      <c r="A2050" s="81">
        <v>39687</v>
      </c>
      <c r="B2050" s="84">
        <v>12.84</v>
      </c>
      <c r="C2050" s="29">
        <f t="shared" si="93"/>
        <v>3.5471626841162518</v>
      </c>
      <c r="D2050" s="80">
        <f t="shared" si="94"/>
        <v>3.7332653172114321</v>
      </c>
      <c r="E2050" s="80">
        <f t="shared" si="95"/>
        <v>3.6938228292788233</v>
      </c>
    </row>
    <row r="2051" spans="1:5" x14ac:dyDescent="0.3">
      <c r="A2051" s="81">
        <v>39688</v>
      </c>
      <c r="B2051" s="84">
        <v>12.84</v>
      </c>
      <c r="C2051" s="29">
        <f t="shared" si="93"/>
        <v>3.5488634776800323</v>
      </c>
      <c r="D2051" s="80">
        <f t="shared" si="94"/>
        <v>3.7351276603183226</v>
      </c>
      <c r="E2051" s="80">
        <f t="shared" si="95"/>
        <v>3.6956670867450501</v>
      </c>
    </row>
    <row r="2052" spans="1:5" x14ac:dyDescent="0.3">
      <c r="A2052" s="81">
        <v>39689</v>
      </c>
      <c r="B2052" s="84">
        <v>12.82</v>
      </c>
      <c r="C2052" s="29">
        <f t="shared" si="93"/>
        <v>3.5505650867403107</v>
      </c>
      <c r="D2052" s="80">
        <f t="shared" si="94"/>
        <v>3.7369909324569193</v>
      </c>
      <c r="E2052" s="80">
        <f t="shared" si="95"/>
        <v>3.6975122650149426</v>
      </c>
    </row>
    <row r="2053" spans="1:5" x14ac:dyDescent="0.3">
      <c r="A2053" s="81">
        <v>39692</v>
      </c>
      <c r="B2053" s="84">
        <v>12.84</v>
      </c>
      <c r="C2053" s="29">
        <f t="shared" ref="C2053:C2116" si="96">IF(A2053=$B$2,1,IF(A2052&lt;DATE(1998,1,2),ROUND(B2052/3000+1,8)*C2052,ROUND(((1+B2052/100)^(1/252)),8)*C2052))</f>
        <v>3.5522650262925399</v>
      </c>
      <c r="D2053" s="80">
        <f t="shared" ref="D2053:D2116" si="97">(((ROUND(C2053/C2052,8)-1)*$D$1)+1)*D2052</f>
        <v>3.7388524125149143</v>
      </c>
      <c r="E2053" s="80">
        <f t="shared" ref="E2053:E2116" si="98">(((ROUND(C2053/C2052,8))*(($E$1+1)^(1/252)))*E2052)</f>
        <v>3.6993557762384279</v>
      </c>
    </row>
    <row r="2054" spans="1:5" x14ac:dyDescent="0.3">
      <c r="A2054" s="81">
        <v>39693</v>
      </c>
      <c r="B2054" s="84">
        <v>12.83</v>
      </c>
      <c r="C2054" s="29">
        <f t="shared" si="96"/>
        <v>3.5539682663273471</v>
      </c>
      <c r="D2054" s="80">
        <f t="shared" si="97"/>
        <v>3.7407175427498394</v>
      </c>
      <c r="E2054" s="80">
        <f t="shared" si="98"/>
        <v>3.7012027962028071</v>
      </c>
    </row>
    <row r="2055" spans="1:5" x14ac:dyDescent="0.3">
      <c r="A2055" s="81">
        <v>39694</v>
      </c>
      <c r="B2055" s="84">
        <v>12.87</v>
      </c>
      <c r="C2055" s="29">
        <f t="shared" si="96"/>
        <v>3.5556710791427926</v>
      </c>
      <c r="D2055" s="80">
        <f t="shared" si="97"/>
        <v>3.7425822412619456</v>
      </c>
      <c r="E2055" s="80">
        <f t="shared" si="98"/>
        <v>3.7030494429034975</v>
      </c>
    </row>
    <row r="2056" spans="1:5" x14ac:dyDescent="0.3">
      <c r="A2056" s="81">
        <v>39695</v>
      </c>
      <c r="B2056" s="84">
        <v>12.84</v>
      </c>
      <c r="C2056" s="29">
        <f t="shared" si="96"/>
        <v>3.5573797213231639</v>
      </c>
      <c r="D2056" s="80">
        <f t="shared" si="97"/>
        <v>3.7444533595351581</v>
      </c>
      <c r="E2056" s="80">
        <f t="shared" si="98"/>
        <v>3.7049022323574703</v>
      </c>
    </row>
    <row r="2057" spans="1:5" x14ac:dyDescent="0.3">
      <c r="A2057" s="81">
        <v>39696</v>
      </c>
      <c r="B2057" s="84">
        <v>12.81</v>
      </c>
      <c r="C2057" s="29">
        <f t="shared" si="96"/>
        <v>3.5590854137519443</v>
      </c>
      <c r="D2057" s="80">
        <f t="shared" si="97"/>
        <v>3.7463212838080602</v>
      </c>
      <c r="E2057" s="80">
        <f t="shared" si="98"/>
        <v>3.706752021564875</v>
      </c>
    </row>
    <row r="2058" spans="1:5" x14ac:dyDescent="0.3">
      <c r="A2058" s="81">
        <v>39699</v>
      </c>
      <c r="B2058" s="84">
        <v>12.89</v>
      </c>
      <c r="C2058" s="29">
        <f t="shared" si="96"/>
        <v>3.5607881869864459</v>
      </c>
      <c r="D2058" s="80">
        <f t="shared" si="97"/>
        <v>3.7481860473405422</v>
      </c>
      <c r="E2058" s="80">
        <f t="shared" si="98"/>
        <v>3.708598842171186</v>
      </c>
    </row>
    <row r="2059" spans="1:5" x14ac:dyDescent="0.3">
      <c r="A2059" s="81">
        <v>39700</v>
      </c>
      <c r="B2059" s="84">
        <v>12.86</v>
      </c>
      <c r="C2059" s="29">
        <f t="shared" si="96"/>
        <v>3.5625017806935513</v>
      </c>
      <c r="D2059" s="80">
        <f t="shared" si="97"/>
        <v>3.7500626969869231</v>
      </c>
      <c r="E2059" s="80">
        <f t="shared" si="98"/>
        <v>3.7104570042906939</v>
      </c>
    </row>
    <row r="2060" spans="1:5" x14ac:dyDescent="0.3">
      <c r="A2060" s="81">
        <v>39701</v>
      </c>
      <c r="B2060" s="84">
        <v>12.88</v>
      </c>
      <c r="C2060" s="29">
        <f t="shared" si="96"/>
        <v>3.5642124584236226</v>
      </c>
      <c r="D2060" s="80">
        <f t="shared" si="97"/>
        <v>3.7519361895946908</v>
      </c>
      <c r="E2060" s="80">
        <f t="shared" si="98"/>
        <v>3.7123122013696701</v>
      </c>
    </row>
    <row r="2061" spans="1:5" x14ac:dyDescent="0.3">
      <c r="A2061" s="81">
        <v>39702</v>
      </c>
      <c r="B2061" s="85">
        <v>13.63</v>
      </c>
      <c r="C2061" s="29">
        <f t="shared" si="96"/>
        <v>3.5659264525527536</v>
      </c>
      <c r="D2061" s="80">
        <f t="shared" si="97"/>
        <v>3.7538133506401108</v>
      </c>
      <c r="E2061" s="80">
        <f t="shared" si="98"/>
        <v>3.7141709247014467</v>
      </c>
    </row>
    <row r="2062" spans="1:5" x14ac:dyDescent="0.3">
      <c r="A2062" s="81">
        <v>39703</v>
      </c>
      <c r="B2062" s="84">
        <v>13.59</v>
      </c>
      <c r="C2062" s="29">
        <f t="shared" si="96"/>
        <v>3.5677350191309594</v>
      </c>
      <c r="D2062" s="80">
        <f t="shared" si="97"/>
        <v>3.7557941256011178</v>
      </c>
      <c r="E2062" s="80">
        <f t="shared" si="98"/>
        <v>3.7161282261664943</v>
      </c>
    </row>
    <row r="2063" spans="1:5" x14ac:dyDescent="0.3">
      <c r="A2063" s="81">
        <v>39706</v>
      </c>
      <c r="B2063" s="84">
        <v>13.59</v>
      </c>
      <c r="C2063" s="29">
        <f t="shared" si="96"/>
        <v>3.5695395081489352</v>
      </c>
      <c r="D2063" s="80">
        <f t="shared" si="97"/>
        <v>3.7577704752182988</v>
      </c>
      <c r="E2063" s="80">
        <f t="shared" si="98"/>
        <v>3.7180813564118242</v>
      </c>
    </row>
    <row r="2064" spans="1:5" x14ac:dyDescent="0.3">
      <c r="A2064" s="81">
        <v>39707</v>
      </c>
      <c r="B2064" s="84">
        <v>13.6</v>
      </c>
      <c r="C2064" s="29">
        <f t="shared" si="96"/>
        <v>3.5713449098413665</v>
      </c>
      <c r="D2064" s="80">
        <f t="shared" si="97"/>
        <v>3.7597478648173528</v>
      </c>
      <c r="E2064" s="80">
        <f t="shared" si="98"/>
        <v>3.7200355131873284</v>
      </c>
    </row>
    <row r="2065" spans="1:5" x14ac:dyDescent="0.3">
      <c r="A2065" s="81">
        <v>39708</v>
      </c>
      <c r="B2065" s="84">
        <v>13.58</v>
      </c>
      <c r="C2065" s="29">
        <f t="shared" si="96"/>
        <v>3.5731524746405845</v>
      </c>
      <c r="D2065" s="80">
        <f t="shared" si="97"/>
        <v>3.7617276640201203</v>
      </c>
      <c r="E2065" s="80">
        <f t="shared" si="98"/>
        <v>3.7219919990707315</v>
      </c>
    </row>
    <row r="2066" spans="1:5" x14ac:dyDescent="0.3">
      <c r="A2066" s="81">
        <v>39709</v>
      </c>
      <c r="B2066" s="84">
        <v>13.58</v>
      </c>
      <c r="C2066" s="29">
        <f t="shared" si="96"/>
        <v>3.5749584530958423</v>
      </c>
      <c r="D2066" s="80">
        <f t="shared" si="97"/>
        <v>3.7637057661498803</v>
      </c>
      <c r="E2066" s="80">
        <f t="shared" si="98"/>
        <v>3.72394690848679</v>
      </c>
    </row>
    <row r="2067" spans="1:5" x14ac:dyDescent="0.3">
      <c r="A2067" s="81">
        <v>39710</v>
      </c>
      <c r="B2067" s="84">
        <v>13.65</v>
      </c>
      <c r="C2067" s="29">
        <f t="shared" si="96"/>
        <v>3.5767653443467906</v>
      </c>
      <c r="D2067" s="80">
        <f t="shared" si="97"/>
        <v>3.765684908463403</v>
      </c>
      <c r="E2067" s="80">
        <f t="shared" si="98"/>
        <v>3.7259028446838913</v>
      </c>
    </row>
    <row r="2068" spans="1:5" x14ac:dyDescent="0.3">
      <c r="A2068" s="81">
        <v>39713</v>
      </c>
      <c r="B2068" s="84">
        <v>13.68</v>
      </c>
      <c r="C2068" s="29">
        <f t="shared" si="96"/>
        <v>3.5785819119298776</v>
      </c>
      <c r="D2068" s="80">
        <f t="shared" si="97"/>
        <v>3.7676746901631861</v>
      </c>
      <c r="E2068" s="80">
        <f t="shared" si="98"/>
        <v>3.7278689368439739</v>
      </c>
    </row>
    <row r="2069" spans="1:5" x14ac:dyDescent="0.3">
      <c r="A2069" s="81">
        <v>39714</v>
      </c>
      <c r="B2069" s="84">
        <v>13.62</v>
      </c>
      <c r="C2069" s="29">
        <f t="shared" si="96"/>
        <v>3.5804031596223163</v>
      </c>
      <c r="D2069" s="80">
        <f t="shared" si="97"/>
        <v>3.769669639143526</v>
      </c>
      <c r="E2069" s="80">
        <f t="shared" si="98"/>
        <v>3.7298399808155103</v>
      </c>
    </row>
    <row r="2070" spans="1:5" x14ac:dyDescent="0.3">
      <c r="A2070" s="81">
        <v>39715</v>
      </c>
      <c r="B2070" s="84">
        <v>13.59</v>
      </c>
      <c r="C2070" s="29">
        <f t="shared" si="96"/>
        <v>3.5822178153557074</v>
      </c>
      <c r="D2070" s="80">
        <f t="shared" si="97"/>
        <v>3.7716574083059262</v>
      </c>
      <c r="E2070" s="80">
        <f t="shared" si="98"/>
        <v>3.7318042341222806</v>
      </c>
    </row>
    <row r="2071" spans="1:5" x14ac:dyDescent="0.3">
      <c r="A2071" s="81">
        <v>39716</v>
      </c>
      <c r="B2071" s="84">
        <v>13.6</v>
      </c>
      <c r="C2071" s="29">
        <f t="shared" si="96"/>
        <v>3.5840296294823575</v>
      </c>
      <c r="D2071" s="80">
        <f t="shared" si="97"/>
        <v>3.7736421053968114</v>
      </c>
      <c r="E2071" s="80">
        <f t="shared" si="98"/>
        <v>3.7337656033958142</v>
      </c>
    </row>
    <row r="2072" spans="1:5" x14ac:dyDescent="0.3">
      <c r="A2072" s="81">
        <v>39717</v>
      </c>
      <c r="B2072" s="84">
        <v>13.6</v>
      </c>
      <c r="C2072" s="29">
        <f t="shared" si="96"/>
        <v>3.5858436143987276</v>
      </c>
      <c r="D2072" s="80">
        <f t="shared" si="97"/>
        <v>3.7756292209961599</v>
      </c>
      <c r="E2072" s="80">
        <f t="shared" si="98"/>
        <v>3.7357293103736331</v>
      </c>
    </row>
    <row r="2073" spans="1:5" x14ac:dyDescent="0.3">
      <c r="A2073" s="81">
        <v>39720</v>
      </c>
      <c r="B2073" s="84">
        <v>13.58</v>
      </c>
      <c r="C2073" s="29">
        <f t="shared" si="96"/>
        <v>3.587658517427283</v>
      </c>
      <c r="D2073" s="80">
        <f t="shared" si="97"/>
        <v>3.777617382966175</v>
      </c>
      <c r="E2073" s="80">
        <f t="shared" si="98"/>
        <v>3.7376940501278777</v>
      </c>
    </row>
    <row r="2074" spans="1:5" x14ac:dyDescent="0.3">
      <c r="A2074" s="81">
        <v>39721</v>
      </c>
      <c r="B2074" s="84">
        <v>13.59</v>
      </c>
      <c r="C2074" s="29">
        <f t="shared" si="96"/>
        <v>3.5894718276717463</v>
      </c>
      <c r="D2074" s="80">
        <f t="shared" si="97"/>
        <v>3.7796038406946639</v>
      </c>
      <c r="E2074" s="80">
        <f t="shared" si="98"/>
        <v>3.7396572067640999</v>
      </c>
    </row>
    <row r="2075" spans="1:5" x14ac:dyDescent="0.3">
      <c r="A2075" s="81">
        <v>39722</v>
      </c>
      <c r="B2075" s="84">
        <v>13.58</v>
      </c>
      <c r="C2075" s="29">
        <f t="shared" si="96"/>
        <v>3.5912873107327457</v>
      </c>
      <c r="D2075" s="80">
        <f t="shared" si="97"/>
        <v>3.7815927193056442</v>
      </c>
      <c r="E2075" s="80">
        <f t="shared" si="98"/>
        <v>3.7416227034189964</v>
      </c>
    </row>
    <row r="2076" spans="1:5" x14ac:dyDescent="0.3">
      <c r="A2076" s="81">
        <v>39723</v>
      </c>
      <c r="B2076" s="84">
        <v>13.61</v>
      </c>
      <c r="C2076" s="29">
        <f t="shared" si="96"/>
        <v>3.5931024550782094</v>
      </c>
      <c r="D2076" s="80">
        <f t="shared" si="97"/>
        <v>3.7835812674622509</v>
      </c>
      <c r="E2076" s="80">
        <f t="shared" si="98"/>
        <v>3.7435879235097644</v>
      </c>
    </row>
    <row r="2077" spans="1:5" x14ac:dyDescent="0.3">
      <c r="A2077" s="81">
        <v>39724</v>
      </c>
      <c r="B2077" s="84">
        <v>13.65</v>
      </c>
      <c r="C2077" s="29">
        <f t="shared" si="96"/>
        <v>3.5949222896096575</v>
      </c>
      <c r="D2077" s="80">
        <f t="shared" si="97"/>
        <v>3.7855749945555059</v>
      </c>
      <c r="E2077" s="80">
        <f t="shared" si="98"/>
        <v>3.7455581066421892</v>
      </c>
    </row>
    <row r="2078" spans="1:5" x14ac:dyDescent="0.3">
      <c r="A2078" s="81">
        <v>39727</v>
      </c>
      <c r="B2078" s="84">
        <v>13.75</v>
      </c>
      <c r="C2078" s="29">
        <f t="shared" si="96"/>
        <v>3.5967480787421047</v>
      </c>
      <c r="D2078" s="80">
        <f t="shared" si="97"/>
        <v>3.7875752861440013</v>
      </c>
      <c r="E2078" s="80">
        <f t="shared" si="98"/>
        <v>3.7475345705317697</v>
      </c>
    </row>
    <row r="2079" spans="1:5" x14ac:dyDescent="0.3">
      <c r="A2079" s="81">
        <v>39728</v>
      </c>
      <c r="B2079" s="84">
        <v>13.7</v>
      </c>
      <c r="C2079" s="29">
        <f t="shared" si="96"/>
        <v>3.5985873478071309</v>
      </c>
      <c r="D2079" s="80">
        <f t="shared" si="97"/>
        <v>3.7895903873539885</v>
      </c>
      <c r="E2079" s="80">
        <f t="shared" si="98"/>
        <v>3.7495251565204333</v>
      </c>
    </row>
    <row r="2080" spans="1:5" x14ac:dyDescent="0.3">
      <c r="A2080" s="81">
        <v>39729</v>
      </c>
      <c r="B2080" s="84">
        <v>13.67</v>
      </c>
      <c r="C2080" s="29">
        <f t="shared" si="96"/>
        <v>3.6004212958771937</v>
      </c>
      <c r="D2080" s="80">
        <f t="shared" si="97"/>
        <v>3.7915997003766395</v>
      </c>
      <c r="E2080" s="80">
        <f t="shared" si="98"/>
        <v>3.7515102755500345</v>
      </c>
    </row>
    <row r="2081" spans="1:5" x14ac:dyDescent="0.3">
      <c r="A2081" s="81">
        <v>39730</v>
      </c>
      <c r="B2081" s="84">
        <v>13.65</v>
      </c>
      <c r="C2081" s="29">
        <f t="shared" si="96"/>
        <v>3.6022523981398509</v>
      </c>
      <c r="D2081" s="80">
        <f t="shared" si="97"/>
        <v>3.7936059367559922</v>
      </c>
      <c r="E2081" s="80">
        <f t="shared" si="98"/>
        <v>3.7534925064016478</v>
      </c>
    </row>
    <row r="2082" spans="1:5" x14ac:dyDescent="0.3">
      <c r="A2082" s="81">
        <v>39731</v>
      </c>
      <c r="B2082" s="84">
        <v>13.66</v>
      </c>
      <c r="C2082" s="29">
        <f t="shared" si="96"/>
        <v>3.6040819100878183</v>
      </c>
      <c r="D2082" s="80">
        <f t="shared" si="97"/>
        <v>3.795610471881111</v>
      </c>
      <c r="E2082" s="80">
        <f t="shared" si="98"/>
        <v>3.7554731571317905</v>
      </c>
    </row>
    <row r="2083" spans="1:5" x14ac:dyDescent="0.3">
      <c r="A2083" s="81">
        <v>39734</v>
      </c>
      <c r="B2083" s="84">
        <v>13.71</v>
      </c>
      <c r="C2083" s="29">
        <f t="shared" si="96"/>
        <v>3.6059136126369826</v>
      </c>
      <c r="D2083" s="80">
        <f t="shared" si="97"/>
        <v>3.7976174483328844</v>
      </c>
      <c r="E2083" s="80">
        <f t="shared" si="98"/>
        <v>3.7574561674574487</v>
      </c>
    </row>
    <row r="2084" spans="1:5" x14ac:dyDescent="0.3">
      <c r="A2084" s="81">
        <v>39735</v>
      </c>
      <c r="B2084" s="84">
        <v>13.64</v>
      </c>
      <c r="C2084" s="29">
        <f t="shared" si="96"/>
        <v>3.607752556461155</v>
      </c>
      <c r="D2084" s="80">
        <f t="shared" si="97"/>
        <v>3.7996324003206157</v>
      </c>
      <c r="E2084" s="80">
        <f t="shared" si="98"/>
        <v>3.7594468005546218</v>
      </c>
    </row>
    <row r="2085" spans="1:5" x14ac:dyDescent="0.3">
      <c r="A2085" s="81">
        <v>39736</v>
      </c>
      <c r="B2085" s="84">
        <v>13.68</v>
      </c>
      <c r="C2085" s="29">
        <f t="shared" si="96"/>
        <v>3.6095835991161356</v>
      </c>
      <c r="D2085" s="80">
        <f t="shared" si="97"/>
        <v>3.8016387362210087</v>
      </c>
      <c r="E2085" s="80">
        <f t="shared" si="98"/>
        <v>3.7614292774266609</v>
      </c>
    </row>
    <row r="2086" spans="1:5" x14ac:dyDescent="0.3">
      <c r="A2086" s="81">
        <v>39737</v>
      </c>
      <c r="B2086" s="84">
        <v>13.66</v>
      </c>
      <c r="C2086" s="29">
        <f t="shared" si="96"/>
        <v>3.6114206244972342</v>
      </c>
      <c r="D2086" s="80">
        <f t="shared" si="97"/>
        <v>3.8036516688503159</v>
      </c>
      <c r="E2086" s="80">
        <f t="shared" si="98"/>
        <v>3.7634180658275507</v>
      </c>
    </row>
    <row r="2087" spans="1:5" x14ac:dyDescent="0.3">
      <c r="A2087" s="81">
        <v>39738</v>
      </c>
      <c r="B2087" s="84">
        <v>13.64</v>
      </c>
      <c r="C2087" s="29">
        <f t="shared" si="96"/>
        <v>3.6132560568012226</v>
      </c>
      <c r="D2087" s="80">
        <f t="shared" si="97"/>
        <v>3.8056628971854374</v>
      </c>
      <c r="E2087" s="80">
        <f t="shared" si="98"/>
        <v>3.765405271319922</v>
      </c>
    </row>
    <row r="2088" spans="1:5" x14ac:dyDescent="0.3">
      <c r="A2088" s="81">
        <v>39741</v>
      </c>
      <c r="B2088" s="84">
        <v>13.67</v>
      </c>
      <c r="C2088" s="29">
        <f t="shared" si="96"/>
        <v>3.6150898926477306</v>
      </c>
      <c r="D2088" s="80">
        <f t="shared" si="97"/>
        <v>3.8076724173944902</v>
      </c>
      <c r="E2088" s="80">
        <f t="shared" si="98"/>
        <v>3.7673908902846973</v>
      </c>
    </row>
    <row r="2089" spans="1:5" x14ac:dyDescent="0.3">
      <c r="A2089" s="81">
        <v>39742</v>
      </c>
      <c r="B2089" s="84">
        <v>13.62</v>
      </c>
      <c r="C2089" s="29">
        <f t="shared" si="96"/>
        <v>3.6169284550653331</v>
      </c>
      <c r="D2089" s="80">
        <f t="shared" si="97"/>
        <v>3.8096871582764655</v>
      </c>
      <c r="E2089" s="80">
        <f t="shared" si="98"/>
        <v>3.7693815121687639</v>
      </c>
    </row>
    <row r="2090" spans="1:5" x14ac:dyDescent="0.3">
      <c r="A2090" s="81">
        <v>39743</v>
      </c>
      <c r="B2090" s="84">
        <v>13.55</v>
      </c>
      <c r="C2090" s="29">
        <f t="shared" si="96"/>
        <v>3.6187616229142137</v>
      </c>
      <c r="D2090" s="80">
        <f t="shared" si="97"/>
        <v>3.8116960289140884</v>
      </c>
      <c r="E2090" s="80">
        <f t="shared" si="98"/>
        <v>3.771366589313585</v>
      </c>
    </row>
    <row r="2091" spans="1:5" x14ac:dyDescent="0.3">
      <c r="A2091" s="81">
        <v>39744</v>
      </c>
      <c r="B2091" s="84">
        <v>13.6</v>
      </c>
      <c r="C2091" s="29">
        <f t="shared" si="96"/>
        <v>3.6205868900891951</v>
      </c>
      <c r="D2091" s="80">
        <f t="shared" si="97"/>
        <v>3.8136962825610565</v>
      </c>
      <c r="E2091" s="80">
        <f t="shared" si="98"/>
        <v>3.7733435095470624</v>
      </c>
    </row>
    <row r="2092" spans="1:5" x14ac:dyDescent="0.3">
      <c r="A2092" s="81">
        <v>39745</v>
      </c>
      <c r="B2092" s="84">
        <v>13.63</v>
      </c>
      <c r="C2092" s="29">
        <f t="shared" si="96"/>
        <v>3.6224193777318758</v>
      </c>
      <c r="D2092" s="80">
        <f t="shared" si="97"/>
        <v>3.8157044897949688</v>
      </c>
      <c r="E2092" s="80">
        <f t="shared" si="98"/>
        <v>3.7753280318139844</v>
      </c>
    </row>
    <row r="2093" spans="1:5" x14ac:dyDescent="0.3">
      <c r="A2093" s="81">
        <v>39748</v>
      </c>
      <c r="B2093" s="84">
        <v>13.63</v>
      </c>
      <c r="C2093" s="29">
        <f t="shared" si="96"/>
        <v>3.624256596391874</v>
      </c>
      <c r="D2093" s="80">
        <f t="shared" si="97"/>
        <v>3.8177179228578297</v>
      </c>
      <c r="E2093" s="80">
        <f t="shared" si="98"/>
        <v>3.7773175619776507</v>
      </c>
    </row>
    <row r="2094" spans="1:5" x14ac:dyDescent="0.3">
      <c r="A2094" s="81">
        <v>39749</v>
      </c>
      <c r="B2094" s="84">
        <v>13.64</v>
      </c>
      <c r="C2094" s="29">
        <f t="shared" si="96"/>
        <v>3.626094746852432</v>
      </c>
      <c r="D2094" s="80">
        <f t="shared" si="97"/>
        <v>3.81973241834906</v>
      </c>
      <c r="E2094" s="80">
        <f t="shared" si="98"/>
        <v>3.7793081405880313</v>
      </c>
    </row>
    <row r="2095" spans="1:5" x14ac:dyDescent="0.3">
      <c r="A2095" s="81">
        <v>39750</v>
      </c>
      <c r="B2095" s="84">
        <v>13.62</v>
      </c>
      <c r="C2095" s="29">
        <f t="shared" si="96"/>
        <v>3.627935098719302</v>
      </c>
      <c r="D2095" s="80">
        <f t="shared" si="97"/>
        <v>3.8217493677466337</v>
      </c>
      <c r="E2095" s="80">
        <f t="shared" si="98"/>
        <v>3.7813010909816689</v>
      </c>
    </row>
    <row r="2096" spans="1:5" x14ac:dyDescent="0.3">
      <c r="A2096" s="81">
        <v>39751</v>
      </c>
      <c r="B2096" s="85">
        <v>13.57</v>
      </c>
      <c r="C2096" s="29">
        <f t="shared" si="96"/>
        <v>3.6297738450653858</v>
      </c>
      <c r="D2096" s="80">
        <f t="shared" si="97"/>
        <v>3.8237645988588631</v>
      </c>
      <c r="E2096" s="80">
        <f t="shared" si="98"/>
        <v>3.7832924453588159</v>
      </c>
    </row>
    <row r="2097" spans="1:5" x14ac:dyDescent="0.3">
      <c r="A2097" s="81">
        <v>39752</v>
      </c>
      <c r="B2097" s="84">
        <v>13.59</v>
      </c>
      <c r="C2097" s="29">
        <f t="shared" si="96"/>
        <v>3.6316071712390512</v>
      </c>
      <c r="D2097" s="80">
        <f t="shared" si="97"/>
        <v>3.825773930686208</v>
      </c>
      <c r="E2097" s="80">
        <f t="shared" si="98"/>
        <v>3.7852782275541998</v>
      </c>
    </row>
    <row r="2098" spans="1:5" x14ac:dyDescent="0.3">
      <c r="A2098" s="81">
        <v>39755</v>
      </c>
      <c r="B2098" s="84">
        <v>13.58</v>
      </c>
      <c r="C2098" s="29">
        <f t="shared" si="96"/>
        <v>3.63344396551412</v>
      </c>
      <c r="D2098" s="80">
        <f t="shared" si="97"/>
        <v>3.8277871046223919</v>
      </c>
      <c r="E2098" s="80">
        <f t="shared" si="98"/>
        <v>3.7872677017981635</v>
      </c>
    </row>
    <row r="2099" spans="1:5" x14ac:dyDescent="0.3">
      <c r="A2099" s="81">
        <v>39756</v>
      </c>
      <c r="B2099" s="84">
        <v>13.56</v>
      </c>
      <c r="C2099" s="29">
        <f t="shared" si="96"/>
        <v>3.6352804170976101</v>
      </c>
      <c r="D2099" s="80">
        <f t="shared" si="97"/>
        <v>3.8297999440675072</v>
      </c>
      <c r="E2099" s="80">
        <f t="shared" si="98"/>
        <v>3.7892568961041233</v>
      </c>
    </row>
    <row r="2100" spans="1:5" x14ac:dyDescent="0.3">
      <c r="A2100" s="81">
        <v>39757</v>
      </c>
      <c r="B2100" s="84">
        <v>13.56</v>
      </c>
      <c r="C2100" s="29">
        <f t="shared" si="96"/>
        <v>3.6371152885353357</v>
      </c>
      <c r="D2100" s="80">
        <f t="shared" si="97"/>
        <v>3.8318110926415159</v>
      </c>
      <c r="E2100" s="80">
        <f t="shared" si="98"/>
        <v>3.7912445205596419</v>
      </c>
    </row>
    <row r="2101" spans="1:5" x14ac:dyDescent="0.3">
      <c r="A2101" s="81">
        <v>39758</v>
      </c>
      <c r="B2101" s="84">
        <v>13.5</v>
      </c>
      <c r="C2101" s="29">
        <f t="shared" si="96"/>
        <v>3.6389510861060712</v>
      </c>
      <c r="D2101" s="80">
        <f t="shared" si="97"/>
        <v>3.8338232973329842</v>
      </c>
      <c r="E2101" s="80">
        <f t="shared" si="98"/>
        <v>3.7932331876077017</v>
      </c>
    </row>
    <row r="2102" spans="1:5" x14ac:dyDescent="0.3">
      <c r="A2102" s="81">
        <v>39759</v>
      </c>
      <c r="B2102" s="84">
        <v>13.49</v>
      </c>
      <c r="C2102" s="29">
        <f t="shared" si="96"/>
        <v>3.6407801684799921</v>
      </c>
      <c r="D2102" s="80">
        <f t="shared" si="97"/>
        <v>3.8358281824060199</v>
      </c>
      <c r="E2102" s="80">
        <f t="shared" si="98"/>
        <v>3.7952149318478337</v>
      </c>
    </row>
    <row r="2103" spans="1:5" x14ac:dyDescent="0.3">
      <c r="A2103" s="81">
        <v>39762</v>
      </c>
      <c r="B2103" s="84">
        <v>13.5</v>
      </c>
      <c r="C2103" s="29">
        <f t="shared" si="96"/>
        <v>3.642608895950818</v>
      </c>
      <c r="D2103" s="80">
        <f t="shared" si="97"/>
        <v>3.8378327191485253</v>
      </c>
      <c r="E2103" s="80">
        <f t="shared" si="98"/>
        <v>3.7971963830828241</v>
      </c>
    </row>
    <row r="2104" spans="1:5" x14ac:dyDescent="0.3">
      <c r="A2104" s="81">
        <v>39763</v>
      </c>
      <c r="B2104" s="84">
        <v>13.46</v>
      </c>
      <c r="C2104" s="29">
        <f t="shared" si="96"/>
        <v>3.6444398168862793</v>
      </c>
      <c r="D2104" s="80">
        <f t="shared" si="97"/>
        <v>3.839839700935292</v>
      </c>
      <c r="E2104" s="80">
        <f t="shared" si="98"/>
        <v>3.7991801978626296</v>
      </c>
    </row>
    <row r="2105" spans="1:5" x14ac:dyDescent="0.3">
      <c r="A2105" s="81">
        <v>39764</v>
      </c>
      <c r="B2105" s="84">
        <v>13.4</v>
      </c>
      <c r="C2105" s="29">
        <f t="shared" si="96"/>
        <v>3.6462665559000951</v>
      </c>
      <c r="D2105" s="80">
        <f t="shared" si="97"/>
        <v>3.8418421393095574</v>
      </c>
      <c r="E2105" s="80">
        <f t="shared" si="98"/>
        <v>3.8011597301129987</v>
      </c>
    </row>
    <row r="2106" spans="1:5" x14ac:dyDescent="0.3">
      <c r="A2106" s="81">
        <v>39765</v>
      </c>
      <c r="B2106" s="84">
        <v>13.24</v>
      </c>
      <c r="C2106" s="29">
        <f t="shared" si="96"/>
        <v>3.6480865533888074</v>
      </c>
      <c r="D2106" s="80">
        <f t="shared" si="97"/>
        <v>3.8438372281252229</v>
      </c>
      <c r="E2106" s="80">
        <f t="shared" si="98"/>
        <v>3.8031323111892861</v>
      </c>
    </row>
    <row r="2107" spans="1:5" x14ac:dyDescent="0.3">
      <c r="A2107" s="81">
        <v>39766</v>
      </c>
      <c r="B2107" s="84">
        <v>13.25</v>
      </c>
      <c r="C2107" s="29">
        <f t="shared" si="96"/>
        <v>3.6498869935455014</v>
      </c>
      <c r="D2107" s="80">
        <f t="shared" si="97"/>
        <v>3.8458109178915016</v>
      </c>
      <c r="E2107" s="80">
        <f t="shared" si="98"/>
        <v>3.8050845799260165</v>
      </c>
    </row>
    <row r="2108" spans="1:5" x14ac:dyDescent="0.3">
      <c r="A2108" s="81">
        <v>39769</v>
      </c>
      <c r="B2108" s="84">
        <v>13.28</v>
      </c>
      <c r="C2108" s="29">
        <f t="shared" si="96"/>
        <v>3.6516895997338739</v>
      </c>
      <c r="D2108" s="80">
        <f t="shared" si="97"/>
        <v>3.8477870214991134</v>
      </c>
      <c r="E2108" s="80">
        <f t="shared" si="98"/>
        <v>3.8070391826303247</v>
      </c>
    </row>
    <row r="2109" spans="1:5" x14ac:dyDescent="0.3">
      <c r="A2109" s="81">
        <v>39770</v>
      </c>
      <c r="B2109" s="84">
        <v>13.25</v>
      </c>
      <c r="C2109" s="29">
        <f t="shared" si="96"/>
        <v>3.6534969304674698</v>
      </c>
      <c r="D2109" s="80">
        <f t="shared" si="97"/>
        <v>3.8497683438929773</v>
      </c>
      <c r="E2109" s="80">
        <f t="shared" si="98"/>
        <v>3.8089987868487301</v>
      </c>
    </row>
    <row r="2110" spans="1:5" x14ac:dyDescent="0.3">
      <c r="A2110" s="81">
        <v>39771</v>
      </c>
      <c r="B2110" s="84">
        <v>12.92</v>
      </c>
      <c r="C2110" s="29">
        <f t="shared" si="96"/>
        <v>3.6553013195314894</v>
      </c>
      <c r="D2110" s="80">
        <f t="shared" si="97"/>
        <v>3.8517464809556823</v>
      </c>
      <c r="E2110" s="80">
        <f t="shared" si="98"/>
        <v>3.8109554002099046</v>
      </c>
    </row>
    <row r="2111" spans="1:5" x14ac:dyDescent="0.3">
      <c r="A2111" s="81">
        <v>39772</v>
      </c>
      <c r="B2111" s="84">
        <v>12.87</v>
      </c>
      <c r="C2111" s="29">
        <f t="shared" si="96"/>
        <v>3.6570642713578998</v>
      </c>
      <c r="D2111" s="80">
        <f t="shared" si="97"/>
        <v>3.8536792292554889</v>
      </c>
      <c r="E2111" s="80">
        <f t="shared" si="98"/>
        <v>3.8128688869107825</v>
      </c>
    </row>
    <row r="2112" spans="1:5" x14ac:dyDescent="0.3">
      <c r="A2112" s="81">
        <v>39773</v>
      </c>
      <c r="B2112" s="84">
        <v>13.08</v>
      </c>
      <c r="C2112" s="29">
        <f t="shared" si="96"/>
        <v>3.6588216370228586</v>
      </c>
      <c r="D2112" s="80">
        <f t="shared" si="97"/>
        <v>3.8556058908917952</v>
      </c>
      <c r="E2112" s="80">
        <f t="shared" si="98"/>
        <v>3.8147766235942848</v>
      </c>
    </row>
    <row r="2113" spans="1:5" x14ac:dyDescent="0.3">
      <c r="A2113" s="81">
        <v>39776</v>
      </c>
      <c r="B2113" s="84">
        <v>13.16</v>
      </c>
      <c r="C2113" s="29">
        <f t="shared" si="96"/>
        <v>3.6606068492759949</v>
      </c>
      <c r="D2113" s="80">
        <f t="shared" si="97"/>
        <v>3.8575631196980216</v>
      </c>
      <c r="E2113" s="80">
        <f t="shared" si="98"/>
        <v>3.8167134684063817</v>
      </c>
    </row>
    <row r="2114" spans="1:5" x14ac:dyDescent="0.3">
      <c r="A2114" s="81">
        <v>39777</v>
      </c>
      <c r="B2114" s="84">
        <v>13.14</v>
      </c>
      <c r="C2114" s="29">
        <f t="shared" si="96"/>
        <v>3.6624032188751405</v>
      </c>
      <c r="D2114" s="80">
        <f t="shared" si="97"/>
        <v>3.8595326197345208</v>
      </c>
      <c r="E2114" s="80">
        <f t="shared" si="98"/>
        <v>3.8186620217737031</v>
      </c>
    </row>
    <row r="2115" spans="1:5" x14ac:dyDescent="0.3">
      <c r="A2115" s="81">
        <v>39778</v>
      </c>
      <c r="B2115" s="84">
        <v>13.15</v>
      </c>
      <c r="C2115" s="29">
        <f t="shared" si="96"/>
        <v>3.6641978697004536</v>
      </c>
      <c r="D2115" s="80">
        <f t="shared" si="97"/>
        <v>3.8615002743350857</v>
      </c>
      <c r="E2115" s="80">
        <f t="shared" si="98"/>
        <v>3.8206088586356683</v>
      </c>
    </row>
    <row r="2116" spans="1:5" x14ac:dyDescent="0.3">
      <c r="A2116" s="81">
        <v>39779</v>
      </c>
      <c r="B2116" s="84">
        <v>13.22</v>
      </c>
      <c r="C2116" s="29">
        <f t="shared" si="96"/>
        <v>3.6659946824098189</v>
      </c>
      <c r="D2116" s="80">
        <f t="shared" si="97"/>
        <v>3.8634703382057487</v>
      </c>
      <c r="E2116" s="80">
        <f t="shared" si="98"/>
        <v>3.8225580252769298</v>
      </c>
    </row>
    <row r="2117" spans="1:5" x14ac:dyDescent="0.3">
      <c r="A2117" s="81">
        <v>39780</v>
      </c>
      <c r="B2117" s="84">
        <v>13.36</v>
      </c>
      <c r="C2117" s="29">
        <f t="shared" ref="C2117:C2180" si="99">IF(A2117=$B$2,1,IF(A2116&lt;DATE(1998,1,2),ROUND(B2116/3000+1,8)*C2116,ROUND(((1+B2116/100)^(1/252)),8)*C2116))</f>
        <v>3.667801394569151</v>
      </c>
      <c r="D2117" s="80">
        <f t="shared" ref="D2117:D2180" si="100">(((ROUND(C2117/C2116,8)-1)*$D$1)+1)*D2116</f>
        <v>3.8654512952696325</v>
      </c>
      <c r="E2117" s="80">
        <f t="shared" ref="E2117:E2180" si="101">(((ROUND(C2117/C2116,8))*(($E$1+1)^(1/252)))*E2116)</f>
        <v>3.8245175900067698</v>
      </c>
    </row>
    <row r="2118" spans="1:5" x14ac:dyDescent="0.3">
      <c r="A2118" s="81">
        <v>39783</v>
      </c>
      <c r="B2118" s="84">
        <v>13.47</v>
      </c>
      <c r="C2118" s="29">
        <f t="shared" si="99"/>
        <v>3.6696270060352836</v>
      </c>
      <c r="D2118" s="80">
        <f t="shared" si="100"/>
        <v>3.8674530141823387</v>
      </c>
      <c r="E2118" s="80">
        <f t="shared" si="101"/>
        <v>3.8264969380247966</v>
      </c>
    </row>
    <row r="2119" spans="1:5" x14ac:dyDescent="0.3">
      <c r="A2119" s="81">
        <v>39784</v>
      </c>
      <c r="B2119" s="84">
        <v>13.48</v>
      </c>
      <c r="C2119" s="29">
        <f t="shared" si="99"/>
        <v>3.6714676542452409</v>
      </c>
      <c r="D2119" s="80">
        <f t="shared" si="100"/>
        <v>3.8694712609203212</v>
      </c>
      <c r="E2119" s="80">
        <f t="shared" si="101"/>
        <v>3.828492042743104</v>
      </c>
    </row>
    <row r="2120" spans="1:5" x14ac:dyDescent="0.3">
      <c r="A2120" s="81">
        <v>39785</v>
      </c>
      <c r="B2120" s="84">
        <v>13.46</v>
      </c>
      <c r="C2120" s="29">
        <f t="shared" si="99"/>
        <v>3.6733105107196127</v>
      </c>
      <c r="D2120" s="80">
        <f t="shared" si="100"/>
        <v>3.8714919699181771</v>
      </c>
      <c r="E2120" s="80">
        <f t="shared" si="101"/>
        <v>3.8304895276916953</v>
      </c>
    </row>
    <row r="2121" spans="1:5" x14ac:dyDescent="0.3">
      <c r="A2121" s="81">
        <v>39786</v>
      </c>
      <c r="B2121" s="84">
        <v>13.47</v>
      </c>
      <c r="C2121" s="29">
        <f t="shared" si="99"/>
        <v>3.6751517208800055</v>
      </c>
      <c r="D2121" s="80">
        <f t="shared" si="100"/>
        <v>3.8735109146372331</v>
      </c>
      <c r="E2121" s="80">
        <f t="shared" si="101"/>
        <v>3.8324853734162629</v>
      </c>
    </row>
    <row r="2122" spans="1:5" x14ac:dyDescent="0.3">
      <c r="A2122" s="81">
        <v>39787</v>
      </c>
      <c r="B2122" s="84">
        <v>13.46</v>
      </c>
      <c r="C2122" s="29">
        <f t="shared" si="99"/>
        <v>3.6769951402316821</v>
      </c>
      <c r="D2122" s="80">
        <f t="shared" si="100"/>
        <v>3.8755323227162295</v>
      </c>
      <c r="E2122" s="80">
        <f t="shared" si="101"/>
        <v>3.8344836004566045</v>
      </c>
    </row>
    <row r="2123" spans="1:5" x14ac:dyDescent="0.3">
      <c r="A2123" s="81">
        <v>39790</v>
      </c>
      <c r="B2123" s="84">
        <v>13.46</v>
      </c>
      <c r="C2123" s="29">
        <f t="shared" si="99"/>
        <v>3.6788381972757715</v>
      </c>
      <c r="D2123" s="80">
        <f t="shared" si="100"/>
        <v>3.8775533744392541</v>
      </c>
      <c r="E2123" s="80">
        <f t="shared" si="101"/>
        <v>3.8364815272606254</v>
      </c>
    </row>
    <row r="2124" spans="1:5" x14ac:dyDescent="0.3">
      <c r="A2124" s="81">
        <v>39791</v>
      </c>
      <c r="B2124" s="84">
        <v>13.47</v>
      </c>
      <c r="C2124" s="29">
        <f t="shared" si="99"/>
        <v>3.680682178133774</v>
      </c>
      <c r="D2124" s="80">
        <f t="shared" si="100"/>
        <v>3.8795754801207356</v>
      </c>
      <c r="E2124" s="80">
        <f t="shared" si="101"/>
        <v>3.8384804950683198</v>
      </c>
    </row>
    <row r="2125" spans="1:5" x14ac:dyDescent="0.3">
      <c r="A2125" s="81">
        <v>39792</v>
      </c>
      <c r="B2125" s="84">
        <v>13.46</v>
      </c>
      <c r="C2125" s="29">
        <f t="shared" si="99"/>
        <v>3.6825283715075043</v>
      </c>
      <c r="D2125" s="80">
        <f t="shared" si="100"/>
        <v>3.8816000530189188</v>
      </c>
      <c r="E2125" s="80">
        <f t="shared" si="101"/>
        <v>3.8404818479168585</v>
      </c>
    </row>
    <row r="2126" spans="1:5" x14ac:dyDescent="0.3">
      <c r="A2126" s="81">
        <v>39793</v>
      </c>
      <c r="B2126" s="85">
        <v>13.46</v>
      </c>
      <c r="C2126" s="29">
        <f t="shared" si="99"/>
        <v>3.6843742020284385</v>
      </c>
      <c r="D2126" s="80">
        <f t="shared" si="100"/>
        <v>3.8836242690032012</v>
      </c>
      <c r="E2126" s="80">
        <f t="shared" si="101"/>
        <v>3.8424829000594198</v>
      </c>
    </row>
    <row r="2127" spans="1:5" x14ac:dyDescent="0.3">
      <c r="A2127" s="81">
        <v>39794</v>
      </c>
      <c r="B2127" s="84">
        <v>13.45</v>
      </c>
      <c r="C2127" s="29">
        <f t="shared" si="99"/>
        <v>3.6862209577534633</v>
      </c>
      <c r="D2127" s="80">
        <f t="shared" si="100"/>
        <v>3.8856495405960718</v>
      </c>
      <c r="E2127" s="80">
        <f t="shared" si="101"/>
        <v>3.8444849948340871</v>
      </c>
    </row>
    <row r="2128" spans="1:5" x14ac:dyDescent="0.3">
      <c r="A2128" s="81">
        <v>39797</v>
      </c>
      <c r="B2128" s="84">
        <v>13.46</v>
      </c>
      <c r="C2128" s="29">
        <f t="shared" si="99"/>
        <v>3.6880673489689926</v>
      </c>
      <c r="D2128" s="80">
        <f t="shared" si="100"/>
        <v>3.887674453427596</v>
      </c>
      <c r="E2128" s="80">
        <f t="shared" si="101"/>
        <v>3.8464867871877364</v>
      </c>
    </row>
    <row r="2129" spans="1:5" x14ac:dyDescent="0.3">
      <c r="A2129" s="81">
        <v>39798</v>
      </c>
      <c r="B2129" s="84">
        <v>13.46</v>
      </c>
      <c r="C2129" s="29">
        <f t="shared" si="99"/>
        <v>3.6899159558469896</v>
      </c>
      <c r="D2129" s="80">
        <f t="shared" si="100"/>
        <v>3.8897018371515308</v>
      </c>
      <c r="E2129" s="80">
        <f t="shared" si="101"/>
        <v>3.8484909681555517</v>
      </c>
    </row>
    <row r="2130" spans="1:5" x14ac:dyDescent="0.3">
      <c r="A2130" s="81">
        <v>39799</v>
      </c>
      <c r="B2130" s="84">
        <v>13.48</v>
      </c>
      <c r="C2130" s="29">
        <f t="shared" si="99"/>
        <v>3.6917654893206984</v>
      </c>
      <c r="D2130" s="80">
        <f t="shared" si="100"/>
        <v>3.8917302781359981</v>
      </c>
      <c r="E2130" s="80">
        <f t="shared" si="101"/>
        <v>3.8504961933857222</v>
      </c>
    </row>
    <row r="2131" spans="1:5" x14ac:dyDescent="0.3">
      <c r="A2131" s="81">
        <v>39800</v>
      </c>
      <c r="B2131" s="84">
        <v>13.5</v>
      </c>
      <c r="C2131" s="29">
        <f t="shared" si="99"/>
        <v>3.6936185340904077</v>
      </c>
      <c r="D2131" s="80">
        <f t="shared" si="100"/>
        <v>3.8937626112016757</v>
      </c>
      <c r="E2131" s="80">
        <f t="shared" si="101"/>
        <v>3.8525051588230341</v>
      </c>
    </row>
    <row r="2132" spans="1:5" x14ac:dyDescent="0.3">
      <c r="A2132" s="81">
        <v>39801</v>
      </c>
      <c r="B2132" s="84">
        <v>13.46</v>
      </c>
      <c r="C2132" s="29">
        <f t="shared" si="99"/>
        <v>3.6954750945103831</v>
      </c>
      <c r="D2132" s="80">
        <f t="shared" si="100"/>
        <v>3.8957988413384621</v>
      </c>
      <c r="E2132" s="80">
        <f t="shared" si="101"/>
        <v>3.8545178692289008</v>
      </c>
    </row>
    <row r="2133" spans="1:5" x14ac:dyDescent="0.3">
      <c r="A2133" s="81">
        <v>39804</v>
      </c>
      <c r="B2133" s="84">
        <v>13.51</v>
      </c>
      <c r="C2133" s="29">
        <f t="shared" si="99"/>
        <v>3.6973274144467552</v>
      </c>
      <c r="D2133" s="80">
        <f t="shared" si="100"/>
        <v>3.8978304618502282</v>
      </c>
      <c r="E2133" s="80">
        <f t="shared" si="101"/>
        <v>3.8565262347273457</v>
      </c>
    </row>
    <row r="2134" spans="1:5" x14ac:dyDescent="0.3">
      <c r="A2134" s="81">
        <v>39805</v>
      </c>
      <c r="B2134" s="84">
        <v>13.47</v>
      </c>
      <c r="C2134" s="29">
        <f t="shared" si="99"/>
        <v>3.6991871331629476</v>
      </c>
      <c r="D2134" s="80">
        <f t="shared" si="100"/>
        <v>3.8998702386118915</v>
      </c>
      <c r="E2134" s="80">
        <f t="shared" si="101"/>
        <v>3.8585423957229477</v>
      </c>
    </row>
    <row r="2135" spans="1:5" x14ac:dyDescent="0.3">
      <c r="A2135" s="81">
        <v>39806</v>
      </c>
      <c r="B2135" s="84">
        <v>13.52</v>
      </c>
      <c r="C2135" s="29">
        <f t="shared" si="99"/>
        <v>3.7010426084370711</v>
      </c>
      <c r="D2135" s="80">
        <f t="shared" si="100"/>
        <v>3.9019054024157622</v>
      </c>
      <c r="E2135" s="80">
        <f t="shared" si="101"/>
        <v>3.8605542086850844</v>
      </c>
    </row>
    <row r="2136" spans="1:5" x14ac:dyDescent="0.3">
      <c r="A2136" s="81">
        <v>39808</v>
      </c>
      <c r="B2136" s="84">
        <v>13.51</v>
      </c>
      <c r="C2136" s="29">
        <f t="shared" si="99"/>
        <v>3.7029054912236021</v>
      </c>
      <c r="D2136" s="80">
        <f t="shared" si="100"/>
        <v>3.9039487324776503</v>
      </c>
      <c r="E2136" s="80">
        <f t="shared" si="101"/>
        <v>3.8625738266938932</v>
      </c>
    </row>
    <row r="2137" spans="1:5" x14ac:dyDescent="0.3">
      <c r="A2137" s="81">
        <v>39811</v>
      </c>
      <c r="B2137" s="84">
        <v>13.59</v>
      </c>
      <c r="C2137" s="29">
        <f t="shared" si="99"/>
        <v>3.7047680156566325</v>
      </c>
      <c r="D2137" s="80">
        <f t="shared" si="100"/>
        <v>3.905991710996386</v>
      </c>
      <c r="E2137" s="80">
        <f t="shared" si="101"/>
        <v>3.8645931493220882</v>
      </c>
    </row>
    <row r="2138" spans="1:5" x14ac:dyDescent="0.3">
      <c r="A2138" s="81">
        <v>39812</v>
      </c>
      <c r="B2138" s="84">
        <v>13.61</v>
      </c>
      <c r="C2138" s="29">
        <f t="shared" si="99"/>
        <v>3.706641813223591</v>
      </c>
      <c r="D2138" s="80">
        <f t="shared" si="100"/>
        <v>3.9080470966124716</v>
      </c>
      <c r="E2138" s="80">
        <f t="shared" si="101"/>
        <v>3.8666243100642519</v>
      </c>
    </row>
    <row r="2139" spans="1:5" x14ac:dyDescent="0.3">
      <c r="A2139" s="81">
        <v>39813</v>
      </c>
      <c r="B2139" s="84">
        <v>13.62</v>
      </c>
      <c r="C2139" s="29">
        <f t="shared" si="99"/>
        <v>3.7085191531691528</v>
      </c>
      <c r="D2139" s="80">
        <f t="shared" si="100"/>
        <v>3.9101064099527818</v>
      </c>
      <c r="E2139" s="80">
        <f t="shared" si="101"/>
        <v>3.8686592450386041</v>
      </c>
    </row>
    <row r="2140" spans="1:5" x14ac:dyDescent="0.3">
      <c r="A2140" s="81">
        <v>39815</v>
      </c>
      <c r="B2140" s="84">
        <v>13.62</v>
      </c>
      <c r="C2140" s="29">
        <f t="shared" si="99"/>
        <v>3.7103987419315532</v>
      </c>
      <c r="D2140" s="80">
        <f t="shared" si="100"/>
        <v>3.9121682322575007</v>
      </c>
      <c r="E2140" s="80">
        <f t="shared" si="101"/>
        <v>3.8706966050202443</v>
      </c>
    </row>
    <row r="2141" spans="1:5" x14ac:dyDescent="0.3">
      <c r="A2141" s="81">
        <v>39818</v>
      </c>
      <c r="B2141" s="84">
        <v>13.59</v>
      </c>
      <c r="C2141" s="29">
        <f t="shared" si="99"/>
        <v>3.7122792833259264</v>
      </c>
      <c r="D2141" s="80">
        <f t="shared" si="100"/>
        <v>3.9142311417733517</v>
      </c>
      <c r="E2141" s="80">
        <f t="shared" si="101"/>
        <v>3.8727350379409655</v>
      </c>
    </row>
    <row r="2142" spans="1:5" x14ac:dyDescent="0.3">
      <c r="A2142" s="81">
        <v>39819</v>
      </c>
      <c r="B2142" s="84">
        <v>13.6</v>
      </c>
      <c r="C2142" s="29">
        <f t="shared" si="99"/>
        <v>3.7141568799418465</v>
      </c>
      <c r="D2142" s="80">
        <f t="shared" si="100"/>
        <v>3.9162908630892437</v>
      </c>
      <c r="E2142" s="80">
        <f t="shared" si="101"/>
        <v>3.8747704779135401</v>
      </c>
    </row>
    <row r="2143" spans="1:5" x14ac:dyDescent="0.3">
      <c r="A2143" s="81">
        <v>39820</v>
      </c>
      <c r="B2143" s="84">
        <v>13.61</v>
      </c>
      <c r="C2143" s="29">
        <f t="shared" si="99"/>
        <v>3.7160367261634915</v>
      </c>
      <c r="D2143" s="80">
        <f t="shared" si="100"/>
        <v>3.9183530943364784</v>
      </c>
      <c r="E2143" s="80">
        <f t="shared" si="101"/>
        <v>3.8768083438733116</v>
      </c>
    </row>
    <row r="2144" spans="1:5" x14ac:dyDescent="0.3">
      <c r="A2144" s="81">
        <v>39821</v>
      </c>
      <c r="B2144" s="84">
        <v>13.6</v>
      </c>
      <c r="C2144" s="29">
        <f t="shared" si="99"/>
        <v>3.7179188244445589</v>
      </c>
      <c r="D2144" s="80">
        <f t="shared" si="100"/>
        <v>3.9204178383376975</v>
      </c>
      <c r="E2144" s="80">
        <f t="shared" si="101"/>
        <v>3.8788486385218697</v>
      </c>
    </row>
    <row r="2145" spans="1:5" x14ac:dyDescent="0.3">
      <c r="A2145" s="81">
        <v>39822</v>
      </c>
      <c r="B2145" s="84">
        <v>13.61</v>
      </c>
      <c r="C2145" s="29">
        <f t="shared" si="99"/>
        <v>3.7198005746991751</v>
      </c>
      <c r="D2145" s="80">
        <f t="shared" si="100"/>
        <v>3.9224822427578685</v>
      </c>
      <c r="E2145" s="80">
        <f t="shared" si="101"/>
        <v>3.8808886493169878</v>
      </c>
    </row>
    <row r="2146" spans="1:5" x14ac:dyDescent="0.3">
      <c r="A2146" s="81">
        <v>39825</v>
      </c>
      <c r="B2146" s="87">
        <v>13.6</v>
      </c>
      <c r="C2146" s="29">
        <f t="shared" si="99"/>
        <v>3.7216845792942492</v>
      </c>
      <c r="D2146" s="80">
        <f t="shared" si="100"/>
        <v>3.9245491625799565</v>
      </c>
      <c r="E2146" s="80">
        <f t="shared" si="101"/>
        <v>3.8829310913570656</v>
      </c>
    </row>
    <row r="2147" spans="1:5" x14ac:dyDescent="0.3">
      <c r="A2147" s="81">
        <v>39826</v>
      </c>
      <c r="B2147" s="87">
        <v>13.6</v>
      </c>
      <c r="C2147" s="29">
        <f t="shared" si="99"/>
        <v>3.7235682355103674</v>
      </c>
      <c r="D2147" s="80">
        <f t="shared" si="100"/>
        <v>3.9266157424631465</v>
      </c>
      <c r="E2147" s="80">
        <f t="shared" si="101"/>
        <v>3.8849732492449505</v>
      </c>
    </row>
    <row r="2148" spans="1:5" x14ac:dyDescent="0.3">
      <c r="A2148" s="81">
        <v>39827</v>
      </c>
      <c r="B2148" s="87">
        <v>13.6</v>
      </c>
      <c r="C2148" s="29">
        <f t="shared" si="99"/>
        <v>3.7254528451014064</v>
      </c>
      <c r="D2148" s="80">
        <f t="shared" si="100"/>
        <v>3.9286834105611192</v>
      </c>
      <c r="E2148" s="80">
        <f t="shared" si="101"/>
        <v>3.8870164811691086</v>
      </c>
    </row>
    <row r="2149" spans="1:5" x14ac:dyDescent="0.3">
      <c r="A2149" s="81">
        <v>39828</v>
      </c>
      <c r="B2149" s="86">
        <v>13.62</v>
      </c>
      <c r="C2149" s="29">
        <f t="shared" si="99"/>
        <v>3.7273384085498975</v>
      </c>
      <c r="D2149" s="80">
        <f t="shared" si="100"/>
        <v>3.9307521674469039</v>
      </c>
      <c r="E2149" s="80">
        <f t="shared" si="101"/>
        <v>3.8890607876944103</v>
      </c>
    </row>
    <row r="2150" spans="1:5" x14ac:dyDescent="0.3">
      <c r="A2150" s="81">
        <v>39829</v>
      </c>
      <c r="B2150" s="87">
        <v>13.61</v>
      </c>
      <c r="C2150" s="29">
        <f t="shared" si="99"/>
        <v>3.7292275354755029</v>
      </c>
      <c r="D2150" s="80">
        <f t="shared" si="100"/>
        <v>3.9328248763820199</v>
      </c>
      <c r="E2150" s="80">
        <f t="shared" si="101"/>
        <v>3.891108891782455</v>
      </c>
    </row>
    <row r="2151" spans="1:5" x14ac:dyDescent="0.3">
      <c r="A2151" s="81">
        <v>39832</v>
      </c>
      <c r="B2151" s="87">
        <v>13.38</v>
      </c>
      <c r="C2151" s="29">
        <f t="shared" si="99"/>
        <v>3.7311163146376707</v>
      </c>
      <c r="D2151" s="80">
        <f t="shared" si="100"/>
        <v>3.9348972461700038</v>
      </c>
      <c r="E2151" s="80">
        <f t="shared" si="101"/>
        <v>3.8931567125527047</v>
      </c>
    </row>
    <row r="2152" spans="1:5" x14ac:dyDescent="0.3">
      <c r="A2152" s="81">
        <v>39833</v>
      </c>
      <c r="B2152" s="87">
        <v>13.45</v>
      </c>
      <c r="C2152" s="29">
        <f t="shared" si="99"/>
        <v>3.7329760522535391</v>
      </c>
      <c r="D2152" s="80">
        <f t="shared" si="100"/>
        <v>3.9369377932847938</v>
      </c>
      <c r="E2152" s="80">
        <f t="shared" si="101"/>
        <v>3.8951743094547919</v>
      </c>
    </row>
    <row r="2153" spans="1:5" x14ac:dyDescent="0.3">
      <c r="A2153" s="81">
        <v>39834</v>
      </c>
      <c r="B2153" s="87">
        <v>13.61</v>
      </c>
      <c r="C2153" s="29">
        <f t="shared" si="99"/>
        <v>3.7348458626283527</v>
      </c>
      <c r="D2153" s="80">
        <f t="shared" si="100"/>
        <v>3.9389894337560323</v>
      </c>
      <c r="E2153" s="80">
        <f t="shared" si="101"/>
        <v>3.8972024953260531</v>
      </c>
    </row>
    <row r="2154" spans="1:5" x14ac:dyDescent="0.3">
      <c r="A2154" s="81">
        <v>39835</v>
      </c>
      <c r="B2154" s="87">
        <v>12.61</v>
      </c>
      <c r="C2154" s="29">
        <f t="shared" si="99"/>
        <v>3.7367374873608572</v>
      </c>
      <c r="D2154" s="80">
        <f t="shared" si="100"/>
        <v>3.9410650519069255</v>
      </c>
      <c r="E2154" s="80">
        <f t="shared" si="101"/>
        <v>3.8992535230504766</v>
      </c>
    </row>
    <row r="2155" spans="1:5" x14ac:dyDescent="0.3">
      <c r="A2155" s="81">
        <v>39836</v>
      </c>
      <c r="B2155" s="87">
        <v>12.61</v>
      </c>
      <c r="C2155" s="29">
        <f t="shared" si="99"/>
        <v>3.7384989106776496</v>
      </c>
      <c r="D2155" s="80">
        <f t="shared" si="100"/>
        <v>3.942997843816558</v>
      </c>
      <c r="E2155" s="80">
        <f t="shared" si="101"/>
        <v>3.9011687636865076</v>
      </c>
    </row>
    <row r="2156" spans="1:5" x14ac:dyDescent="0.3">
      <c r="A2156" s="81">
        <v>39839</v>
      </c>
      <c r="B2156" s="87">
        <v>12.62</v>
      </c>
      <c r="C2156" s="29">
        <f t="shared" si="99"/>
        <v>3.7402611642941648</v>
      </c>
      <c r="D2156" s="80">
        <f t="shared" si="100"/>
        <v>3.9449315836132506</v>
      </c>
      <c r="E2156" s="80">
        <f t="shared" si="101"/>
        <v>3.9030849450530329</v>
      </c>
    </row>
    <row r="2157" spans="1:5" x14ac:dyDescent="0.3">
      <c r="A2157" s="81">
        <v>39840</v>
      </c>
      <c r="B2157" s="87">
        <v>12.62</v>
      </c>
      <c r="C2157" s="29">
        <f t="shared" si="99"/>
        <v>3.7420255576931969</v>
      </c>
      <c r="D2157" s="80">
        <f t="shared" si="100"/>
        <v>3.9468677082692563</v>
      </c>
      <c r="E2157" s="80">
        <f t="shared" si="101"/>
        <v>3.9050034337188895</v>
      </c>
    </row>
    <row r="2158" spans="1:5" x14ac:dyDescent="0.3">
      <c r="A2158" s="81">
        <v>39841</v>
      </c>
      <c r="B2158" s="87">
        <v>12.62</v>
      </c>
      <c r="C2158" s="29">
        <f t="shared" si="99"/>
        <v>3.7437907834095272</v>
      </c>
      <c r="D2158" s="80">
        <f t="shared" si="100"/>
        <v>3.9488047831518003</v>
      </c>
      <c r="E2158" s="80">
        <f t="shared" si="101"/>
        <v>3.906922865382096</v>
      </c>
    </row>
    <row r="2159" spans="1:5" x14ac:dyDescent="0.3">
      <c r="A2159" s="81">
        <v>39842</v>
      </c>
      <c r="B2159" s="87">
        <v>12.62</v>
      </c>
      <c r="C2159" s="29">
        <f t="shared" si="99"/>
        <v>3.7455568418357847</v>
      </c>
      <c r="D2159" s="80">
        <f t="shared" si="100"/>
        <v>3.9507428087272429</v>
      </c>
      <c r="E2159" s="80">
        <f t="shared" si="101"/>
        <v>3.9088432405061657</v>
      </c>
    </row>
    <row r="2160" spans="1:5" x14ac:dyDescent="0.3">
      <c r="A2160" s="81">
        <v>39843</v>
      </c>
      <c r="B2160" s="87">
        <v>12.61</v>
      </c>
      <c r="C2160" s="29">
        <f t="shared" si="99"/>
        <v>3.7473237333647837</v>
      </c>
      <c r="D2160" s="80">
        <f t="shared" si="100"/>
        <v>3.9526817854621723</v>
      </c>
      <c r="E2160" s="80">
        <f t="shared" si="101"/>
        <v>3.9107645595548388</v>
      </c>
    </row>
    <row r="2161" spans="1:5" x14ac:dyDescent="0.3">
      <c r="A2161" s="81">
        <v>39846</v>
      </c>
      <c r="B2161" s="87">
        <v>12.63</v>
      </c>
      <c r="C2161" s="29">
        <f t="shared" si="99"/>
        <v>3.7490901468262172</v>
      </c>
      <c r="D2161" s="80">
        <f t="shared" si="100"/>
        <v>3.9546202744938608</v>
      </c>
      <c r="E2161" s="80">
        <f t="shared" si="101"/>
        <v>3.9126854541973985</v>
      </c>
    </row>
    <row r="2162" spans="1:5" x14ac:dyDescent="0.3">
      <c r="A2162" s="81">
        <v>39847</v>
      </c>
      <c r="B2162" s="87">
        <v>12.62</v>
      </c>
      <c r="C2162" s="29">
        <f t="shared" si="99"/>
        <v>3.7508600547936322</v>
      </c>
      <c r="D2162" s="80">
        <f t="shared" si="100"/>
        <v>3.9565626354213363</v>
      </c>
      <c r="E2162" s="80">
        <f t="shared" si="101"/>
        <v>3.9146100704092497</v>
      </c>
    </row>
    <row r="2163" spans="1:5" x14ac:dyDescent="0.3">
      <c r="A2163" s="81">
        <v>39848</v>
      </c>
      <c r="B2163" s="87">
        <v>12.63</v>
      </c>
      <c r="C2163" s="29">
        <f t="shared" si="99"/>
        <v>3.7526294480072795</v>
      </c>
      <c r="D2163" s="80">
        <f t="shared" si="100"/>
        <v>3.9585044684567405</v>
      </c>
      <c r="E2163" s="80">
        <f t="shared" si="101"/>
        <v>3.9165342240356895</v>
      </c>
    </row>
    <row r="2164" spans="1:5" x14ac:dyDescent="0.3">
      <c r="A2164" s="81">
        <v>39849</v>
      </c>
      <c r="B2164" s="87">
        <v>12.63</v>
      </c>
      <c r="C2164" s="29">
        <f t="shared" si="99"/>
        <v>3.7544010268433889</v>
      </c>
      <c r="D2164" s="80">
        <f t="shared" si="100"/>
        <v>3.9604487371543846</v>
      </c>
      <c r="E2164" s="80">
        <f t="shared" si="101"/>
        <v>3.9184607334242125</v>
      </c>
    </row>
    <row r="2165" spans="1:5" x14ac:dyDescent="0.3">
      <c r="A2165" s="81">
        <v>39850</v>
      </c>
      <c r="B2165" s="84">
        <v>12.63</v>
      </c>
      <c r="C2165" s="29">
        <f t="shared" si="99"/>
        <v>3.756173442024151</v>
      </c>
      <c r="D2165" s="80">
        <f t="shared" si="100"/>
        <v>3.9623939608037784</v>
      </c>
      <c r="E2165" s="80">
        <f t="shared" si="101"/>
        <v>3.9203881904460793</v>
      </c>
    </row>
    <row r="2166" spans="1:5" x14ac:dyDescent="0.3">
      <c r="A2166" s="81">
        <v>39853</v>
      </c>
      <c r="B2166" s="84">
        <v>12.62</v>
      </c>
      <c r="C2166" s="29">
        <f t="shared" si="99"/>
        <v>3.7579466939443957</v>
      </c>
      <c r="D2166" s="80">
        <f t="shared" si="100"/>
        <v>3.9643401398739586</v>
      </c>
      <c r="E2166" s="80">
        <f t="shared" si="101"/>
        <v>3.9223165955674233</v>
      </c>
    </row>
    <row r="2167" spans="1:5" x14ac:dyDescent="0.3">
      <c r="A2167" s="81">
        <v>39854</v>
      </c>
      <c r="B2167" s="84">
        <v>12.63</v>
      </c>
      <c r="C2167" s="29">
        <f t="shared" si="99"/>
        <v>3.7597194301383299</v>
      </c>
      <c r="D2167" s="80">
        <f t="shared" si="100"/>
        <v>3.9662857900143784</v>
      </c>
      <c r="E2167" s="80">
        <f t="shared" si="101"/>
        <v>3.924244537192684</v>
      </c>
    </row>
    <row r="2168" spans="1:5" x14ac:dyDescent="0.3">
      <c r="A2168" s="81">
        <v>39855</v>
      </c>
      <c r="B2168" s="84">
        <v>12.62</v>
      </c>
      <c r="C2168" s="29">
        <f t="shared" si="99"/>
        <v>3.7614943560841034</v>
      </c>
      <c r="D2168" s="80">
        <f t="shared" si="100"/>
        <v>3.968233880604874</v>
      </c>
      <c r="E2168" s="80">
        <f t="shared" si="101"/>
        <v>3.9261748392177154</v>
      </c>
    </row>
    <row r="2169" spans="1:5" x14ac:dyDescent="0.3">
      <c r="A2169" s="81">
        <v>39856</v>
      </c>
      <c r="B2169" s="84">
        <v>12.63</v>
      </c>
      <c r="C2169" s="29">
        <f t="shared" si="99"/>
        <v>3.7632687658166986</v>
      </c>
      <c r="D2169" s="80">
        <f t="shared" si="100"/>
        <v>3.970181441746099</v>
      </c>
      <c r="E2169" s="80">
        <f t="shared" si="101"/>
        <v>3.9281046772907393</v>
      </c>
    </row>
    <row r="2170" spans="1:5" x14ac:dyDescent="0.3">
      <c r="A2170" s="81">
        <v>39857</v>
      </c>
      <c r="B2170" s="84">
        <v>12.62</v>
      </c>
      <c r="C2170" s="29">
        <f t="shared" si="99"/>
        <v>3.7650453673683528</v>
      </c>
      <c r="D2170" s="80">
        <f t="shared" si="100"/>
        <v>3.972131445734389</v>
      </c>
      <c r="E2170" s="80">
        <f t="shared" si="101"/>
        <v>3.9300368780853754</v>
      </c>
    </row>
    <row r="2171" spans="1:5" x14ac:dyDescent="0.3">
      <c r="A2171" s="81">
        <v>39860</v>
      </c>
      <c r="B2171" s="84">
        <v>12.63</v>
      </c>
      <c r="C2171" s="29">
        <f t="shared" si="99"/>
        <v>3.7668214522195012</v>
      </c>
      <c r="D2171" s="80">
        <f t="shared" si="100"/>
        <v>3.974080919753388</v>
      </c>
      <c r="E2171" s="80">
        <f t="shared" si="101"/>
        <v>3.9319686144716308</v>
      </c>
    </row>
    <row r="2172" spans="1:5" x14ac:dyDescent="0.3">
      <c r="A2172" s="81">
        <v>39861</v>
      </c>
      <c r="B2172" s="84">
        <v>12.62</v>
      </c>
      <c r="C2172" s="29">
        <f t="shared" si="99"/>
        <v>3.7685997309588792</v>
      </c>
      <c r="D2172" s="80">
        <f t="shared" si="100"/>
        <v>3.9760328390187953</v>
      </c>
      <c r="E2172" s="80">
        <f t="shared" si="101"/>
        <v>3.9339027159036237</v>
      </c>
    </row>
    <row r="2173" spans="1:5" x14ac:dyDescent="0.3">
      <c r="A2173" s="81">
        <v>39862</v>
      </c>
      <c r="B2173" s="84">
        <v>12.62</v>
      </c>
      <c r="C2173" s="29">
        <f t="shared" si="99"/>
        <v>3.7703774925099642</v>
      </c>
      <c r="D2173" s="80">
        <f t="shared" si="100"/>
        <v>3.97798422779438</v>
      </c>
      <c r="E2173" s="80">
        <f t="shared" si="101"/>
        <v>3.9358363524704139</v>
      </c>
    </row>
    <row r="2174" spans="1:5" x14ac:dyDescent="0.3">
      <c r="A2174" s="81">
        <v>39863</v>
      </c>
      <c r="B2174" s="84">
        <v>12.62</v>
      </c>
      <c r="C2174" s="29">
        <f t="shared" si="99"/>
        <v>3.7721560926845057</v>
      </c>
      <c r="D2174" s="80">
        <f t="shared" si="100"/>
        <v>3.9799365742879482</v>
      </c>
      <c r="E2174" s="80">
        <f t="shared" si="101"/>
        <v>3.9377709394802225</v>
      </c>
    </row>
    <row r="2175" spans="1:5" x14ac:dyDescent="0.3">
      <c r="A2175" s="81">
        <v>39864</v>
      </c>
      <c r="B2175" s="84">
        <v>12.62</v>
      </c>
      <c r="C2175" s="29">
        <f t="shared" si="99"/>
        <v>3.7739355318781072</v>
      </c>
      <c r="D2175" s="80">
        <f t="shared" si="100"/>
        <v>3.9818898789695365</v>
      </c>
      <c r="E2175" s="80">
        <f t="shared" si="101"/>
        <v>3.9397064774002226</v>
      </c>
    </row>
    <row r="2176" spans="1:5" x14ac:dyDescent="0.3">
      <c r="A2176" s="81">
        <v>39869</v>
      </c>
      <c r="B2176" s="84">
        <v>12.62</v>
      </c>
      <c r="C2176" s="29">
        <f t="shared" si="99"/>
        <v>3.7757158104865596</v>
      </c>
      <c r="D2176" s="80">
        <f t="shared" si="100"/>
        <v>3.9838441423094118</v>
      </c>
      <c r="E2176" s="80">
        <f t="shared" si="101"/>
        <v>3.9416429666978159</v>
      </c>
    </row>
    <row r="2177" spans="1:5" x14ac:dyDescent="0.3">
      <c r="A2177" s="81">
        <v>39870</v>
      </c>
      <c r="B2177" s="84">
        <v>12.62</v>
      </c>
      <c r="C2177" s="29">
        <f t="shared" si="99"/>
        <v>3.77749692890584</v>
      </c>
      <c r="D2177" s="80">
        <f t="shared" si="100"/>
        <v>3.9857993647780723</v>
      </c>
      <c r="E2177" s="80">
        <f t="shared" si="101"/>
        <v>3.9435804078406345</v>
      </c>
    </row>
    <row r="2178" spans="1:5" x14ac:dyDescent="0.3">
      <c r="A2178" s="81">
        <v>39871</v>
      </c>
      <c r="B2178" s="84">
        <v>12.6</v>
      </c>
      <c r="C2178" s="29">
        <f t="shared" si="99"/>
        <v>3.7792788875321124</v>
      </c>
      <c r="D2178" s="80">
        <f t="shared" si="100"/>
        <v>3.9877555468462464</v>
      </c>
      <c r="E2178" s="80">
        <f t="shared" si="101"/>
        <v>3.9455188012965401</v>
      </c>
    </row>
    <row r="2179" spans="1:5" x14ac:dyDescent="0.3">
      <c r="A2179" s="81">
        <v>39874</v>
      </c>
      <c r="B2179" s="84">
        <v>12.61</v>
      </c>
      <c r="C2179" s="29">
        <f t="shared" si="99"/>
        <v>3.7810590412665062</v>
      </c>
      <c r="D2179" s="80">
        <f t="shared" si="100"/>
        <v>3.9897097847822844</v>
      </c>
      <c r="E2179" s="80">
        <f t="shared" si="101"/>
        <v>3.9474553856158017</v>
      </c>
    </row>
    <row r="2180" spans="1:5" x14ac:dyDescent="0.3">
      <c r="A2180" s="81">
        <v>39875</v>
      </c>
      <c r="B2180" s="84">
        <v>12.62</v>
      </c>
      <c r="C2180" s="29">
        <f t="shared" si="99"/>
        <v>3.7828413568773787</v>
      </c>
      <c r="D2180" s="80">
        <f t="shared" si="100"/>
        <v>3.9916664332243288</v>
      </c>
      <c r="E2180" s="80">
        <f t="shared" si="101"/>
        <v>3.9493943021080886</v>
      </c>
    </row>
    <row r="2181" spans="1:5" x14ac:dyDescent="0.3">
      <c r="A2181" s="81">
        <v>39876</v>
      </c>
      <c r="B2181" s="84">
        <v>12.62</v>
      </c>
      <c r="C2181" s="29">
        <f t="shared" ref="C2181:C2244" si="102">IF(A2181=$B$2,1,IF(A2180&lt;DATE(1998,1,2),ROUND(B2180/3000+1,8)*C2180,ROUND(((1+B2180/100)^(1/252)),8)*C2180))</f>
        <v>3.7846258366306582</v>
      </c>
      <c r="D2181" s="80">
        <f t="shared" ref="D2181:D2244" si="103">(((ROUND(C2181/C2180,8)-1)*$D$1)+1)*D2180</f>
        <v>3.9936254947786578</v>
      </c>
      <c r="E2181" s="80">
        <f t="shared" ref="E2181:E2244" si="104">(((ROUND(C2181/C2180,8))*(($E$1+1)^(1/252)))*E2180)</f>
        <v>3.9513355532753724</v>
      </c>
    </row>
    <row r="2182" spans="1:5" x14ac:dyDescent="0.3">
      <c r="A2182" s="81">
        <v>39877</v>
      </c>
      <c r="B2182" s="84">
        <v>12.62</v>
      </c>
      <c r="C2182" s="29">
        <f t="shared" si="102"/>
        <v>3.7864111581765716</v>
      </c>
      <c r="D2182" s="80">
        <f t="shared" si="103"/>
        <v>3.9955855178166777</v>
      </c>
      <c r="E2182" s="80">
        <f t="shared" si="104"/>
        <v>3.9532777586284897</v>
      </c>
    </row>
    <row r="2183" spans="1:5" x14ac:dyDescent="0.3">
      <c r="A2183" s="81">
        <v>39878</v>
      </c>
      <c r="B2183" s="84">
        <v>12.62</v>
      </c>
      <c r="C2183" s="29">
        <f t="shared" si="102"/>
        <v>3.788197321912218</v>
      </c>
      <c r="D2183" s="80">
        <f t="shared" si="103"/>
        <v>3.9975465028102724</v>
      </c>
      <c r="E2183" s="80">
        <f t="shared" si="104"/>
        <v>3.9552209186364529</v>
      </c>
    </row>
    <row r="2184" spans="1:5" x14ac:dyDescent="0.3">
      <c r="A2184" s="81">
        <v>39881</v>
      </c>
      <c r="B2184" s="84">
        <v>12.62</v>
      </c>
      <c r="C2184" s="29">
        <f t="shared" si="102"/>
        <v>3.7899843282348833</v>
      </c>
      <c r="D2184" s="80">
        <f t="shared" si="103"/>
        <v>3.9995084502315583</v>
      </c>
      <c r="E2184" s="80">
        <f t="shared" si="104"/>
        <v>3.9571650337685047</v>
      </c>
    </row>
    <row r="2185" spans="1:5" x14ac:dyDescent="0.3">
      <c r="A2185" s="81">
        <v>39882</v>
      </c>
      <c r="B2185" s="84">
        <v>12.62</v>
      </c>
      <c r="C2185" s="29">
        <f t="shared" si="102"/>
        <v>3.791772177542041</v>
      </c>
      <c r="D2185" s="80">
        <f t="shared" si="103"/>
        <v>4.0014713605528831</v>
      </c>
      <c r="E2185" s="80">
        <f t="shared" si="104"/>
        <v>3.9591101044941186</v>
      </c>
    </row>
    <row r="2186" spans="1:5" x14ac:dyDescent="0.3">
      <c r="A2186" s="81">
        <v>39883</v>
      </c>
      <c r="B2186" s="84">
        <v>12.6</v>
      </c>
      <c r="C2186" s="29">
        <f t="shared" si="102"/>
        <v>3.7935608702313526</v>
      </c>
      <c r="D2186" s="80">
        <f t="shared" si="103"/>
        <v>4.0034352342468269</v>
      </c>
      <c r="E2186" s="80">
        <f t="shared" si="104"/>
        <v>3.9610561312829993</v>
      </c>
    </row>
    <row r="2187" spans="1:5" x14ac:dyDescent="0.3">
      <c r="A2187" s="81">
        <v>39884</v>
      </c>
      <c r="B2187" s="84">
        <v>11.12</v>
      </c>
      <c r="C2187" s="29">
        <f t="shared" si="102"/>
        <v>3.7953477512080576</v>
      </c>
      <c r="D2187" s="80">
        <f t="shared" si="103"/>
        <v>4.0053971561643884</v>
      </c>
      <c r="E2187" s="80">
        <f t="shared" si="104"/>
        <v>3.9630003418109121</v>
      </c>
    </row>
    <row r="2188" spans="1:5" x14ac:dyDescent="0.3">
      <c r="A2188" s="81">
        <v>39885</v>
      </c>
      <c r="B2188" s="84">
        <v>11.12</v>
      </c>
      <c r="C2188" s="29">
        <f t="shared" si="102"/>
        <v>3.7969361042419387</v>
      </c>
      <c r="D2188" s="80">
        <f t="shared" si="103"/>
        <v>4.0071411357261217</v>
      </c>
      <c r="E2188" s="80">
        <f t="shared" si="104"/>
        <v>3.9647373260901149</v>
      </c>
    </row>
    <row r="2189" spans="1:5" x14ac:dyDescent="0.3">
      <c r="A2189" s="81">
        <v>39888</v>
      </c>
      <c r="B2189" s="84">
        <v>11.05</v>
      </c>
      <c r="C2189" s="29">
        <f t="shared" si="102"/>
        <v>3.7985251220015646</v>
      </c>
      <c r="D2189" s="80">
        <f t="shared" si="103"/>
        <v>4.0088858746294616</v>
      </c>
      <c r="E2189" s="80">
        <f t="shared" si="104"/>
        <v>3.9664750716900659</v>
      </c>
    </row>
    <row r="2190" spans="1:5" x14ac:dyDescent="0.3">
      <c r="A2190" s="81">
        <v>39889</v>
      </c>
      <c r="B2190" s="84">
        <v>11.02</v>
      </c>
      <c r="C2190" s="29">
        <f t="shared" si="102"/>
        <v>3.8001053084523173</v>
      </c>
      <c r="D2190" s="80">
        <f t="shared" si="103"/>
        <v>4.0106209460928701</v>
      </c>
      <c r="E2190" s="80">
        <f t="shared" si="104"/>
        <v>3.9682036625605108</v>
      </c>
    </row>
    <row r="2191" spans="1:5" x14ac:dyDescent="0.3">
      <c r="A2191" s="81">
        <v>39890</v>
      </c>
      <c r="B2191" s="84">
        <v>11.11</v>
      </c>
      <c r="C2191" s="29">
        <f t="shared" si="102"/>
        <v>3.8016820861479537</v>
      </c>
      <c r="D2191" s="80">
        <f t="shared" si="103"/>
        <v>4.0123523037707791</v>
      </c>
      <c r="E2191" s="80">
        <f t="shared" si="104"/>
        <v>3.9699287606893532</v>
      </c>
    </row>
    <row r="2192" spans="1:5" x14ac:dyDescent="0.3">
      <c r="A2192" s="81">
        <v>39891</v>
      </c>
      <c r="B2192" s="84">
        <v>11.13</v>
      </c>
      <c r="C2192" s="29">
        <f t="shared" si="102"/>
        <v>3.8032717214954559</v>
      </c>
      <c r="D2192" s="80">
        <f t="shared" si="103"/>
        <v>4.0140978088527675</v>
      </c>
      <c r="E2192" s="80">
        <f t="shared" si="104"/>
        <v>3.9716673524940589</v>
      </c>
    </row>
    <row r="2193" spans="1:5" x14ac:dyDescent="0.3">
      <c r="A2193" s="81">
        <v>39892</v>
      </c>
      <c r="B2193" s="84">
        <v>11.13</v>
      </c>
      <c r="C2193" s="29">
        <f t="shared" si="102"/>
        <v>3.8048647598887211</v>
      </c>
      <c r="D2193" s="80">
        <f t="shared" si="103"/>
        <v>4.0158470801993156</v>
      </c>
      <c r="E2193" s="80">
        <f t="shared" si="104"/>
        <v>3.9734095653552775</v>
      </c>
    </row>
    <row r="2194" spans="1:5" x14ac:dyDescent="0.3">
      <c r="A2194" s="81">
        <v>39895</v>
      </c>
      <c r="B2194" s="84">
        <v>11.13</v>
      </c>
      <c r="C2194" s="29">
        <f t="shared" si="102"/>
        <v>3.8064584655420477</v>
      </c>
      <c r="D2194" s="80">
        <f t="shared" si="103"/>
        <v>4.0175971138467315</v>
      </c>
      <c r="E2194" s="80">
        <f t="shared" si="104"/>
        <v>3.9751525424561427</v>
      </c>
    </row>
    <row r="2195" spans="1:5" x14ac:dyDescent="0.3">
      <c r="A2195" s="81">
        <v>39896</v>
      </c>
      <c r="B2195" s="84">
        <v>11.12</v>
      </c>
      <c r="C2195" s="29">
        <f t="shared" si="102"/>
        <v>3.8080528387349242</v>
      </c>
      <c r="D2195" s="80">
        <f t="shared" si="103"/>
        <v>4.0193479101272125</v>
      </c>
      <c r="E2195" s="80">
        <f t="shared" si="104"/>
        <v>3.9768962841318962</v>
      </c>
    </row>
    <row r="2196" spans="1:5" x14ac:dyDescent="0.3">
      <c r="A2196" s="81">
        <v>39897</v>
      </c>
      <c r="B2196" s="84">
        <v>11.12</v>
      </c>
      <c r="C2196" s="29">
        <f t="shared" si="102"/>
        <v>3.8096465088479352</v>
      </c>
      <c r="D2196" s="80">
        <f t="shared" si="103"/>
        <v>4.0210979639504574</v>
      </c>
      <c r="E2196" s="80">
        <f t="shared" si="104"/>
        <v>3.9786393590069289</v>
      </c>
    </row>
    <row r="2197" spans="1:5" x14ac:dyDescent="0.3">
      <c r="A2197" s="81">
        <v>39898</v>
      </c>
      <c r="B2197" s="84">
        <v>11.12</v>
      </c>
      <c r="C2197" s="29">
        <f t="shared" si="102"/>
        <v>3.8112408459118883</v>
      </c>
      <c r="D2197" s="80">
        <f t="shared" si="103"/>
        <v>4.0228487797600865</v>
      </c>
      <c r="E2197" s="80">
        <f t="shared" si="104"/>
        <v>3.9803831978722202</v>
      </c>
    </row>
    <row r="2198" spans="1:5" x14ac:dyDescent="0.3">
      <c r="A2198" s="81">
        <v>39899</v>
      </c>
      <c r="B2198" s="84">
        <v>11.1</v>
      </c>
      <c r="C2198" s="29">
        <f t="shared" si="102"/>
        <v>3.8128358502059028</v>
      </c>
      <c r="D2198" s="80">
        <f t="shared" si="103"/>
        <v>4.0246003578878753</v>
      </c>
      <c r="E2198" s="80">
        <f t="shared" si="104"/>
        <v>3.9821278010626266</v>
      </c>
    </row>
    <row r="2199" spans="1:5" x14ac:dyDescent="0.3">
      <c r="A2199" s="81">
        <v>39902</v>
      </c>
      <c r="B2199" s="84">
        <v>11.03</v>
      </c>
      <c r="C2199" s="29">
        <f t="shared" si="102"/>
        <v>3.8144288148957601</v>
      </c>
      <c r="D2199" s="80">
        <f t="shared" si="103"/>
        <v>4.0263497257578518</v>
      </c>
      <c r="E2199" s="80">
        <f t="shared" si="104"/>
        <v>3.9838703415464556</v>
      </c>
    </row>
    <row r="2200" spans="1:5" x14ac:dyDescent="0.3">
      <c r="A2200" s="81">
        <v>39903</v>
      </c>
      <c r="B2200" s="84">
        <v>11.08</v>
      </c>
      <c r="C2200" s="29">
        <f t="shared" si="102"/>
        <v>3.8160129090382986</v>
      </c>
      <c r="D2200" s="80">
        <f t="shared" si="103"/>
        <v>4.0280893814876775</v>
      </c>
      <c r="E2200" s="80">
        <f t="shared" si="104"/>
        <v>3.9856036846761147</v>
      </c>
    </row>
    <row r="2201" spans="1:5" x14ac:dyDescent="0.3">
      <c r="A2201" s="81">
        <v>39904</v>
      </c>
      <c r="B2201" s="84">
        <v>11.13</v>
      </c>
      <c r="C2201" s="29">
        <f t="shared" si="102"/>
        <v>3.8176044535422711</v>
      </c>
      <c r="D2201" s="80">
        <f t="shared" si="103"/>
        <v>4.0298372485336431</v>
      </c>
      <c r="E2201" s="80">
        <f t="shared" si="104"/>
        <v>3.9873448764814339</v>
      </c>
    </row>
    <row r="2202" spans="1:5" x14ac:dyDescent="0.3">
      <c r="A2202" s="81">
        <v>39905</v>
      </c>
      <c r="B2202" s="84">
        <v>11.13</v>
      </c>
      <c r="C2202" s="29">
        <f t="shared" si="102"/>
        <v>3.8192034953436815</v>
      </c>
      <c r="D2202" s="80">
        <f t="shared" si="103"/>
        <v>4.0315933788438123</v>
      </c>
      <c r="E2202" s="80">
        <f t="shared" si="104"/>
        <v>3.9890939664502998</v>
      </c>
    </row>
    <row r="2203" spans="1:5" x14ac:dyDescent="0.3">
      <c r="A2203" s="81">
        <v>39906</v>
      </c>
      <c r="B2203" s="84">
        <v>11.13</v>
      </c>
      <c r="C2203" s="29">
        <f t="shared" si="102"/>
        <v>3.8208032069197406</v>
      </c>
      <c r="D2203" s="80">
        <f t="shared" si="103"/>
        <v>4.0333502744438618</v>
      </c>
      <c r="E2203" s="80">
        <f t="shared" si="104"/>
        <v>3.9908438236755268</v>
      </c>
    </row>
    <row r="2204" spans="1:5" x14ac:dyDescent="0.3">
      <c r="A2204" s="81">
        <v>39909</v>
      </c>
      <c r="B2204" s="84">
        <v>11.13</v>
      </c>
      <c r="C2204" s="29">
        <f t="shared" si="102"/>
        <v>3.8224035885509906</v>
      </c>
      <c r="D2204" s="80">
        <f t="shared" si="103"/>
        <v>4.0351079356672921</v>
      </c>
      <c r="E2204" s="80">
        <f t="shared" si="104"/>
        <v>3.9925944484936795</v>
      </c>
    </row>
    <row r="2205" spans="1:5" x14ac:dyDescent="0.3">
      <c r="A2205" s="81">
        <v>39910</v>
      </c>
      <c r="B2205" s="84">
        <v>11.13</v>
      </c>
      <c r="C2205" s="29">
        <f t="shared" si="102"/>
        <v>3.8240046405180905</v>
      </c>
      <c r="D2205" s="80">
        <f t="shared" si="103"/>
        <v>4.0368663628477472</v>
      </c>
      <c r="E2205" s="80">
        <f t="shared" si="104"/>
        <v>3.9943458412414703</v>
      </c>
    </row>
    <row r="2206" spans="1:5" x14ac:dyDescent="0.3">
      <c r="A2206" s="81">
        <v>39911</v>
      </c>
      <c r="B2206" s="84">
        <v>11.13</v>
      </c>
      <c r="C2206" s="29">
        <f t="shared" si="102"/>
        <v>3.8256063631018176</v>
      </c>
      <c r="D2206" s="80">
        <f t="shared" si="103"/>
        <v>4.0386255563190172</v>
      </c>
      <c r="E2206" s="80">
        <f t="shared" si="104"/>
        <v>3.99609800225576</v>
      </c>
    </row>
    <row r="2207" spans="1:5" x14ac:dyDescent="0.3">
      <c r="A2207" s="81">
        <v>39912</v>
      </c>
      <c r="B2207" s="84">
        <v>11.13</v>
      </c>
      <c r="C2207" s="29">
        <f t="shared" si="102"/>
        <v>3.8272087565830661</v>
      </c>
      <c r="D2207" s="80">
        <f t="shared" si="103"/>
        <v>4.0403855164150375</v>
      </c>
      <c r="E2207" s="80">
        <f t="shared" si="104"/>
        <v>3.9978509318735558</v>
      </c>
    </row>
    <row r="2208" spans="1:5" x14ac:dyDescent="0.3">
      <c r="A2208" s="81">
        <v>39916</v>
      </c>
      <c r="B2208" s="84">
        <v>11.03</v>
      </c>
      <c r="C2208" s="29">
        <f t="shared" si="102"/>
        <v>3.8288118212428484</v>
      </c>
      <c r="D2208" s="80">
        <f t="shared" si="103"/>
        <v>4.0421462434698903</v>
      </c>
      <c r="E2208" s="80">
        <f t="shared" si="104"/>
        <v>3.9996046304320143</v>
      </c>
    </row>
    <row r="2209" spans="1:5" x14ac:dyDescent="0.3">
      <c r="A2209" s="81">
        <v>39917</v>
      </c>
      <c r="B2209" s="84">
        <v>11.02</v>
      </c>
      <c r="C2209" s="29">
        <f t="shared" si="102"/>
        <v>3.8304018885040927</v>
      </c>
      <c r="D2209" s="80">
        <f t="shared" si="103"/>
        <v>4.0438927243650449</v>
      </c>
      <c r="E2209" s="80">
        <f t="shared" si="104"/>
        <v>4.001344819397306</v>
      </c>
    </row>
    <row r="2210" spans="1:5" x14ac:dyDescent="0.3">
      <c r="A2210" s="81">
        <v>39918</v>
      </c>
      <c r="B2210" s="84">
        <v>11.13</v>
      </c>
      <c r="C2210" s="29">
        <f t="shared" si="102"/>
        <v>3.83199123715969</v>
      </c>
      <c r="D2210" s="80">
        <f t="shared" si="103"/>
        <v>4.0456384452424539</v>
      </c>
      <c r="E2210" s="80">
        <f t="shared" si="104"/>
        <v>4.0030843249891994</v>
      </c>
    </row>
    <row r="2211" spans="1:5" x14ac:dyDescent="0.3">
      <c r="A2211" s="81">
        <v>39919</v>
      </c>
      <c r="B2211" s="86">
        <v>11.13</v>
      </c>
      <c r="C2211" s="29">
        <f t="shared" si="102"/>
        <v>3.8335963050092863</v>
      </c>
      <c r="D2211" s="80">
        <f t="shared" si="103"/>
        <v>4.0474014614288425</v>
      </c>
      <c r="E2211" s="80">
        <f t="shared" si="104"/>
        <v>4.004840319229543</v>
      </c>
    </row>
    <row r="2212" spans="1:5" x14ac:dyDescent="0.3">
      <c r="A2212" s="81">
        <v>39920</v>
      </c>
      <c r="B2212" s="84">
        <v>11.06</v>
      </c>
      <c r="C2212" s="29">
        <f t="shared" si="102"/>
        <v>3.8352020451576023</v>
      </c>
      <c r="D2212" s="80">
        <f t="shared" si="103"/>
        <v>4.0491652459058525</v>
      </c>
      <c r="E2212" s="80">
        <f t="shared" si="104"/>
        <v>4.006597083754877</v>
      </c>
    </row>
    <row r="2213" spans="1:5" x14ac:dyDescent="0.3">
      <c r="A2213" s="81">
        <v>39923</v>
      </c>
      <c r="B2213" s="84">
        <v>11.07</v>
      </c>
      <c r="C2213" s="29">
        <f t="shared" si="102"/>
        <v>3.836798869881124</v>
      </c>
      <c r="D2213" s="80">
        <f t="shared" si="103"/>
        <v>4.050919267129486</v>
      </c>
      <c r="E2213" s="80">
        <f t="shared" si="104"/>
        <v>4.008344602212139</v>
      </c>
    </row>
    <row r="2214" spans="1:5" x14ac:dyDescent="0.3">
      <c r="A2214" s="81">
        <v>39925</v>
      </c>
      <c r="B2214" s="84">
        <v>11.12</v>
      </c>
      <c r="C2214" s="29">
        <f t="shared" si="102"/>
        <v>3.8383977407061809</v>
      </c>
      <c r="D2214" s="80">
        <f t="shared" si="103"/>
        <v>4.0526755654091948</v>
      </c>
      <c r="E2214" s="80">
        <f t="shared" si="104"/>
        <v>4.0100943259001367</v>
      </c>
    </row>
    <row r="2215" spans="1:5" x14ac:dyDescent="0.3">
      <c r="A2215" s="81">
        <v>39926</v>
      </c>
      <c r="B2215" s="84">
        <v>11.13</v>
      </c>
      <c r="C2215" s="29">
        <f t="shared" si="102"/>
        <v>3.8400041101606668</v>
      </c>
      <c r="D2215" s="80">
        <f t="shared" si="103"/>
        <v>4.0544401303401738</v>
      </c>
      <c r="E2215" s="80">
        <f t="shared" si="104"/>
        <v>4.0118519514871753</v>
      </c>
    </row>
    <row r="2216" spans="1:5" x14ac:dyDescent="0.3">
      <c r="A2216" s="81">
        <v>39927</v>
      </c>
      <c r="B2216" s="84">
        <v>11.13</v>
      </c>
      <c r="C2216" s="29">
        <f t="shared" si="102"/>
        <v>3.8416125342822482</v>
      </c>
      <c r="D2216" s="80">
        <f t="shared" si="103"/>
        <v>4.0562069821420046</v>
      </c>
      <c r="E2216" s="80">
        <f t="shared" si="104"/>
        <v>4.0136117917373406</v>
      </c>
    </row>
    <row r="2217" spans="1:5" x14ac:dyDescent="0.3">
      <c r="A2217" s="81">
        <v>39930</v>
      </c>
      <c r="B2217" s="84">
        <v>11.13</v>
      </c>
      <c r="C2217" s="29">
        <f t="shared" si="102"/>
        <v>3.8432216321083574</v>
      </c>
      <c r="D2217" s="80">
        <f t="shared" si="103"/>
        <v>4.057974603905949</v>
      </c>
      <c r="E2217" s="80">
        <f t="shared" si="104"/>
        <v>4.0153724039595886</v>
      </c>
    </row>
    <row r="2218" spans="1:5" x14ac:dyDescent="0.3">
      <c r="A2218" s="81">
        <v>39931</v>
      </c>
      <c r="B2218" s="84">
        <v>11.12</v>
      </c>
      <c r="C2218" s="29">
        <f t="shared" si="102"/>
        <v>3.8448314039211819</v>
      </c>
      <c r="D2218" s="80">
        <f t="shared" si="103"/>
        <v>4.0597429959675413</v>
      </c>
      <c r="E2218" s="80">
        <f t="shared" si="104"/>
        <v>4.0171337884925524</v>
      </c>
    </row>
    <row r="2219" spans="1:5" x14ac:dyDescent="0.3">
      <c r="A2219" s="81">
        <v>39932</v>
      </c>
      <c r="B2219" s="84">
        <v>10.99</v>
      </c>
      <c r="C2219" s="29">
        <f t="shared" si="102"/>
        <v>3.8464404658637235</v>
      </c>
      <c r="D2219" s="80">
        <f t="shared" si="103"/>
        <v>4.0615106381100841</v>
      </c>
      <c r="E2219" s="80">
        <f t="shared" si="104"/>
        <v>4.018894499478229</v>
      </c>
    </row>
    <row r="2220" spans="1:5" x14ac:dyDescent="0.3">
      <c r="A2220" s="81">
        <v>39933</v>
      </c>
      <c r="B2220" s="84">
        <v>10.119999999999999</v>
      </c>
      <c r="C2220" s="29">
        <f t="shared" si="102"/>
        <v>3.8480323537149261</v>
      </c>
      <c r="D2220" s="80">
        <f t="shared" si="103"/>
        <v>4.0632594431331972</v>
      </c>
      <c r="E2220" s="80">
        <f t="shared" si="104"/>
        <v>4.0206373341445234</v>
      </c>
    </row>
    <row r="2221" spans="1:5" x14ac:dyDescent="0.3">
      <c r="A2221" s="81">
        <v>39937</v>
      </c>
      <c r="B2221" s="84">
        <v>10.130000000000001</v>
      </c>
      <c r="C2221" s="29">
        <f t="shared" si="102"/>
        <v>3.849504649373781</v>
      </c>
      <c r="D2221" s="80">
        <f t="shared" si="103"/>
        <v>4.0648768944340334</v>
      </c>
      <c r="E2221" s="80">
        <f t="shared" si="104"/>
        <v>4.0222552772054199</v>
      </c>
    </row>
    <row r="2222" spans="1:5" x14ac:dyDescent="0.3">
      <c r="A2222" s="81">
        <v>39938</v>
      </c>
      <c r="B2222" s="84">
        <v>10.130000000000001</v>
      </c>
      <c r="C2222" s="29">
        <f t="shared" si="102"/>
        <v>3.8509789326643977</v>
      </c>
      <c r="D2222" s="80">
        <f t="shared" si="103"/>
        <v>4.0664965543558065</v>
      </c>
      <c r="E2222" s="80">
        <f t="shared" si="104"/>
        <v>4.0238753596060439</v>
      </c>
    </row>
    <row r="2223" spans="1:5" x14ac:dyDescent="0.3">
      <c r="A2223" s="81">
        <v>39939</v>
      </c>
      <c r="B2223" s="84">
        <v>10.130000000000001</v>
      </c>
      <c r="C2223" s="29">
        <f t="shared" si="102"/>
        <v>3.8524537805760293</v>
      </c>
      <c r="D2223" s="80">
        <f t="shared" si="103"/>
        <v>4.0681168596349488</v>
      </c>
      <c r="E2223" s="80">
        <f t="shared" si="104"/>
        <v>4.0254960945428211</v>
      </c>
    </row>
    <row r="2224" spans="1:5" x14ac:dyDescent="0.3">
      <c r="A2224" s="81">
        <v>39940</v>
      </c>
      <c r="B2224" s="84">
        <v>10.130000000000001</v>
      </c>
      <c r="C2224" s="29">
        <f t="shared" si="102"/>
        <v>3.8539291933249138</v>
      </c>
      <c r="D2224" s="80">
        <f t="shared" si="103"/>
        <v>4.0697378105286059</v>
      </c>
      <c r="E2224" s="80">
        <f t="shared" si="104"/>
        <v>4.0271174822785794</v>
      </c>
    </row>
    <row r="2225" spans="1:5" x14ac:dyDescent="0.3">
      <c r="A2225" s="81">
        <v>39941</v>
      </c>
      <c r="B2225" s="84">
        <v>10.119999999999999</v>
      </c>
      <c r="C2225" s="29">
        <f t="shared" si="102"/>
        <v>3.8554051711273729</v>
      </c>
      <c r="D2225" s="80">
        <f t="shared" si="103"/>
        <v>4.0713594072940236</v>
      </c>
      <c r="E2225" s="80">
        <f t="shared" si="104"/>
        <v>4.0287395230762533</v>
      </c>
    </row>
    <row r="2226" spans="1:5" x14ac:dyDescent="0.3">
      <c r="A2226" s="81">
        <v>39944</v>
      </c>
      <c r="B2226" s="84">
        <v>10.119999999999999</v>
      </c>
      <c r="C2226" s="29">
        <f t="shared" si="102"/>
        <v>3.8568802876998975</v>
      </c>
      <c r="D2226" s="80">
        <f t="shared" si="103"/>
        <v>4.0729800829268896</v>
      </c>
      <c r="E2226" s="80">
        <f t="shared" si="104"/>
        <v>4.0303607265357559</v>
      </c>
    </row>
    <row r="2227" spans="1:5" x14ac:dyDescent="0.3">
      <c r="A2227" s="81">
        <v>39945</v>
      </c>
      <c r="B2227" s="84">
        <v>10.119999999999999</v>
      </c>
      <c r="C2227" s="29">
        <f t="shared" si="102"/>
        <v>3.8583559686667743</v>
      </c>
      <c r="D2227" s="80">
        <f t="shared" si="103"/>
        <v>4.0746014036979625</v>
      </c>
      <c r="E2227" s="80">
        <f t="shared" si="104"/>
        <v>4.0319825823830939</v>
      </c>
    </row>
    <row r="2228" spans="1:5" x14ac:dyDescent="0.3">
      <c r="A2228" s="81">
        <v>39946</v>
      </c>
      <c r="B2228" s="84">
        <v>10.119999999999999</v>
      </c>
      <c r="C2228" s="29">
        <f t="shared" si="102"/>
        <v>3.8598322142439456</v>
      </c>
      <c r="D2228" s="80">
        <f t="shared" si="103"/>
        <v>4.0762233698640511</v>
      </c>
      <c r="E2228" s="80">
        <f t="shared" si="104"/>
        <v>4.033605090880795</v>
      </c>
    </row>
    <row r="2229" spans="1:5" x14ac:dyDescent="0.3">
      <c r="A2229" s="81">
        <v>39947</v>
      </c>
      <c r="B2229" s="84">
        <v>10.119999999999999</v>
      </c>
      <c r="C2229" s="29">
        <f t="shared" si="102"/>
        <v>3.8613090246474373</v>
      </c>
      <c r="D2229" s="80">
        <f t="shared" si="103"/>
        <v>4.0778459816820654</v>
      </c>
      <c r="E2229" s="80">
        <f t="shared" si="104"/>
        <v>4.0352282522914908</v>
      </c>
    </row>
    <row r="2230" spans="1:5" x14ac:dyDescent="0.3">
      <c r="A2230" s="81">
        <v>39948</v>
      </c>
      <c r="B2230" s="84">
        <v>10.130000000000001</v>
      </c>
      <c r="C2230" s="29">
        <f t="shared" si="102"/>
        <v>3.8627864000933574</v>
      </c>
      <c r="D2230" s="80">
        <f t="shared" si="103"/>
        <v>4.0794692394090184</v>
      </c>
      <c r="E2230" s="80">
        <f t="shared" si="104"/>
        <v>4.0368520668779206</v>
      </c>
    </row>
    <row r="2231" spans="1:5" x14ac:dyDescent="0.3">
      <c r="A2231" s="81">
        <v>39951</v>
      </c>
      <c r="B2231" s="84">
        <v>10.130000000000001</v>
      </c>
      <c r="C2231" s="29">
        <f t="shared" si="102"/>
        <v>3.8642657700288647</v>
      </c>
      <c r="D2231" s="80">
        <f t="shared" si="103"/>
        <v>4.0810947136855509</v>
      </c>
      <c r="E2231" s="80">
        <f t="shared" si="104"/>
        <v>4.0384780285677557</v>
      </c>
    </row>
    <row r="2232" spans="1:5" x14ac:dyDescent="0.3">
      <c r="A2232" s="81">
        <v>39952</v>
      </c>
      <c r="B2232" s="84">
        <v>10.130000000000001</v>
      </c>
      <c r="C2232" s="29">
        <f t="shared" si="102"/>
        <v>3.8657457065334699</v>
      </c>
      <c r="D2232" s="80">
        <f t="shared" si="103"/>
        <v>4.0827208356361977</v>
      </c>
      <c r="E2232" s="80">
        <f t="shared" si="104"/>
        <v>4.0401046451618008</v>
      </c>
    </row>
    <row r="2233" spans="1:5" x14ac:dyDescent="0.3">
      <c r="A2233" s="81">
        <v>39953</v>
      </c>
      <c r="B2233" s="84">
        <v>10.130000000000001</v>
      </c>
      <c r="C2233" s="29">
        <f t="shared" si="102"/>
        <v>3.8672262098241577</v>
      </c>
      <c r="D2233" s="80">
        <f t="shared" si="103"/>
        <v>4.0843476055190253</v>
      </c>
      <c r="E2233" s="80">
        <f t="shared" si="104"/>
        <v>4.0417319169238395</v>
      </c>
    </row>
    <row r="2234" spans="1:5" x14ac:dyDescent="0.3">
      <c r="A2234" s="81">
        <v>39954</v>
      </c>
      <c r="B2234" s="84">
        <v>10.02</v>
      </c>
      <c r="C2234" s="29">
        <f t="shared" si="102"/>
        <v>3.868707280117996</v>
      </c>
      <c r="D2234" s="80">
        <f t="shared" si="103"/>
        <v>4.0859750235922041</v>
      </c>
      <c r="E2234" s="80">
        <f t="shared" si="104"/>
        <v>4.0433598441177585</v>
      </c>
    </row>
    <row r="2235" spans="1:5" x14ac:dyDescent="0.3">
      <c r="A2235" s="81">
        <v>39955</v>
      </c>
      <c r="B2235" s="84">
        <v>9.99</v>
      </c>
      <c r="C2235" s="29">
        <f t="shared" si="102"/>
        <v>3.8701735588642339</v>
      </c>
      <c r="D2235" s="80">
        <f t="shared" si="103"/>
        <v>4.0875862134518011</v>
      </c>
      <c r="E2235" s="80">
        <f t="shared" si="104"/>
        <v>4.0449723745512678</v>
      </c>
    </row>
    <row r="2236" spans="1:5" x14ac:dyDescent="0.3">
      <c r="A2236" s="81">
        <v>39958</v>
      </c>
      <c r="B2236" s="84">
        <v>9.98</v>
      </c>
      <c r="C2236" s="29">
        <f t="shared" si="102"/>
        <v>3.8716362135573354</v>
      </c>
      <c r="D2236" s="80">
        <f t="shared" si="103"/>
        <v>4.0891934456963401</v>
      </c>
      <c r="E2236" s="80">
        <f t="shared" si="104"/>
        <v>4.0465811794206523</v>
      </c>
    </row>
    <row r="2237" spans="1:5" x14ac:dyDescent="0.3">
      <c r="A2237" s="81">
        <v>39959</v>
      </c>
      <c r="B2237" s="84">
        <v>10.119999999999999</v>
      </c>
      <c r="C2237" s="29">
        <f t="shared" si="102"/>
        <v>3.8730979885261263</v>
      </c>
      <c r="D2237" s="80">
        <f t="shared" si="103"/>
        <v>4.0907997357751427</v>
      </c>
      <c r="E2237" s="80">
        <f t="shared" si="104"/>
        <v>4.0481891268945347</v>
      </c>
    </row>
    <row r="2238" spans="1:5" x14ac:dyDescent="0.3">
      <c r="A2238" s="81">
        <v>39960</v>
      </c>
      <c r="B2238" s="84">
        <v>10.119999999999999</v>
      </c>
      <c r="C2238" s="29">
        <f t="shared" si="102"/>
        <v>3.874579874547516</v>
      </c>
      <c r="D2238" s="80">
        <f t="shared" si="103"/>
        <v>4.0924281499698782</v>
      </c>
      <c r="E2238" s="80">
        <f t="shared" si="104"/>
        <v>4.0498181570613276</v>
      </c>
    </row>
    <row r="2239" spans="1:5" x14ac:dyDescent="0.3">
      <c r="A2239" s="81">
        <v>39961</v>
      </c>
      <c r="B2239" s="85">
        <v>10.1</v>
      </c>
      <c r="C2239" s="29">
        <f t="shared" si="102"/>
        <v>3.8760623275533166</v>
      </c>
      <c r="D2239" s="80">
        <f t="shared" si="103"/>
        <v>4.0940572123832899</v>
      </c>
      <c r="E2239" s="80">
        <f t="shared" si="104"/>
        <v>4.0514478427654987</v>
      </c>
    </row>
    <row r="2240" spans="1:5" x14ac:dyDescent="0.3">
      <c r="A2240" s="81">
        <v>39962</v>
      </c>
      <c r="B2240" s="84">
        <v>10.01</v>
      </c>
      <c r="C2240" s="29">
        <f t="shared" si="102"/>
        <v>3.8775425569955861</v>
      </c>
      <c r="D2240" s="80">
        <f t="shared" si="103"/>
        <v>4.0956838564642846</v>
      </c>
      <c r="E2240" s="80">
        <f t="shared" si="104"/>
        <v>4.0530752671706605</v>
      </c>
    </row>
    <row r="2241" spans="1:5" x14ac:dyDescent="0.3">
      <c r="A2241" s="81">
        <v>39965</v>
      </c>
      <c r="B2241" s="84">
        <v>10</v>
      </c>
      <c r="C2241" s="29">
        <f t="shared" si="102"/>
        <v>3.8790107884847926</v>
      </c>
      <c r="D2241" s="80">
        <f t="shared" si="103"/>
        <v>4.0972973407165023</v>
      </c>
      <c r="E2241" s="80">
        <f t="shared" si="104"/>
        <v>4.0546902130714839</v>
      </c>
    </row>
    <row r="2242" spans="1:5" x14ac:dyDescent="0.3">
      <c r="A2242" s="81">
        <v>39966</v>
      </c>
      <c r="B2242" s="84">
        <v>10.1</v>
      </c>
      <c r="C2242" s="29">
        <f t="shared" si="102"/>
        <v>3.8804781794759684</v>
      </c>
      <c r="D2242" s="80">
        <f t="shared" si="103"/>
        <v>4.0989099259786075</v>
      </c>
      <c r="E2242" s="80">
        <f t="shared" si="104"/>
        <v>4.0563043427293612</v>
      </c>
    </row>
    <row r="2243" spans="1:5" x14ac:dyDescent="0.3">
      <c r="A2243" s="81">
        <v>39967</v>
      </c>
      <c r="B2243" s="84">
        <v>10.050000000000001</v>
      </c>
      <c r="C2243" s="29">
        <f t="shared" si="102"/>
        <v>3.881960095287929</v>
      </c>
      <c r="D2243" s="80">
        <f t="shared" si="103"/>
        <v>4.1005384981317903</v>
      </c>
      <c r="E2243" s="80">
        <f t="shared" si="104"/>
        <v>4.0579337179399815</v>
      </c>
    </row>
    <row r="2244" spans="1:5" x14ac:dyDescent="0.3">
      <c r="A2244" s="81">
        <v>39968</v>
      </c>
      <c r="B2244" s="84">
        <v>10.09</v>
      </c>
      <c r="C2244" s="29">
        <f t="shared" si="102"/>
        <v>3.8834355895005466</v>
      </c>
      <c r="D2244" s="80">
        <f t="shared" si="103"/>
        <v>4.1021600381861267</v>
      </c>
      <c r="E2244" s="80">
        <f t="shared" si="104"/>
        <v>4.059556443228395</v>
      </c>
    </row>
    <row r="2245" spans="1:5" x14ac:dyDescent="0.3">
      <c r="A2245" s="81">
        <v>39969</v>
      </c>
      <c r="B2245" s="84">
        <v>10.1</v>
      </c>
      <c r="C2245" s="29">
        <f t="shared" ref="C2245:C2308" si="105">IF(A2245=$B$2,1,IF(A2244&lt;DATE(1998,1,2),ROUND(B2244/3000+1,8)*C2244,ROUND(((1+B2244/100)^(1/252)),8)*C2244))</f>
        <v>3.8849172366810092</v>
      </c>
      <c r="D2245" s="80">
        <f t="shared" ref="D2245:D2308" si="106">(((ROUND(C2245/C2244,8)-1)*$D$1)+1)*D2244</f>
        <v>4.1037883652291187</v>
      </c>
      <c r="E2245" s="80">
        <f t="shared" ref="E2245:E2308" si="107">(((ROUND(C2245/C2244,8))*(($E$1+1)^(1/252)))*E2244)</f>
        <v>4.0611856633046726</v>
      </c>
    </row>
    <row r="2246" spans="1:5" x14ac:dyDescent="0.3">
      <c r="A2246" s="81">
        <v>39972</v>
      </c>
      <c r="B2246" s="84">
        <v>10.01</v>
      </c>
      <c r="C2246" s="29">
        <f t="shared" si="105"/>
        <v>3.8864008477245258</v>
      </c>
      <c r="D2246" s="80">
        <f t="shared" si="106"/>
        <v>4.1054188756757641</v>
      </c>
      <c r="E2246" s="80">
        <f t="shared" si="107"/>
        <v>4.0628169992909324</v>
      </c>
    </row>
    <row r="2247" spans="1:5" x14ac:dyDescent="0.3">
      <c r="A2247" s="81">
        <v>39973</v>
      </c>
      <c r="B2247" s="84">
        <v>9.9</v>
      </c>
      <c r="C2247" s="29">
        <f t="shared" si="105"/>
        <v>3.8878724334055166</v>
      </c>
      <c r="D2247" s="80">
        <f t="shared" si="106"/>
        <v>4.1070361950140732</v>
      </c>
      <c r="E2247" s="80">
        <f t="shared" si="107"/>
        <v>4.0644358267802581</v>
      </c>
    </row>
    <row r="2248" spans="1:5" x14ac:dyDescent="0.3">
      <c r="A2248" s="81">
        <v>39974</v>
      </c>
      <c r="B2248" s="84">
        <v>9.94</v>
      </c>
      <c r="C2248" s="29">
        <f t="shared" si="105"/>
        <v>3.8893291414488647</v>
      </c>
      <c r="D2248" s="80">
        <f t="shared" si="106"/>
        <v>4.1086371878382115</v>
      </c>
      <c r="E2248" s="80">
        <f t="shared" si="107"/>
        <v>4.0660391631610286</v>
      </c>
    </row>
    <row r="2249" spans="1:5" x14ac:dyDescent="0.3">
      <c r="A2249" s="81">
        <v>39976</v>
      </c>
      <c r="B2249" s="84">
        <v>9.11</v>
      </c>
      <c r="C2249" s="29">
        <f t="shared" si="105"/>
        <v>3.8907919959255466</v>
      </c>
      <c r="D2249" s="80">
        <f t="shared" si="106"/>
        <v>4.1102449602183135</v>
      </c>
      <c r="E2249" s="80">
        <f t="shared" si="107"/>
        <v>4.0676489872373214</v>
      </c>
    </row>
    <row r="2250" spans="1:5" x14ac:dyDescent="0.3">
      <c r="A2250" s="81">
        <v>39979</v>
      </c>
      <c r="B2250" s="84">
        <v>9.01</v>
      </c>
      <c r="C2250" s="29">
        <f t="shared" si="105"/>
        <v>3.8921383655878166</v>
      </c>
      <c r="D2250" s="80">
        <f t="shared" si="106"/>
        <v>4.1117247306746547</v>
      </c>
      <c r="E2250" s="80">
        <f t="shared" si="107"/>
        <v>4.0691370913711236</v>
      </c>
    </row>
    <row r="2251" spans="1:5" x14ac:dyDescent="0.3">
      <c r="A2251" s="81">
        <v>39980</v>
      </c>
      <c r="B2251" s="84">
        <v>8.99</v>
      </c>
      <c r="C2251" s="29">
        <f t="shared" si="105"/>
        <v>3.893471033764194</v>
      </c>
      <c r="D2251" s="80">
        <f t="shared" si="106"/>
        <v>4.1131894625461678</v>
      </c>
      <c r="E2251" s="80">
        <f t="shared" si="107"/>
        <v>4.0706109279591054</v>
      </c>
    </row>
    <row r="2252" spans="1:5" x14ac:dyDescent="0.3">
      <c r="A2252" s="81">
        <v>39981</v>
      </c>
      <c r="B2252" s="84">
        <v>8.99</v>
      </c>
      <c r="C2252" s="29">
        <f t="shared" si="105"/>
        <v>3.8948013160123005</v>
      </c>
      <c r="D2252" s="80">
        <f t="shared" si="106"/>
        <v>4.1146515922689604</v>
      </c>
      <c r="E2252" s="80">
        <f t="shared" si="107"/>
        <v>4.0720823267641464</v>
      </c>
    </row>
    <row r="2253" spans="1:5" x14ac:dyDescent="0.3">
      <c r="A2253" s="81">
        <v>39982</v>
      </c>
      <c r="B2253" s="84">
        <v>9</v>
      </c>
      <c r="C2253" s="29">
        <f t="shared" si="105"/>
        <v>3.8961320527779426</v>
      </c>
      <c r="D2253" s="80">
        <f t="shared" si="106"/>
        <v>4.1161142417400765</v>
      </c>
      <c r="E2253" s="80">
        <f t="shared" si="107"/>
        <v>4.0735542574339316</v>
      </c>
    </row>
    <row r="2254" spans="1:5" x14ac:dyDescent="0.3">
      <c r="A2254" s="81">
        <v>39983</v>
      </c>
      <c r="B2254" s="84">
        <v>9.01</v>
      </c>
      <c r="C2254" s="29">
        <f t="shared" si="105"/>
        <v>3.8974646468239547</v>
      </c>
      <c r="D2254" s="80">
        <f t="shared" si="106"/>
        <v>4.1175789528101649</v>
      </c>
      <c r="E2254" s="80">
        <f t="shared" si="107"/>
        <v>4.0750281866692717</v>
      </c>
    </row>
    <row r="2255" spans="1:5" x14ac:dyDescent="0.3">
      <c r="A2255" s="81">
        <v>39986</v>
      </c>
      <c r="B2255" s="84">
        <v>8.98</v>
      </c>
      <c r="C2255" s="29">
        <f t="shared" si="105"/>
        <v>3.8987991387190273</v>
      </c>
      <c r="D2255" s="80">
        <f t="shared" si="106"/>
        <v>4.1190457701485581</v>
      </c>
      <c r="E2255" s="80">
        <f t="shared" si="107"/>
        <v>4.0765041570049245</v>
      </c>
    </row>
    <row r="2256" spans="1:5" x14ac:dyDescent="0.3">
      <c r="A2256" s="81">
        <v>39987</v>
      </c>
      <c r="B2256" s="84">
        <v>8.98</v>
      </c>
      <c r="C2256" s="29">
        <f t="shared" si="105"/>
        <v>3.9001298378530636</v>
      </c>
      <c r="D2256" s="80">
        <f t="shared" si="106"/>
        <v>4.1205084388694448</v>
      </c>
      <c r="E2256" s="80">
        <f t="shared" si="107"/>
        <v>4.0779762184577928</v>
      </c>
    </row>
    <row r="2257" spans="1:5" x14ac:dyDescent="0.3">
      <c r="A2257" s="81">
        <v>39988</v>
      </c>
      <c r="B2257" s="84">
        <v>8.9700000000000006</v>
      </c>
      <c r="C2257" s="29">
        <f t="shared" si="105"/>
        <v>3.9014609911680211</v>
      </c>
      <c r="D2257" s="80">
        <f t="shared" si="106"/>
        <v>4.12197162698242</v>
      </c>
      <c r="E2257" s="80">
        <f t="shared" si="107"/>
        <v>4.0794488114849798</v>
      </c>
    </row>
    <row r="2258" spans="1:5" x14ac:dyDescent="0.3">
      <c r="A2258" s="81">
        <v>39989</v>
      </c>
      <c r="B2258" s="84">
        <v>8.99</v>
      </c>
      <c r="C2258" s="29">
        <f t="shared" si="105"/>
        <v>3.9027911552783503</v>
      </c>
      <c r="D2258" s="80">
        <f t="shared" si="106"/>
        <v>4.1234337479271863</v>
      </c>
      <c r="E2258" s="80">
        <f t="shared" si="107"/>
        <v>4.0809204268525079</v>
      </c>
    </row>
    <row r="2259" spans="1:5" x14ac:dyDescent="0.3">
      <c r="A2259" s="81">
        <v>39990</v>
      </c>
      <c r="B2259" s="84">
        <v>9.1199999999999992</v>
      </c>
      <c r="C2259" s="29">
        <f t="shared" si="105"/>
        <v>3.9041246219323744</v>
      </c>
      <c r="D2259" s="80">
        <f t="shared" si="106"/>
        <v>4.1248995192216302</v>
      </c>
      <c r="E2259" s="80">
        <f t="shared" si="107"/>
        <v>4.0823955522196345</v>
      </c>
    </row>
    <row r="2260" spans="1:5" x14ac:dyDescent="0.3">
      <c r="A2260" s="81">
        <v>39993</v>
      </c>
      <c r="B2260" s="84">
        <v>9.11</v>
      </c>
      <c r="C2260" s="29">
        <f t="shared" si="105"/>
        <v>3.9054770107014116</v>
      </c>
      <c r="D2260" s="80">
        <f t="shared" si="106"/>
        <v>4.1263861105689044</v>
      </c>
      <c r="E2260" s="80">
        <f t="shared" si="107"/>
        <v>4.083890520911682</v>
      </c>
    </row>
    <row r="2261" spans="1:5" x14ac:dyDescent="0.3">
      <c r="A2261" s="81">
        <v>39994</v>
      </c>
      <c r="B2261" s="84">
        <v>8.9600000000000009</v>
      </c>
      <c r="C2261" s="29">
        <f t="shared" si="105"/>
        <v>3.9068284619661946</v>
      </c>
      <c r="D2261" s="80">
        <f t="shared" si="106"/>
        <v>4.1278716921624534</v>
      </c>
      <c r="E2261" s="80">
        <f t="shared" si="107"/>
        <v>4.0853845668299096</v>
      </c>
    </row>
    <row r="2262" spans="1:5" x14ac:dyDescent="0.3">
      <c r="A2262" s="81">
        <v>39995</v>
      </c>
      <c r="B2262" s="84">
        <v>9.08</v>
      </c>
      <c r="C2262" s="29">
        <f t="shared" si="105"/>
        <v>3.9081590496037713</v>
      </c>
      <c r="D2262" s="80">
        <f t="shared" si="106"/>
        <v>4.1293343598732228</v>
      </c>
      <c r="E2262" s="80">
        <f t="shared" si="107"/>
        <v>4.0868568526869966</v>
      </c>
    </row>
    <row r="2263" spans="1:5" x14ac:dyDescent="0.3">
      <c r="A2263" s="81">
        <v>39996</v>
      </c>
      <c r="B2263" s="84">
        <v>9.1</v>
      </c>
      <c r="C2263" s="29">
        <f t="shared" si="105"/>
        <v>3.9095071690679317</v>
      </c>
      <c r="D2263" s="80">
        <f t="shared" si="106"/>
        <v>4.1308163200817134</v>
      </c>
      <c r="E2263" s="80">
        <f t="shared" si="107"/>
        <v>4.0883475290425704</v>
      </c>
    </row>
    <row r="2264" spans="1:5" x14ac:dyDescent="0.3">
      <c r="A2264" s="81">
        <v>39997</v>
      </c>
      <c r="B2264" s="84">
        <v>9.11</v>
      </c>
      <c r="C2264" s="29">
        <f t="shared" si="105"/>
        <v>3.9108585684110633</v>
      </c>
      <c r="D2264" s="80">
        <f t="shared" si="106"/>
        <v>4.1323019064898814</v>
      </c>
      <c r="E2264" s="80">
        <f t="shared" si="107"/>
        <v>4.0898416927891184</v>
      </c>
    </row>
    <row r="2265" spans="1:5" x14ac:dyDescent="0.3">
      <c r="A2265" s="81">
        <v>40000</v>
      </c>
      <c r="B2265" s="84">
        <v>9.1199999999999992</v>
      </c>
      <c r="C2265" s="29">
        <f t="shared" si="105"/>
        <v>3.9122118819100762</v>
      </c>
      <c r="D2265" s="80">
        <f t="shared" si="106"/>
        <v>4.1337896178883726</v>
      </c>
      <c r="E2265" s="80">
        <f t="shared" si="107"/>
        <v>4.0913379158773768</v>
      </c>
    </row>
    <row r="2266" spans="1:5" x14ac:dyDescent="0.3">
      <c r="A2266" s="81">
        <v>40001</v>
      </c>
      <c r="B2266" s="84">
        <v>9.1199999999999992</v>
      </c>
      <c r="C2266" s="29">
        <f t="shared" si="105"/>
        <v>3.9135670721059697</v>
      </c>
      <c r="D2266" s="80">
        <f t="shared" si="106"/>
        <v>4.1352794131788437</v>
      </c>
      <c r="E2266" s="80">
        <f t="shared" si="107"/>
        <v>4.0928361592530091</v>
      </c>
    </row>
    <row r="2267" spans="1:5" x14ac:dyDescent="0.3">
      <c r="A2267" s="81">
        <v>40002</v>
      </c>
      <c r="B2267" s="84">
        <v>9.02</v>
      </c>
      <c r="C2267" s="29">
        <f t="shared" si="105"/>
        <v>3.9149227317397473</v>
      </c>
      <c r="D2267" s="80">
        <f t="shared" si="106"/>
        <v>4.1367697453834333</v>
      </c>
      <c r="E2267" s="80">
        <f t="shared" si="107"/>
        <v>4.0943349512836926</v>
      </c>
    </row>
    <row r="2268" spans="1:5" x14ac:dyDescent="0.3">
      <c r="A2268" s="81">
        <v>40003</v>
      </c>
      <c r="B2268" s="84">
        <v>9.01</v>
      </c>
      <c r="C2268" s="29">
        <f t="shared" si="105"/>
        <v>3.9162646106552788</v>
      </c>
      <c r="D2268" s="80">
        <f t="shared" si="106"/>
        <v>4.1382449485169577</v>
      </c>
      <c r="E2268" s="80">
        <f t="shared" si="107"/>
        <v>4.0958193884961531</v>
      </c>
    </row>
    <row r="2269" spans="1:5" x14ac:dyDescent="0.3">
      <c r="A2269" s="81">
        <v>40004</v>
      </c>
      <c r="B2269" s="84">
        <v>9.1300000000000008</v>
      </c>
      <c r="C2269" s="29">
        <f t="shared" si="105"/>
        <v>3.9176055396579672</v>
      </c>
      <c r="D2269" s="80">
        <f t="shared" si="106"/>
        <v>4.1397191277641729</v>
      </c>
      <c r="E2269" s="80">
        <f t="shared" si="107"/>
        <v>4.0973028893802423</v>
      </c>
    </row>
    <row r="2270" spans="1:5" x14ac:dyDescent="0.3">
      <c r="A2270" s="81">
        <v>40007</v>
      </c>
      <c r="B2270" s="84">
        <v>9.1199999999999992</v>
      </c>
      <c r="C2270" s="29">
        <f t="shared" si="105"/>
        <v>3.9189640477309542</v>
      </c>
      <c r="D2270" s="80">
        <f t="shared" si="106"/>
        <v>4.1412126535943452</v>
      </c>
      <c r="E2270" s="80">
        <f t="shared" si="107"/>
        <v>4.0988048331545839</v>
      </c>
    </row>
    <row r="2271" spans="1:5" x14ac:dyDescent="0.3">
      <c r="A2271" s="81">
        <v>40008</v>
      </c>
      <c r="B2271" s="84">
        <v>9</v>
      </c>
      <c r="C2271" s="29">
        <f t="shared" si="105"/>
        <v>3.9203215768770883</v>
      </c>
      <c r="D2271" s="80">
        <f t="shared" si="106"/>
        <v>4.1427051241065032</v>
      </c>
      <c r="E2271" s="80">
        <f t="shared" si="107"/>
        <v>4.1003058109069848</v>
      </c>
    </row>
    <row r="2272" spans="1:5" x14ac:dyDescent="0.3">
      <c r="A2272" s="81">
        <v>40009</v>
      </c>
      <c r="B2272" s="84">
        <v>8.9600000000000009</v>
      </c>
      <c r="C2272" s="29">
        <f t="shared" si="105"/>
        <v>3.921662444466028</v>
      </c>
      <c r="D2272" s="80">
        <f t="shared" si="106"/>
        <v>4.1441792974892193</v>
      </c>
      <c r="E2272" s="80">
        <f t="shared" si="107"/>
        <v>4.101789419624728</v>
      </c>
    </row>
    <row r="2273" spans="1:5" x14ac:dyDescent="0.3">
      <c r="A2273" s="81">
        <v>40010</v>
      </c>
      <c r="B2273" s="85">
        <v>9.1300000000000008</v>
      </c>
      <c r="C2273" s="29">
        <f t="shared" si="105"/>
        <v>3.9229980842613643</v>
      </c>
      <c r="D2273" s="80">
        <f t="shared" si="106"/>
        <v>4.145647743627598</v>
      </c>
      <c r="E2273" s="80">
        <f t="shared" si="107"/>
        <v>4.1032676174424552</v>
      </c>
    </row>
    <row r="2274" spans="1:5" x14ac:dyDescent="0.3">
      <c r="A2274" s="81">
        <v>40011</v>
      </c>
      <c r="B2274" s="84">
        <v>9.1300000000000008</v>
      </c>
      <c r="C2274" s="29">
        <f t="shared" si="105"/>
        <v>3.9243584623070435</v>
      </c>
      <c r="D2274" s="80">
        <f t="shared" si="106"/>
        <v>4.1471434083808845</v>
      </c>
      <c r="E2274" s="80">
        <f t="shared" si="107"/>
        <v>4.1047717477005445</v>
      </c>
    </row>
    <row r="2275" spans="1:5" x14ac:dyDescent="0.3">
      <c r="A2275" s="81">
        <v>40014</v>
      </c>
      <c r="B2275" s="84">
        <v>9.1300000000000008</v>
      </c>
      <c r="C2275" s="29">
        <f t="shared" si="105"/>
        <v>3.9257193120910174</v>
      </c>
      <c r="D2275" s="80">
        <f t="shared" si="106"/>
        <v>4.1486396127393652</v>
      </c>
      <c r="E2275" s="80">
        <f t="shared" si="107"/>
        <v>4.1062764293259937</v>
      </c>
    </row>
    <row r="2276" spans="1:5" x14ac:dyDescent="0.3">
      <c r="A2276" s="81">
        <v>40015</v>
      </c>
      <c r="B2276" s="84">
        <v>9.1199999999999992</v>
      </c>
      <c r="C2276" s="29">
        <f t="shared" si="105"/>
        <v>3.9270806337768711</v>
      </c>
      <c r="D2276" s="80">
        <f t="shared" si="106"/>
        <v>4.1501363568977183</v>
      </c>
      <c r="E2276" s="80">
        <f t="shared" si="107"/>
        <v>4.1077816625209174</v>
      </c>
    </row>
    <row r="2277" spans="1:5" x14ac:dyDescent="0.3">
      <c r="A2277" s="81">
        <v>40016</v>
      </c>
      <c r="B2277" s="84">
        <v>9</v>
      </c>
      <c r="C2277" s="29">
        <f t="shared" si="105"/>
        <v>3.9284409745084115</v>
      </c>
      <c r="D2277" s="80">
        <f t="shared" si="106"/>
        <v>4.1516320434640024</v>
      </c>
      <c r="E2277" s="80">
        <f t="shared" si="107"/>
        <v>4.109285927578207</v>
      </c>
    </row>
    <row r="2278" spans="1:5" x14ac:dyDescent="0.3">
      <c r="A2278" s="81">
        <v>40017</v>
      </c>
      <c r="B2278" s="84">
        <v>8.6199999999999992</v>
      </c>
      <c r="C2278" s="29">
        <f t="shared" si="105"/>
        <v>3.9297846191749231</v>
      </c>
      <c r="D2278" s="80">
        <f t="shared" si="106"/>
        <v>4.1531093934732244</v>
      </c>
      <c r="E2278" s="80">
        <f t="shared" si="107"/>
        <v>4.1107727855607603</v>
      </c>
    </row>
    <row r="2279" spans="1:5" x14ac:dyDescent="0.3">
      <c r="A2279" s="81">
        <v>40018</v>
      </c>
      <c r="B2279" s="84">
        <v>8.6199999999999992</v>
      </c>
      <c r="C2279" s="29">
        <f t="shared" si="105"/>
        <v>3.9310742565933974</v>
      </c>
      <c r="D2279" s="80">
        <f t="shared" si="106"/>
        <v>4.15452738158963</v>
      </c>
      <c r="E2279" s="80">
        <f t="shared" si="107"/>
        <v>4.1122032050928832</v>
      </c>
    </row>
    <row r="2280" spans="1:5" x14ac:dyDescent="0.3">
      <c r="A2280" s="81">
        <v>40021</v>
      </c>
      <c r="B2280" s="84">
        <v>8.6199999999999992</v>
      </c>
      <c r="C2280" s="29">
        <f t="shared" si="105"/>
        <v>3.9323643172321834</v>
      </c>
      <c r="D2280" s="80">
        <f t="shared" si="106"/>
        <v>4.1559458538469789</v>
      </c>
      <c r="E2280" s="80">
        <f t="shared" si="107"/>
        <v>4.1136341223659771</v>
      </c>
    </row>
    <row r="2281" spans="1:5" x14ac:dyDescent="0.3">
      <c r="A2281" s="81">
        <v>40022</v>
      </c>
      <c r="B2281" s="84">
        <v>8.51</v>
      </c>
      <c r="C2281" s="29">
        <f t="shared" si="105"/>
        <v>3.9336548012301695</v>
      </c>
      <c r="D2281" s="80">
        <f t="shared" si="106"/>
        <v>4.15736481041057</v>
      </c>
      <c r="E2281" s="80">
        <f t="shared" si="107"/>
        <v>4.1150655375532397</v>
      </c>
    </row>
    <row r="2282" spans="1:5" x14ac:dyDescent="0.3">
      <c r="A2282" s="81">
        <v>40023</v>
      </c>
      <c r="B2282" s="84">
        <v>8.6199999999999992</v>
      </c>
      <c r="C2282" s="29">
        <f t="shared" si="105"/>
        <v>3.9349298954339882</v>
      </c>
      <c r="D2282" s="80">
        <f t="shared" si="106"/>
        <v>4.1587668636499178</v>
      </c>
      <c r="E2282" s="80">
        <f t="shared" si="107"/>
        <v>4.1164809079370581</v>
      </c>
    </row>
    <row r="2283" spans="1:5" x14ac:dyDescent="0.3">
      <c r="A2283" s="81">
        <v>40024</v>
      </c>
      <c r="B2283" s="84">
        <v>8.61</v>
      </c>
      <c r="C2283" s="29">
        <f t="shared" si="105"/>
        <v>3.9362212213777727</v>
      </c>
      <c r="D2283" s="80">
        <f t="shared" si="106"/>
        <v>4.160186783385436</v>
      </c>
      <c r="E2283" s="80">
        <f t="shared" si="107"/>
        <v>4.1179133137160893</v>
      </c>
    </row>
    <row r="2284" spans="1:5" x14ac:dyDescent="0.3">
      <c r="A2284" s="81">
        <v>40025</v>
      </c>
      <c r="B2284" s="84">
        <v>8.61</v>
      </c>
      <c r="C2284" s="29">
        <f t="shared" si="105"/>
        <v>3.9375115146941404</v>
      </c>
      <c r="D2284" s="80">
        <f t="shared" si="106"/>
        <v>4.1616055864658241</v>
      </c>
      <c r="E2284" s="80">
        <f t="shared" si="107"/>
        <v>4.1193446942691621</v>
      </c>
    </row>
    <row r="2285" spans="1:5" x14ac:dyDescent="0.3">
      <c r="A2285" s="81">
        <v>40028</v>
      </c>
      <c r="B2285" s="84">
        <v>8.6300000000000008</v>
      </c>
      <c r="C2285" s="29">
        <f t="shared" si="105"/>
        <v>3.938802230968657</v>
      </c>
      <c r="D2285" s="80">
        <f t="shared" si="106"/>
        <v>4.1630248734192419</v>
      </c>
      <c r="E2285" s="80">
        <f t="shared" si="107"/>
        <v>4.1207765723679888</v>
      </c>
    </row>
    <row r="2286" spans="1:5" x14ac:dyDescent="0.3">
      <c r="A2286" s="81">
        <v>40029</v>
      </c>
      <c r="B2286" s="84">
        <v>8.61</v>
      </c>
      <c r="C2286" s="29">
        <f t="shared" si="105"/>
        <v>3.940096285053619</v>
      </c>
      <c r="D2286" s="80">
        <f t="shared" si="106"/>
        <v>4.1644478495069084</v>
      </c>
      <c r="E2286" s="80">
        <f t="shared" si="107"/>
        <v>4.1222119976205329</v>
      </c>
    </row>
    <row r="2287" spans="1:5" x14ac:dyDescent="0.3">
      <c r="A2287" s="81">
        <v>40030</v>
      </c>
      <c r="B2287" s="84">
        <v>8.61</v>
      </c>
      <c r="C2287" s="29">
        <f t="shared" si="105"/>
        <v>3.9413878486158596</v>
      </c>
      <c r="D2287" s="80">
        <f t="shared" si="106"/>
        <v>4.1658681057945817</v>
      </c>
      <c r="E2287" s="80">
        <f t="shared" si="107"/>
        <v>4.1236448723897476</v>
      </c>
    </row>
    <row r="2288" spans="1:5" x14ac:dyDescent="0.3">
      <c r="A2288" s="81">
        <v>40031</v>
      </c>
      <c r="B2288" s="84">
        <v>8.6199999999999992</v>
      </c>
      <c r="C2288" s="29">
        <f t="shared" si="105"/>
        <v>3.942679835552636</v>
      </c>
      <c r="D2288" s="80">
        <f t="shared" si="106"/>
        <v>4.1672888464508899</v>
      </c>
      <c r="E2288" s="80">
        <f t="shared" si="107"/>
        <v>4.1250782452241044</v>
      </c>
    </row>
    <row r="2289" spans="1:5" x14ac:dyDescent="0.3">
      <c r="A2289" s="81">
        <v>40032</v>
      </c>
      <c r="B2289" s="84">
        <v>8.6199999999999992</v>
      </c>
      <c r="C2289" s="29">
        <f t="shared" si="105"/>
        <v>3.9439737047942693</v>
      </c>
      <c r="D2289" s="80">
        <f t="shared" si="106"/>
        <v>4.1687116758305311</v>
      </c>
      <c r="E2289" s="80">
        <f t="shared" si="107"/>
        <v>4.1265136426058886</v>
      </c>
    </row>
    <row r="2290" spans="1:5" x14ac:dyDescent="0.3">
      <c r="A2290" s="81">
        <v>40035</v>
      </c>
      <c r="B2290" s="84">
        <v>8.6199999999999992</v>
      </c>
      <c r="C2290" s="29">
        <f t="shared" si="105"/>
        <v>3.9452679986449715</v>
      </c>
      <c r="D2290" s="80">
        <f t="shared" si="106"/>
        <v>4.1701349910040584</v>
      </c>
      <c r="E2290" s="80">
        <f t="shared" si="107"/>
        <v>4.1279495394607784</v>
      </c>
    </row>
    <row r="2291" spans="1:5" x14ac:dyDescent="0.3">
      <c r="A2291" s="81">
        <v>40036</v>
      </c>
      <c r="B2291" s="84">
        <v>8.6199999999999992</v>
      </c>
      <c r="C2291" s="29">
        <f t="shared" si="105"/>
        <v>3.9465627172440865</v>
      </c>
      <c r="D2291" s="80">
        <f t="shared" si="106"/>
        <v>4.1715587921373354</v>
      </c>
      <c r="E2291" s="80">
        <f t="shared" si="107"/>
        <v>4.1293859359625751</v>
      </c>
    </row>
    <row r="2292" spans="1:5" x14ac:dyDescent="0.3">
      <c r="A2292" s="81">
        <v>40037</v>
      </c>
      <c r="B2292" s="84">
        <v>8.6199999999999992</v>
      </c>
      <c r="C2292" s="29">
        <f t="shared" si="105"/>
        <v>3.9478578607310042</v>
      </c>
      <c r="D2292" s="80">
        <f t="shared" si="106"/>
        <v>4.1729830793962828</v>
      </c>
      <c r="E2292" s="80">
        <f t="shared" si="107"/>
        <v>4.1308228322851406</v>
      </c>
    </row>
    <row r="2293" spans="1:5" x14ac:dyDescent="0.3">
      <c r="A2293" s="81">
        <v>40038</v>
      </c>
      <c r="B2293" s="84">
        <v>8.6199999999999992</v>
      </c>
      <c r="C2293" s="29">
        <f t="shared" si="105"/>
        <v>3.9491534292451602</v>
      </c>
      <c r="D2293" s="80">
        <f t="shared" si="106"/>
        <v>4.1744078529468771</v>
      </c>
      <c r="E2293" s="80">
        <f t="shared" si="107"/>
        <v>4.1322602286023962</v>
      </c>
    </row>
    <row r="2294" spans="1:5" x14ac:dyDescent="0.3">
      <c r="A2294" s="81">
        <v>40039</v>
      </c>
      <c r="B2294" s="84">
        <v>8.6199999999999992</v>
      </c>
      <c r="C2294" s="29">
        <f t="shared" si="105"/>
        <v>3.9504494229260354</v>
      </c>
      <c r="D2294" s="80">
        <f t="shared" si="106"/>
        <v>4.1758331129551518</v>
      </c>
      <c r="E2294" s="80">
        <f t="shared" si="107"/>
        <v>4.1336981250883245</v>
      </c>
    </row>
    <row r="2295" spans="1:5" x14ac:dyDescent="0.3">
      <c r="A2295" s="81">
        <v>40042</v>
      </c>
      <c r="B2295" s="84">
        <v>8.6199999999999992</v>
      </c>
      <c r="C2295" s="29">
        <f t="shared" si="105"/>
        <v>3.9517458419131568</v>
      </c>
      <c r="D2295" s="80">
        <f t="shared" si="106"/>
        <v>4.177258859587198</v>
      </c>
      <c r="E2295" s="80">
        <f t="shared" si="107"/>
        <v>4.1351365219169676</v>
      </c>
    </row>
    <row r="2296" spans="1:5" x14ac:dyDescent="0.3">
      <c r="A2296" s="81">
        <v>40043</v>
      </c>
      <c r="B2296" s="84">
        <v>8.6199999999999992</v>
      </c>
      <c r="C2296" s="29">
        <f t="shared" si="105"/>
        <v>3.9530426863460972</v>
      </c>
      <c r="D2296" s="80">
        <f t="shared" si="106"/>
        <v>4.1786850930091619</v>
      </c>
      <c r="E2296" s="80">
        <f t="shared" si="107"/>
        <v>4.1365754192624298</v>
      </c>
    </row>
    <row r="2297" spans="1:5" x14ac:dyDescent="0.3">
      <c r="A2297" s="81">
        <v>40044</v>
      </c>
      <c r="B2297" s="84">
        <v>8.6300000000000008</v>
      </c>
      <c r="C2297" s="29">
        <f t="shared" si="105"/>
        <v>3.9543399563644752</v>
      </c>
      <c r="D2297" s="80">
        <f t="shared" si="106"/>
        <v>4.1801118133872475</v>
      </c>
      <c r="E2297" s="80">
        <f t="shared" si="107"/>
        <v>4.1380148172988758</v>
      </c>
    </row>
    <row r="2298" spans="1:5" x14ac:dyDescent="0.3">
      <c r="A2298" s="81">
        <v>40045</v>
      </c>
      <c r="B2298" s="84">
        <v>8.6300000000000008</v>
      </c>
      <c r="C2298" s="29">
        <f t="shared" si="105"/>
        <v>3.9556391152137391</v>
      </c>
      <c r="D2298" s="80">
        <f t="shared" si="106"/>
        <v>4.1815406300133988</v>
      </c>
      <c r="E2298" s="80">
        <f t="shared" si="107"/>
        <v>4.139456247296315</v>
      </c>
    </row>
    <row r="2299" spans="1:5" x14ac:dyDescent="0.3">
      <c r="A2299" s="81">
        <v>40046</v>
      </c>
      <c r="B2299" s="84">
        <v>8.6199999999999992</v>
      </c>
      <c r="C2299" s="29">
        <f t="shared" si="105"/>
        <v>3.9569387008886512</v>
      </c>
      <c r="D2299" s="80">
        <f t="shared" si="106"/>
        <v>4.1829699350276703</v>
      </c>
      <c r="E2299" s="80">
        <f t="shared" si="107"/>
        <v>4.1408981793993602</v>
      </c>
    </row>
    <row r="2300" spans="1:5" x14ac:dyDescent="0.3">
      <c r="A2300" s="81">
        <v>40049</v>
      </c>
      <c r="B2300" s="84">
        <v>8.6199999999999992</v>
      </c>
      <c r="C2300" s="29">
        <f t="shared" si="105"/>
        <v>3.9582372494621216</v>
      </c>
      <c r="D2300" s="80">
        <f t="shared" si="106"/>
        <v>4.1843981183710888</v>
      </c>
      <c r="E2300" s="80">
        <f t="shared" si="107"/>
        <v>4.1423390816202632</v>
      </c>
    </row>
    <row r="2301" spans="1:5" x14ac:dyDescent="0.3">
      <c r="A2301" s="81">
        <v>40050</v>
      </c>
      <c r="B2301" s="84">
        <v>8.6199999999999992</v>
      </c>
      <c r="C2301" s="29">
        <f t="shared" si="105"/>
        <v>3.9595362241802774</v>
      </c>
      <c r="D2301" s="80">
        <f t="shared" si="106"/>
        <v>4.1858267893363861</v>
      </c>
      <c r="E2301" s="80">
        <f t="shared" si="107"/>
        <v>4.143780485229783</v>
      </c>
    </row>
    <row r="2302" spans="1:5" x14ac:dyDescent="0.3">
      <c r="A2302" s="81">
        <v>40051</v>
      </c>
      <c r="B2302" s="84">
        <v>8.6199999999999992</v>
      </c>
      <c r="C2302" s="29">
        <f t="shared" si="105"/>
        <v>3.9608356251829666</v>
      </c>
      <c r="D2302" s="80">
        <f t="shared" si="106"/>
        <v>4.1872559480900513</v>
      </c>
      <c r="E2302" s="80">
        <f t="shared" si="107"/>
        <v>4.1452223904023873</v>
      </c>
    </row>
    <row r="2303" spans="1:5" x14ac:dyDescent="0.3">
      <c r="A2303" s="81">
        <v>40052</v>
      </c>
      <c r="B2303" s="85">
        <v>8.6199999999999992</v>
      </c>
      <c r="C2303" s="29">
        <f t="shared" si="105"/>
        <v>3.9621354526100827</v>
      </c>
      <c r="D2303" s="80">
        <f t="shared" si="106"/>
        <v>4.1886855947986286</v>
      </c>
      <c r="E2303" s="80">
        <f t="shared" si="107"/>
        <v>4.1466647973126038</v>
      </c>
    </row>
    <row r="2304" spans="1:5" x14ac:dyDescent="0.3">
      <c r="A2304" s="81">
        <v>40053</v>
      </c>
      <c r="B2304" s="84">
        <v>8.6199999999999992</v>
      </c>
      <c r="C2304" s="29">
        <f t="shared" si="105"/>
        <v>3.9634357066015657</v>
      </c>
      <c r="D2304" s="80">
        <f t="shared" si="106"/>
        <v>4.1901157296287197</v>
      </c>
      <c r="E2304" s="80">
        <f t="shared" si="107"/>
        <v>4.148107706135022</v>
      </c>
    </row>
    <row r="2305" spans="1:5" x14ac:dyDescent="0.3">
      <c r="A2305" s="81">
        <v>40056</v>
      </c>
      <c r="B2305" s="84">
        <v>8.6199999999999992</v>
      </c>
      <c r="C2305" s="29">
        <f t="shared" si="105"/>
        <v>3.9647363872974011</v>
      </c>
      <c r="D2305" s="80">
        <f t="shared" si="106"/>
        <v>4.1915463527469825</v>
      </c>
      <c r="E2305" s="80">
        <f t="shared" si="107"/>
        <v>4.1495511170442905</v>
      </c>
    </row>
    <row r="2306" spans="1:5" x14ac:dyDescent="0.3">
      <c r="A2306" s="81">
        <v>40057</v>
      </c>
      <c r="B2306" s="84">
        <v>8.6199999999999992</v>
      </c>
      <c r="C2306" s="29">
        <f t="shared" si="105"/>
        <v>3.9660374948376202</v>
      </c>
      <c r="D2306" s="80">
        <f t="shared" si="106"/>
        <v>4.1929774643201325</v>
      </c>
      <c r="E2306" s="80">
        <f t="shared" si="107"/>
        <v>4.1509950302151202</v>
      </c>
    </row>
    <row r="2307" spans="1:5" x14ac:dyDescent="0.3">
      <c r="A2307" s="81">
        <v>40058</v>
      </c>
      <c r="B2307" s="84">
        <v>8.6199999999999992</v>
      </c>
      <c r="C2307" s="29">
        <f t="shared" si="105"/>
        <v>3.967339029362301</v>
      </c>
      <c r="D2307" s="80">
        <f t="shared" si="106"/>
        <v>4.1944090645149421</v>
      </c>
      <c r="E2307" s="80">
        <f t="shared" si="107"/>
        <v>4.1524394458222824</v>
      </c>
    </row>
    <row r="2308" spans="1:5" x14ac:dyDescent="0.3">
      <c r="A2308" s="81">
        <v>40059</v>
      </c>
      <c r="B2308" s="84">
        <v>8.6199999999999992</v>
      </c>
      <c r="C2308" s="29">
        <f t="shared" si="105"/>
        <v>3.9686409910115668</v>
      </c>
      <c r="D2308" s="80">
        <f t="shared" si="106"/>
        <v>4.1958411534982405</v>
      </c>
      <c r="E2308" s="80">
        <f t="shared" si="107"/>
        <v>4.1538843640406098</v>
      </c>
    </row>
    <row r="2309" spans="1:5" x14ac:dyDescent="0.3">
      <c r="A2309" s="81">
        <v>40060</v>
      </c>
      <c r="B2309" s="84">
        <v>8.6199999999999992</v>
      </c>
      <c r="C2309" s="29">
        <f t="shared" ref="C2309:C2372" si="108">IF(A2309=$B$2,1,IF(A2308&lt;DATE(1998,1,2),ROUND(B2308/3000+1,8)*C2308,ROUND(((1+B2308/100)^(1/252)),8)*C2308))</f>
        <v>3.9699433799255868</v>
      </c>
      <c r="D2309" s="80">
        <f t="shared" ref="D2309:D2372" si="109">(((ROUND(C2309/C2308,8)-1)*$D$1)+1)*D2308</f>
        <v>4.1972737314369137</v>
      </c>
      <c r="E2309" s="80">
        <f t="shared" ref="E2309:E2372" si="110">(((ROUND(C2309/C2308,8))*(($E$1+1)^(1/252)))*E2308)</f>
        <v>4.1553297850449944</v>
      </c>
    </row>
    <row r="2310" spans="1:5" x14ac:dyDescent="0.3">
      <c r="A2310" s="81">
        <v>40064</v>
      </c>
      <c r="B2310" s="84">
        <v>8.6199999999999992</v>
      </c>
      <c r="C2310" s="29">
        <f t="shared" si="108"/>
        <v>3.9712461962445769</v>
      </c>
      <c r="D2310" s="80">
        <f t="shared" si="109"/>
        <v>4.1987067984979047</v>
      </c>
      <c r="E2310" s="80">
        <f t="shared" si="110"/>
        <v>4.1567757090103905</v>
      </c>
    </row>
    <row r="2311" spans="1:5" x14ac:dyDescent="0.3">
      <c r="A2311" s="81">
        <v>40065</v>
      </c>
      <c r="B2311" s="84">
        <v>8.6300000000000008</v>
      </c>
      <c r="C2311" s="29">
        <f t="shared" si="108"/>
        <v>3.9725494401087982</v>
      </c>
      <c r="D2311" s="80">
        <f t="shared" si="109"/>
        <v>4.2001403548482141</v>
      </c>
      <c r="E2311" s="80">
        <f t="shared" si="110"/>
        <v>4.1582221361118119</v>
      </c>
    </row>
    <row r="2312" spans="1:5" x14ac:dyDescent="0.3">
      <c r="A2312" s="81">
        <v>40066</v>
      </c>
      <c r="B2312" s="84">
        <v>8.6300000000000008</v>
      </c>
      <c r="C2312" s="29">
        <f t="shared" si="108"/>
        <v>3.9738545815018513</v>
      </c>
      <c r="D2312" s="80">
        <f t="shared" si="109"/>
        <v>4.2015760174905283</v>
      </c>
      <c r="E2312" s="80">
        <f t="shared" si="110"/>
        <v>4.1596706050969754</v>
      </c>
    </row>
    <row r="2313" spans="1:5" x14ac:dyDescent="0.3">
      <c r="A2313" s="81">
        <v>40067</v>
      </c>
      <c r="B2313" s="84">
        <v>8.6300000000000008</v>
      </c>
      <c r="C2313" s="29">
        <f t="shared" si="108"/>
        <v>3.9751601516860577</v>
      </c>
      <c r="D2313" s="80">
        <f t="shared" si="109"/>
        <v>4.2030121708610197</v>
      </c>
      <c r="E2313" s="80">
        <f t="shared" si="110"/>
        <v>4.1611195786396955</v>
      </c>
    </row>
    <row r="2314" spans="1:5" x14ac:dyDescent="0.3">
      <c r="A2314" s="81">
        <v>40070</v>
      </c>
      <c r="B2314" s="84">
        <v>8.6300000000000008</v>
      </c>
      <c r="C2314" s="29">
        <f t="shared" si="108"/>
        <v>3.9764661508022923</v>
      </c>
      <c r="D2314" s="80">
        <f t="shared" si="109"/>
        <v>4.2044488151274262</v>
      </c>
      <c r="E2314" s="80">
        <f t="shared" si="110"/>
        <v>4.1625690569157294</v>
      </c>
    </row>
    <row r="2315" spans="1:5" x14ac:dyDescent="0.3">
      <c r="A2315" s="81">
        <v>40071</v>
      </c>
      <c r="B2315" s="84">
        <v>8.6199999999999992</v>
      </c>
      <c r="C2315" s="29">
        <f t="shared" si="108"/>
        <v>3.9777725789914764</v>
      </c>
      <c r="D2315" s="80">
        <f t="shared" si="109"/>
        <v>4.2058859504575423</v>
      </c>
      <c r="E2315" s="80">
        <f t="shared" si="110"/>
        <v>4.1640190401008947</v>
      </c>
    </row>
    <row r="2316" spans="1:5" x14ac:dyDescent="0.3">
      <c r="A2316" s="81">
        <v>40072</v>
      </c>
      <c r="B2316" s="84">
        <v>8.6300000000000008</v>
      </c>
      <c r="C2316" s="29">
        <f t="shared" si="108"/>
        <v>3.9790779646187238</v>
      </c>
      <c r="D2316" s="80">
        <f t="shared" si="109"/>
        <v>4.2073219579718346</v>
      </c>
      <c r="E2316" s="80">
        <f t="shared" si="110"/>
        <v>4.1654679876535328</v>
      </c>
    </row>
    <row r="2317" spans="1:5" x14ac:dyDescent="0.3">
      <c r="A2317" s="81">
        <v>40073</v>
      </c>
      <c r="B2317" s="84">
        <v>8.6199999999999992</v>
      </c>
      <c r="C2317" s="29">
        <f t="shared" si="108"/>
        <v>3.9803852508932192</v>
      </c>
      <c r="D2317" s="80">
        <f t="shared" si="109"/>
        <v>4.2087600753795718</v>
      </c>
      <c r="E2317" s="80">
        <f t="shared" si="110"/>
        <v>4.166918980647969</v>
      </c>
    </row>
    <row r="2318" spans="1:5" x14ac:dyDescent="0.3">
      <c r="A2318" s="81">
        <v>40074</v>
      </c>
      <c r="B2318" s="84">
        <v>8.6300000000000008</v>
      </c>
      <c r="C2318" s="29">
        <f t="shared" si="108"/>
        <v>3.9816914939210046</v>
      </c>
      <c r="D2318" s="80">
        <f t="shared" si="109"/>
        <v>4.2101970642007833</v>
      </c>
      <c r="E2318" s="80">
        <f t="shared" si="110"/>
        <v>4.1683689372886343</v>
      </c>
    </row>
    <row r="2319" spans="1:5" x14ac:dyDescent="0.3">
      <c r="A2319" s="81">
        <v>40077</v>
      </c>
      <c r="B2319" s="84">
        <v>8.6199999999999992</v>
      </c>
      <c r="C2319" s="29">
        <f t="shared" si="108"/>
        <v>3.9829996388444173</v>
      </c>
      <c r="D2319" s="80">
        <f t="shared" si="109"/>
        <v>4.2116361643572517</v>
      </c>
      <c r="E2319" s="80">
        <f t="shared" si="110"/>
        <v>4.1698209407956011</v>
      </c>
    </row>
    <row r="2320" spans="1:5" x14ac:dyDescent="0.3">
      <c r="A2320" s="81">
        <v>40078</v>
      </c>
      <c r="B2320" s="84">
        <v>8.6300000000000008</v>
      </c>
      <c r="C2320" s="29">
        <f t="shared" si="108"/>
        <v>3.9843067398358967</v>
      </c>
      <c r="D2320" s="80">
        <f t="shared" si="109"/>
        <v>4.2130741351559662</v>
      </c>
      <c r="E2320" s="80">
        <f t="shared" si="110"/>
        <v>4.1712719072270517</v>
      </c>
    </row>
    <row r="2321" spans="1:5" x14ac:dyDescent="0.3">
      <c r="A2321" s="81">
        <v>40079</v>
      </c>
      <c r="B2321" s="84">
        <v>8.6300000000000008</v>
      </c>
      <c r="C2321" s="29">
        <f t="shared" si="108"/>
        <v>3.9856157439722022</v>
      </c>
      <c r="D2321" s="80">
        <f t="shared" si="109"/>
        <v>4.2145142187327354</v>
      </c>
      <c r="E2321" s="80">
        <f t="shared" si="110"/>
        <v>4.1727249219502989</v>
      </c>
    </row>
    <row r="2322" spans="1:5" x14ac:dyDescent="0.3">
      <c r="A2322" s="81">
        <v>40080</v>
      </c>
      <c r="B2322" s="84">
        <v>8.6199999999999992</v>
      </c>
      <c r="C2322" s="29">
        <f t="shared" si="108"/>
        <v>3.9869251781687267</v>
      </c>
      <c r="D2322" s="80">
        <f t="shared" si="109"/>
        <v>4.2159547945488152</v>
      </c>
      <c r="E2322" s="80">
        <f t="shared" si="110"/>
        <v>4.1741784428145587</v>
      </c>
    </row>
    <row r="2323" spans="1:5" x14ac:dyDescent="0.3">
      <c r="A2323" s="81">
        <v>40081</v>
      </c>
      <c r="B2323" s="84">
        <v>8.6199999999999992</v>
      </c>
      <c r="C2323" s="29">
        <f t="shared" si="108"/>
        <v>3.9882335674044462</v>
      </c>
      <c r="D2323" s="80">
        <f t="shared" si="109"/>
        <v>4.2173942398490931</v>
      </c>
      <c r="E2323" s="80">
        <f t="shared" si="110"/>
        <v>4.1756309255195481</v>
      </c>
    </row>
    <row r="2324" spans="1:5" x14ac:dyDescent="0.3">
      <c r="A2324" s="81">
        <v>40084</v>
      </c>
      <c r="B2324" s="84">
        <v>8.6199999999999992</v>
      </c>
      <c r="C2324" s="29">
        <f t="shared" si="108"/>
        <v>3.9895423860142611</v>
      </c>
      <c r="D2324" s="80">
        <f t="shared" si="109"/>
        <v>4.2188341766163981</v>
      </c>
      <c r="E2324" s="80">
        <f t="shared" si="110"/>
        <v>4.1770839136427975</v>
      </c>
    </row>
    <row r="2325" spans="1:5" x14ac:dyDescent="0.3">
      <c r="A2325" s="81">
        <v>40085</v>
      </c>
      <c r="B2325" s="84">
        <v>8.59</v>
      </c>
      <c r="C2325" s="29">
        <f t="shared" si="108"/>
        <v>3.9908516341390792</v>
      </c>
      <c r="D2325" s="80">
        <f t="shared" si="109"/>
        <v>4.220274605018532</v>
      </c>
      <c r="E2325" s="80">
        <f t="shared" si="110"/>
        <v>4.178537407360178</v>
      </c>
    </row>
    <row r="2326" spans="1:5" x14ac:dyDescent="0.3">
      <c r="A2326" s="81">
        <v>40086</v>
      </c>
      <c r="B2326" s="84">
        <v>8.6</v>
      </c>
      <c r="C2326" s="29">
        <f t="shared" si="108"/>
        <v>3.992156921983057</v>
      </c>
      <c r="D2326" s="80">
        <f t="shared" si="109"/>
        <v>4.2217106953722841</v>
      </c>
      <c r="E2326" s="80">
        <f t="shared" si="110"/>
        <v>4.1799868103654996</v>
      </c>
    </row>
    <row r="2327" spans="1:5" x14ac:dyDescent="0.3">
      <c r="A2327" s="81">
        <v>40087</v>
      </c>
      <c r="B2327" s="84">
        <v>8.6199999999999992</v>
      </c>
      <c r="C2327" s="29">
        <f t="shared" si="108"/>
        <v>3.9934641138455911</v>
      </c>
      <c r="D2327" s="80">
        <f t="shared" si="109"/>
        <v>4.2231488995431601</v>
      </c>
      <c r="E2327" s="80">
        <f t="shared" si="110"/>
        <v>4.1814382627487978</v>
      </c>
    </row>
    <row r="2328" spans="1:5" x14ac:dyDescent="0.3">
      <c r="A2328" s="81">
        <v>40088</v>
      </c>
      <c r="B2328" s="84">
        <v>8.6199999999999992</v>
      </c>
      <c r="C2328" s="29">
        <f t="shared" si="108"/>
        <v>3.9947746489638316</v>
      </c>
      <c r="D2328" s="80">
        <f t="shared" si="109"/>
        <v>4.2245908011128073</v>
      </c>
      <c r="E2328" s="80">
        <f t="shared" si="110"/>
        <v>4.1828932716426026</v>
      </c>
    </row>
    <row r="2329" spans="1:5" x14ac:dyDescent="0.3">
      <c r="A2329" s="81">
        <v>40091</v>
      </c>
      <c r="B2329" s="84">
        <v>8.6199999999999992</v>
      </c>
      <c r="C2329" s="29">
        <f t="shared" si="108"/>
        <v>3.996085614160382</v>
      </c>
      <c r="D2329" s="80">
        <f t="shared" si="109"/>
        <v>4.2260331949881209</v>
      </c>
      <c r="E2329" s="80">
        <f t="shared" si="110"/>
        <v>4.1843487868337021</v>
      </c>
    </row>
    <row r="2330" spans="1:5" x14ac:dyDescent="0.3">
      <c r="A2330" s="81">
        <v>40092</v>
      </c>
      <c r="B2330" s="84">
        <v>8.6199999999999992</v>
      </c>
      <c r="C2330" s="29">
        <f t="shared" si="108"/>
        <v>3.9973970095763809</v>
      </c>
      <c r="D2330" s="80">
        <f t="shared" si="109"/>
        <v>4.2274760813371888</v>
      </c>
      <c r="E2330" s="80">
        <f t="shared" si="110"/>
        <v>4.185804808498272</v>
      </c>
    </row>
    <row r="2331" spans="1:5" x14ac:dyDescent="0.3">
      <c r="A2331" s="81">
        <v>40093</v>
      </c>
      <c r="B2331" s="84">
        <v>8.6199999999999992</v>
      </c>
      <c r="C2331" s="29">
        <f t="shared" si="108"/>
        <v>3.9987088353530136</v>
      </c>
      <c r="D2331" s="80">
        <f t="shared" si="109"/>
        <v>4.2289194603281555</v>
      </c>
      <c r="E2331" s="80">
        <f t="shared" si="110"/>
        <v>4.1872613368125489</v>
      </c>
    </row>
    <row r="2332" spans="1:5" x14ac:dyDescent="0.3">
      <c r="A2332" s="81">
        <v>40094</v>
      </c>
      <c r="B2332" s="84">
        <v>8.61</v>
      </c>
      <c r="C2332" s="29">
        <f t="shared" si="108"/>
        <v>4.0000210916315115</v>
      </c>
      <c r="D2332" s="80">
        <f t="shared" si="109"/>
        <v>4.2303633321292224</v>
      </c>
      <c r="E2332" s="80">
        <f t="shared" si="110"/>
        <v>4.1887183719528309</v>
      </c>
    </row>
    <row r="2333" spans="1:5" x14ac:dyDescent="0.3">
      <c r="A2333" s="81">
        <v>40095</v>
      </c>
      <c r="B2333" s="84">
        <v>8.61</v>
      </c>
      <c r="C2333" s="29">
        <f t="shared" si="108"/>
        <v>4.0013322985453481</v>
      </c>
      <c r="D2333" s="80">
        <f t="shared" si="109"/>
        <v>4.2318060684387451</v>
      </c>
      <c r="E2333" s="80">
        <f t="shared" si="110"/>
        <v>4.1901743642390068</v>
      </c>
    </row>
    <row r="2334" spans="1:5" x14ac:dyDescent="0.3">
      <c r="A2334" s="81">
        <v>40099</v>
      </c>
      <c r="B2334" s="84">
        <v>8.61</v>
      </c>
      <c r="C2334" s="29">
        <f t="shared" si="108"/>
        <v>4.0026439352728111</v>
      </c>
      <c r="D2334" s="80">
        <f t="shared" si="109"/>
        <v>4.2332492967835602</v>
      </c>
      <c r="E2334" s="80">
        <f t="shared" si="110"/>
        <v>4.1916308626259386</v>
      </c>
    </row>
    <row r="2335" spans="1:5" x14ac:dyDescent="0.3">
      <c r="A2335" s="81">
        <v>40100</v>
      </c>
      <c r="B2335" s="84">
        <v>8.61</v>
      </c>
      <c r="C2335" s="29">
        <f t="shared" si="108"/>
        <v>4.0039560019547933</v>
      </c>
      <c r="D2335" s="80">
        <f t="shared" si="109"/>
        <v>4.2346930173314732</v>
      </c>
      <c r="E2335" s="80">
        <f t="shared" si="110"/>
        <v>4.1930878672895471</v>
      </c>
    </row>
    <row r="2336" spans="1:5" x14ac:dyDescent="0.3">
      <c r="A2336" s="81">
        <v>40101</v>
      </c>
      <c r="B2336" s="84">
        <v>8.61</v>
      </c>
      <c r="C2336" s="29">
        <f t="shared" si="108"/>
        <v>4.0052684987322342</v>
      </c>
      <c r="D2336" s="80">
        <f t="shared" si="109"/>
        <v>4.2361372302503462</v>
      </c>
      <c r="E2336" s="80">
        <f t="shared" si="110"/>
        <v>4.1945453784058131</v>
      </c>
    </row>
    <row r="2337" spans="1:5" x14ac:dyDescent="0.3">
      <c r="A2337" s="81">
        <v>40102</v>
      </c>
      <c r="B2337" s="84">
        <v>8.6199999999999992</v>
      </c>
      <c r="C2337" s="29">
        <f t="shared" si="108"/>
        <v>4.006581425746119</v>
      </c>
      <c r="D2337" s="80">
        <f t="shared" si="109"/>
        <v>4.237581935708099</v>
      </c>
      <c r="E2337" s="80">
        <f t="shared" si="110"/>
        <v>4.196003396150779</v>
      </c>
    </row>
    <row r="2338" spans="1:5" x14ac:dyDescent="0.3">
      <c r="A2338" s="81">
        <v>40105</v>
      </c>
      <c r="B2338" s="84">
        <v>8.6199999999999992</v>
      </c>
      <c r="C2338" s="29">
        <f t="shared" si="108"/>
        <v>4.0078962655726063</v>
      </c>
      <c r="D2338" s="80">
        <f t="shared" si="109"/>
        <v>4.2390287651213994</v>
      </c>
      <c r="E2338" s="80">
        <f t="shared" si="110"/>
        <v>4.1974634732525322</v>
      </c>
    </row>
    <row r="2339" spans="1:5" x14ac:dyDescent="0.3">
      <c r="A2339" s="81">
        <v>40106</v>
      </c>
      <c r="B2339" s="84">
        <v>8.6199999999999992</v>
      </c>
      <c r="C2339" s="29">
        <f t="shared" si="108"/>
        <v>4.0092115368900787</v>
      </c>
      <c r="D2339" s="80">
        <f t="shared" si="109"/>
        <v>4.2404760885228709</v>
      </c>
      <c r="E2339" s="80">
        <f t="shared" si="110"/>
        <v>4.198924058415157</v>
      </c>
    </row>
    <row r="2340" spans="1:5" x14ac:dyDescent="0.3">
      <c r="A2340" s="81">
        <v>40107</v>
      </c>
      <c r="B2340" s="84">
        <v>8.6199999999999992</v>
      </c>
      <c r="C2340" s="29">
        <f t="shared" si="108"/>
        <v>4.0105272398401395</v>
      </c>
      <c r="D2340" s="80">
        <f t="shared" si="109"/>
        <v>4.2419239060811753</v>
      </c>
      <c r="E2340" s="80">
        <f t="shared" si="110"/>
        <v>4.2003851518154427</v>
      </c>
    </row>
    <row r="2341" spans="1:5" x14ac:dyDescent="0.3">
      <c r="A2341" s="81">
        <v>40108</v>
      </c>
      <c r="B2341" s="84">
        <v>8.6199999999999992</v>
      </c>
      <c r="C2341" s="29">
        <f t="shared" si="108"/>
        <v>4.011843374564438</v>
      </c>
      <c r="D2341" s="80">
        <f t="shared" si="109"/>
        <v>4.2433722179650308</v>
      </c>
      <c r="E2341" s="80">
        <f t="shared" si="110"/>
        <v>4.2018467536302397</v>
      </c>
    </row>
    <row r="2342" spans="1:5" x14ac:dyDescent="0.3">
      <c r="A2342" s="81">
        <v>40109</v>
      </c>
      <c r="B2342" s="84">
        <v>8.6199999999999992</v>
      </c>
      <c r="C2342" s="29">
        <f t="shared" si="108"/>
        <v>4.0131599412046688</v>
      </c>
      <c r="D2342" s="80">
        <f t="shared" si="109"/>
        <v>4.2448210243432145</v>
      </c>
      <c r="E2342" s="80">
        <f t="shared" si="110"/>
        <v>4.2033088640364609</v>
      </c>
    </row>
    <row r="2343" spans="1:5" x14ac:dyDescent="0.3">
      <c r="A2343" s="81">
        <v>40112</v>
      </c>
      <c r="B2343" s="84">
        <v>8.6199999999999992</v>
      </c>
      <c r="C2343" s="29">
        <f t="shared" si="108"/>
        <v>4.0144769399025737</v>
      </c>
      <c r="D2343" s="80">
        <f t="shared" si="109"/>
        <v>4.2462703253845611</v>
      </c>
      <c r="E2343" s="80">
        <f t="shared" si="110"/>
        <v>4.2047714832110792</v>
      </c>
    </row>
    <row r="2344" spans="1:5" x14ac:dyDescent="0.3">
      <c r="A2344" s="81">
        <v>40113</v>
      </c>
      <c r="B2344" s="84">
        <v>8.6199999999999992</v>
      </c>
      <c r="C2344" s="29">
        <f t="shared" si="108"/>
        <v>4.0157943707999415</v>
      </c>
      <c r="D2344" s="80">
        <f t="shared" si="109"/>
        <v>4.2477201212579621</v>
      </c>
      <c r="E2344" s="80">
        <f t="shared" si="110"/>
        <v>4.2062346113311309</v>
      </c>
    </row>
    <row r="2345" spans="1:5" x14ac:dyDescent="0.3">
      <c r="A2345" s="81">
        <v>40114</v>
      </c>
      <c r="B2345" s="84">
        <v>8.61</v>
      </c>
      <c r="C2345" s="29">
        <f t="shared" si="108"/>
        <v>4.0171122340386072</v>
      </c>
      <c r="D2345" s="80">
        <f t="shared" si="109"/>
        <v>4.2491704121323677</v>
      </c>
      <c r="E2345" s="80">
        <f t="shared" si="110"/>
        <v>4.2076982485737124</v>
      </c>
    </row>
    <row r="2346" spans="1:5" x14ac:dyDescent="0.3">
      <c r="A2346" s="81">
        <v>40115</v>
      </c>
      <c r="B2346" s="84">
        <v>8.6199999999999992</v>
      </c>
      <c r="C2346" s="29">
        <f t="shared" si="108"/>
        <v>4.0184290434289247</v>
      </c>
      <c r="D2346" s="80">
        <f t="shared" si="109"/>
        <v>4.2506195624671328</v>
      </c>
      <c r="E2346" s="80">
        <f t="shared" si="110"/>
        <v>4.2091608382368175</v>
      </c>
    </row>
    <row r="2347" spans="1:5" x14ac:dyDescent="0.3">
      <c r="A2347" s="81">
        <v>40116</v>
      </c>
      <c r="B2347" s="84">
        <v>8.6199999999999992</v>
      </c>
      <c r="C2347" s="29">
        <f t="shared" si="108"/>
        <v>4.0197477712881069</v>
      </c>
      <c r="D2347" s="80">
        <f t="shared" si="109"/>
        <v>4.2520708432921488</v>
      </c>
      <c r="E2347" s="80">
        <f t="shared" si="110"/>
        <v>4.210625493714252</v>
      </c>
    </row>
    <row r="2348" spans="1:5" x14ac:dyDescent="0.3">
      <c r="A2348" s="81">
        <v>40120</v>
      </c>
      <c r="B2348" s="84">
        <v>8.6300000000000008</v>
      </c>
      <c r="C2348" s="29">
        <f t="shared" si="108"/>
        <v>4.0210669319142101</v>
      </c>
      <c r="D2348" s="80">
        <f t="shared" si="109"/>
        <v>4.2535226196251728</v>
      </c>
      <c r="E2348" s="80">
        <f t="shared" si="110"/>
        <v>4.212090658845689</v>
      </c>
    </row>
    <row r="2349" spans="1:5" x14ac:dyDescent="0.3">
      <c r="A2349" s="81">
        <v>40121</v>
      </c>
      <c r="B2349" s="84">
        <v>8.6300000000000008</v>
      </c>
      <c r="C2349" s="29">
        <f t="shared" si="108"/>
        <v>4.0223880132440213</v>
      </c>
      <c r="D2349" s="80">
        <f t="shared" si="109"/>
        <v>4.2549765290204107</v>
      </c>
      <c r="E2349" s="80">
        <f t="shared" si="110"/>
        <v>4.2135578923128607</v>
      </c>
    </row>
    <row r="2350" spans="1:5" x14ac:dyDescent="0.3">
      <c r="A2350" s="81">
        <v>40122</v>
      </c>
      <c r="B2350" s="84">
        <v>8.6300000000000008</v>
      </c>
      <c r="C2350" s="29">
        <f t="shared" si="108"/>
        <v>4.0237095286018922</v>
      </c>
      <c r="D2350" s="80">
        <f t="shared" si="109"/>
        <v>4.2564309353808047</v>
      </c>
      <c r="E2350" s="80">
        <f t="shared" si="110"/>
        <v>4.2150256368739809</v>
      </c>
    </row>
    <row r="2351" spans="1:5" x14ac:dyDescent="0.3">
      <c r="A2351" s="81">
        <v>40123</v>
      </c>
      <c r="B2351" s="84">
        <v>8.6300000000000008</v>
      </c>
      <c r="C2351" s="29">
        <f t="shared" si="108"/>
        <v>4.0250314781304191</v>
      </c>
      <c r="D2351" s="80">
        <f t="shared" si="109"/>
        <v>4.2578858388762226</v>
      </c>
      <c r="E2351" s="80">
        <f t="shared" si="110"/>
        <v>4.2164938927070832</v>
      </c>
    </row>
    <row r="2352" spans="1:5" x14ac:dyDescent="0.3">
      <c r="A2352" s="81">
        <v>40126</v>
      </c>
      <c r="B2352" s="84">
        <v>8.6300000000000008</v>
      </c>
      <c r="C2352" s="29">
        <f t="shared" si="108"/>
        <v>4.0263538619722441</v>
      </c>
      <c r="D2352" s="80">
        <f t="shared" si="109"/>
        <v>4.2593412396765924</v>
      </c>
      <c r="E2352" s="80">
        <f t="shared" si="110"/>
        <v>4.2179626599902642</v>
      </c>
    </row>
    <row r="2353" spans="1:5" x14ac:dyDescent="0.3">
      <c r="A2353" s="81">
        <v>40127</v>
      </c>
      <c r="B2353" s="84">
        <v>8.6300000000000008</v>
      </c>
      <c r="C2353" s="29">
        <f t="shared" si="108"/>
        <v>4.0276766802700559</v>
      </c>
      <c r="D2353" s="80">
        <f t="shared" si="109"/>
        <v>4.2607971379518998</v>
      </c>
      <c r="E2353" s="80">
        <f t="shared" si="110"/>
        <v>4.219431938901681</v>
      </c>
    </row>
    <row r="2354" spans="1:5" x14ac:dyDescent="0.3">
      <c r="A2354" s="81">
        <v>40128</v>
      </c>
      <c r="B2354" s="84">
        <v>8.64</v>
      </c>
      <c r="C2354" s="29">
        <f t="shared" si="108"/>
        <v>4.0289999331665918</v>
      </c>
      <c r="D2354" s="80">
        <f t="shared" si="109"/>
        <v>4.2622535338721876</v>
      </c>
      <c r="E2354" s="80">
        <f t="shared" si="110"/>
        <v>4.2209017296195537</v>
      </c>
    </row>
    <row r="2355" spans="1:5" x14ac:dyDescent="0.3">
      <c r="A2355" s="81">
        <v>40129</v>
      </c>
      <c r="B2355" s="84">
        <v>8.6300000000000008</v>
      </c>
      <c r="C2355" s="29">
        <f t="shared" si="108"/>
        <v>4.0303250712446097</v>
      </c>
      <c r="D2355" s="80">
        <f t="shared" si="109"/>
        <v>4.2637120240090445</v>
      </c>
      <c r="E2355" s="80">
        <f t="shared" si="110"/>
        <v>4.2223735518768608</v>
      </c>
    </row>
    <row r="2356" spans="1:5" x14ac:dyDescent="0.3">
      <c r="A2356" s="81">
        <v>40130</v>
      </c>
      <c r="B2356" s="84">
        <v>8.6300000000000008</v>
      </c>
      <c r="C2356" s="29">
        <f t="shared" si="108"/>
        <v>4.0316491942435162</v>
      </c>
      <c r="D2356" s="80">
        <f t="shared" si="109"/>
        <v>4.2651694162753264</v>
      </c>
      <c r="E2356" s="80">
        <f t="shared" si="110"/>
        <v>4.2238443672718722</v>
      </c>
    </row>
    <row r="2357" spans="1:5" x14ac:dyDescent="0.3">
      <c r="A2357" s="81">
        <v>40133</v>
      </c>
      <c r="B2357" s="84">
        <v>8.6300000000000008</v>
      </c>
      <c r="C2357" s="29">
        <f t="shared" si="108"/>
        <v>4.0329737522697924</v>
      </c>
      <c r="D2357" s="80">
        <f t="shared" si="109"/>
        <v>4.2666273066972549</v>
      </c>
      <c r="E2357" s="80">
        <f t="shared" si="110"/>
        <v>4.2253156950085557</v>
      </c>
    </row>
    <row r="2358" spans="1:5" x14ac:dyDescent="0.3">
      <c r="A2358" s="81">
        <v>40134</v>
      </c>
      <c r="B2358" s="84">
        <v>8.6199999999999992</v>
      </c>
      <c r="C2358" s="29">
        <f t="shared" si="108"/>
        <v>4.034298745466363</v>
      </c>
      <c r="D2358" s="80">
        <f t="shared" si="109"/>
        <v>4.2680856954451052</v>
      </c>
      <c r="E2358" s="80">
        <f t="shared" si="110"/>
        <v>4.2267875352653794</v>
      </c>
    </row>
    <row r="2359" spans="1:5" x14ac:dyDescent="0.3">
      <c r="A2359" s="81">
        <v>40135</v>
      </c>
      <c r="B2359" s="84">
        <v>8.6199999999999992</v>
      </c>
      <c r="C2359" s="29">
        <f t="shared" si="108"/>
        <v>4.0356226812856626</v>
      </c>
      <c r="D2359" s="80">
        <f t="shared" si="109"/>
        <v>4.2695429396981588</v>
      </c>
      <c r="E2359" s="80">
        <f t="shared" si="110"/>
        <v>4.2282583242785332</v>
      </c>
    </row>
    <row r="2360" spans="1:5" x14ac:dyDescent="0.3">
      <c r="A2360" s="81">
        <v>40136</v>
      </c>
      <c r="B2360" s="84">
        <v>8.6199999999999992</v>
      </c>
      <c r="C2360" s="29">
        <f t="shared" si="108"/>
        <v>4.03694705158098</v>
      </c>
      <c r="D2360" s="80">
        <f t="shared" si="109"/>
        <v>4.2710006814953028</v>
      </c>
      <c r="E2360" s="80">
        <f t="shared" si="110"/>
        <v>4.2297296250799672</v>
      </c>
    </row>
    <row r="2361" spans="1:5" x14ac:dyDescent="0.3">
      <c r="A2361" s="81">
        <v>40137</v>
      </c>
      <c r="B2361" s="84">
        <v>8.6300000000000008</v>
      </c>
      <c r="C2361" s="29">
        <f t="shared" si="108"/>
        <v>4.0382718564948972</v>
      </c>
      <c r="D2361" s="80">
        <f t="shared" si="109"/>
        <v>4.2724589210064119</v>
      </c>
      <c r="E2361" s="80">
        <f t="shared" si="110"/>
        <v>4.2312014378477665</v>
      </c>
    </row>
    <row r="2362" spans="1:5" x14ac:dyDescent="0.3">
      <c r="A2362" s="81">
        <v>40140</v>
      </c>
      <c r="B2362" s="84">
        <v>8.61</v>
      </c>
      <c r="C2362" s="29">
        <f t="shared" si="108"/>
        <v>4.0395985903306295</v>
      </c>
      <c r="D2362" s="80">
        <f t="shared" si="109"/>
        <v>4.273919303075937</v>
      </c>
      <c r="E2362" s="80">
        <f t="shared" si="110"/>
        <v>4.2326753283355973</v>
      </c>
    </row>
    <row r="2363" spans="1:5" x14ac:dyDescent="0.3">
      <c r="A2363" s="81">
        <v>40141</v>
      </c>
      <c r="B2363" s="84">
        <v>8.64</v>
      </c>
      <c r="C2363" s="29">
        <f t="shared" si="108"/>
        <v>4.0409227707485398</v>
      </c>
      <c r="D2363" s="80">
        <f t="shared" si="109"/>
        <v>4.2753768938496863</v>
      </c>
      <c r="E2363" s="80">
        <f t="shared" si="110"/>
        <v>4.2341465999945394</v>
      </c>
    </row>
    <row r="2364" spans="1:5" x14ac:dyDescent="0.3">
      <c r="A2364" s="81">
        <v>40142</v>
      </c>
      <c r="B2364" s="84">
        <v>8.65</v>
      </c>
      <c r="C2364" s="29">
        <f t="shared" si="108"/>
        <v>4.0422518302478387</v>
      </c>
      <c r="D2364" s="80">
        <f t="shared" si="109"/>
        <v>4.2768398746370737</v>
      </c>
      <c r="E2364" s="80">
        <f t="shared" si="110"/>
        <v>4.2356230407187674</v>
      </c>
    </row>
    <row r="2365" spans="1:5" x14ac:dyDescent="0.3">
      <c r="A2365" s="81">
        <v>40143</v>
      </c>
      <c r="B2365" s="85">
        <v>8.65</v>
      </c>
      <c r="C2365" s="29">
        <f t="shared" si="108"/>
        <v>4.0435828225079842</v>
      </c>
      <c r="D2365" s="80">
        <f t="shared" si="109"/>
        <v>4.2783050023992422</v>
      </c>
      <c r="E2365" s="80">
        <f t="shared" si="110"/>
        <v>4.2371015634872586</v>
      </c>
    </row>
    <row r="2366" spans="1:5" x14ac:dyDescent="0.3">
      <c r="A2366" s="81">
        <v>40144</v>
      </c>
      <c r="B2366" s="84">
        <v>8.6</v>
      </c>
      <c r="C2366" s="29">
        <f t="shared" si="108"/>
        <v>4.0449142530239515</v>
      </c>
      <c r="D2366" s="80">
        <f t="shared" si="109"/>
        <v>4.2797706320739026</v>
      </c>
      <c r="E2366" s="80">
        <f t="shared" si="110"/>
        <v>4.23858060236154</v>
      </c>
    </row>
    <row r="2367" spans="1:5" x14ac:dyDescent="0.3">
      <c r="A2367" s="81">
        <v>40147</v>
      </c>
      <c r="B2367" s="84">
        <v>8.6199999999999992</v>
      </c>
      <c r="C2367" s="29">
        <f t="shared" si="108"/>
        <v>4.0462387197469614</v>
      </c>
      <c r="D2367" s="80">
        <f t="shared" si="109"/>
        <v>4.2812286154407371</v>
      </c>
      <c r="E2367" s="80">
        <f t="shared" si="110"/>
        <v>4.2400524007657463</v>
      </c>
    </row>
    <row r="2368" spans="1:5" x14ac:dyDescent="0.3">
      <c r="A2368" s="81">
        <v>40148</v>
      </c>
      <c r="B2368" s="84">
        <v>8.6</v>
      </c>
      <c r="C2368" s="29">
        <f t="shared" si="108"/>
        <v>4.0475665739076208</v>
      </c>
      <c r="D2368" s="80">
        <f t="shared" si="109"/>
        <v>4.2826903470555724</v>
      </c>
      <c r="E2368" s="80">
        <f t="shared" si="110"/>
        <v>4.2415278055345489</v>
      </c>
    </row>
    <row r="2369" spans="1:5" x14ac:dyDescent="0.3">
      <c r="A2369" s="81">
        <v>40149</v>
      </c>
      <c r="B2369" s="84">
        <v>8.6300000000000008</v>
      </c>
      <c r="C2369" s="29">
        <f t="shared" si="108"/>
        <v>4.0488919091065805</v>
      </c>
      <c r="D2369" s="80">
        <f t="shared" si="109"/>
        <v>4.2841493250775526</v>
      </c>
      <c r="E2369" s="80">
        <f t="shared" si="110"/>
        <v>4.2430006273211882</v>
      </c>
    </row>
    <row r="2370" spans="1:5" x14ac:dyDescent="0.3">
      <c r="A2370" s="81">
        <v>40150</v>
      </c>
      <c r="B2370" s="84">
        <v>8.6300000000000008</v>
      </c>
      <c r="C2370" s="29">
        <f t="shared" si="108"/>
        <v>4.0502221320543983</v>
      </c>
      <c r="D2370" s="80">
        <f t="shared" si="109"/>
        <v>4.2856137030793517</v>
      </c>
      <c r="E2370" s="80">
        <f t="shared" si="110"/>
        <v>4.2444786279213318</v>
      </c>
    </row>
    <row r="2371" spans="1:5" x14ac:dyDescent="0.3">
      <c r="A2371" s="81">
        <v>40151</v>
      </c>
      <c r="B2371" s="84">
        <v>8.6199999999999992</v>
      </c>
      <c r="C2371" s="29">
        <f t="shared" si="108"/>
        <v>4.0515527920336636</v>
      </c>
      <c r="D2371" s="80">
        <f t="shared" si="109"/>
        <v>4.2870785816246126</v>
      </c>
      <c r="E2371" s="80">
        <f t="shared" si="110"/>
        <v>4.2459571433660317</v>
      </c>
    </row>
    <row r="2372" spans="1:5" x14ac:dyDescent="0.3">
      <c r="A2372" s="81">
        <v>40154</v>
      </c>
      <c r="B2372" s="84">
        <v>8.56</v>
      </c>
      <c r="C2372" s="29">
        <f t="shared" si="108"/>
        <v>4.0528823901134254</v>
      </c>
      <c r="D2372" s="80">
        <f t="shared" si="109"/>
        <v>4.2885423105821001</v>
      </c>
      <c r="E2372" s="80">
        <f t="shared" si="110"/>
        <v>4.2474346027993919</v>
      </c>
    </row>
    <row r="2373" spans="1:5" x14ac:dyDescent="0.3">
      <c r="A2373" s="81">
        <v>40155</v>
      </c>
      <c r="B2373" s="84">
        <v>8.61</v>
      </c>
      <c r="C2373" s="29">
        <f t="shared" ref="C2373:C2436" si="111">IF(A2373=$B$2,1,IF(A2372&lt;DATE(1998,1,2),ROUND(B2372/3000+1,8)*C2372,ROUND(((1+B2372/100)^(1/252)),8)*C2372))</f>
        <v>4.0542035487149546</v>
      </c>
      <c r="D2373" s="80">
        <f t="shared" ref="D2373:D2436" si="112">(((ROUND(C2373/C2372,8)-1)*$D$1)+1)*D2372</f>
        <v>4.2899967679570086</v>
      </c>
      <c r="E2373" s="80">
        <f t="shared" ref="E2373:E2436" si="113">(((ROUND(C2373/C2372,8))*(($E$1+1)^(1/252)))*E2372)</f>
        <v>4.2489032742762447</v>
      </c>
    </row>
    <row r="2374" spans="1:5" x14ac:dyDescent="0.3">
      <c r="A2374" s="81">
        <v>40156</v>
      </c>
      <c r="B2374" s="84">
        <v>8.6300000000000008</v>
      </c>
      <c r="C2374" s="29">
        <f t="shared" si="111"/>
        <v>4.0555325166382232</v>
      </c>
      <c r="D2374" s="80">
        <f t="shared" si="112"/>
        <v>4.2914598418395427</v>
      </c>
      <c r="E2374" s="80">
        <f t="shared" si="113"/>
        <v>4.2503801867450983</v>
      </c>
    </row>
    <row r="2375" spans="1:5" x14ac:dyDescent="0.3">
      <c r="A2375" s="81">
        <v>40157</v>
      </c>
      <c r="B2375" s="84">
        <v>8.6199999999999992</v>
      </c>
      <c r="C2375" s="29">
        <f t="shared" si="111"/>
        <v>4.0568649212912389</v>
      </c>
      <c r="D2375" s="80">
        <f t="shared" si="112"/>
        <v>4.2929267186711249</v>
      </c>
      <c r="E2375" s="80">
        <f t="shared" si="113"/>
        <v>4.251860757930122</v>
      </c>
    </row>
    <row r="2376" spans="1:5" x14ac:dyDescent="0.3">
      <c r="A2376" s="81">
        <v>40158</v>
      </c>
      <c r="B2376" s="84">
        <v>8.6199999999999992</v>
      </c>
      <c r="C2376" s="29">
        <f t="shared" si="111"/>
        <v>4.0581962626524586</v>
      </c>
      <c r="D2376" s="80">
        <f t="shared" si="112"/>
        <v>4.2943924443467454</v>
      </c>
      <c r="E2376" s="80">
        <f t="shared" si="113"/>
        <v>4.2533402716355182</v>
      </c>
    </row>
    <row r="2377" spans="1:5" x14ac:dyDescent="0.3">
      <c r="A2377" s="81">
        <v>40161</v>
      </c>
      <c r="B2377" s="84">
        <v>8.6199999999999992</v>
      </c>
      <c r="C2377" s="29">
        <f t="shared" si="111"/>
        <v>4.0595280409199734</v>
      </c>
      <c r="D2377" s="80">
        <f t="shared" si="112"/>
        <v>4.2958586704622519</v>
      </c>
      <c r="E2377" s="80">
        <f t="shared" si="113"/>
        <v>4.2548203001651128</v>
      </c>
    </row>
    <row r="2378" spans="1:5" x14ac:dyDescent="0.3">
      <c r="A2378" s="81">
        <v>40162</v>
      </c>
      <c r="B2378" s="84">
        <v>8.6300000000000008</v>
      </c>
      <c r="C2378" s="29">
        <f t="shared" si="111"/>
        <v>4.0608602562371621</v>
      </c>
      <c r="D2378" s="80">
        <f t="shared" si="112"/>
        <v>4.2973253971885086</v>
      </c>
      <c r="E2378" s="80">
        <f t="shared" si="113"/>
        <v>4.2563008436980478</v>
      </c>
    </row>
    <row r="2379" spans="1:5" x14ac:dyDescent="0.3">
      <c r="A2379" s="81">
        <v>40163</v>
      </c>
      <c r="B2379" s="84">
        <v>8.6300000000000008</v>
      </c>
      <c r="C2379" s="29">
        <f t="shared" si="111"/>
        <v>4.0621944112657458</v>
      </c>
      <c r="D2379" s="80">
        <f t="shared" si="112"/>
        <v>4.2987942789432552</v>
      </c>
      <c r="E2379" s="80">
        <f t="shared" si="113"/>
        <v>4.2577834772760097</v>
      </c>
    </row>
    <row r="2380" spans="1:5" x14ac:dyDescent="0.3">
      <c r="A2380" s="81">
        <v>40164</v>
      </c>
      <c r="B2380" s="84">
        <v>8.6300000000000008</v>
      </c>
      <c r="C2380" s="29">
        <f t="shared" si="111"/>
        <v>4.0635290046176227</v>
      </c>
      <c r="D2380" s="80">
        <f t="shared" si="112"/>
        <v>4.3002636627809041</v>
      </c>
      <c r="E2380" s="80">
        <f t="shared" si="113"/>
        <v>4.259266627312372</v>
      </c>
    </row>
    <row r="2381" spans="1:5" x14ac:dyDescent="0.3">
      <c r="A2381" s="81">
        <v>40165</v>
      </c>
      <c r="B2381" s="84">
        <v>8.6300000000000008</v>
      </c>
      <c r="C2381" s="29">
        <f t="shared" si="111"/>
        <v>4.0648640364367994</v>
      </c>
      <c r="D2381" s="80">
        <f t="shared" si="112"/>
        <v>4.3017335488730746</v>
      </c>
      <c r="E2381" s="80">
        <f t="shared" si="113"/>
        <v>4.2607502939870372</v>
      </c>
    </row>
    <row r="2382" spans="1:5" x14ac:dyDescent="0.3">
      <c r="A2382" s="81">
        <v>40168</v>
      </c>
      <c r="B2382" s="84">
        <v>8.64</v>
      </c>
      <c r="C2382" s="29">
        <f t="shared" si="111"/>
        <v>4.0661995068673304</v>
      </c>
      <c r="D2382" s="80">
        <f t="shared" si="112"/>
        <v>4.3032039373914435</v>
      </c>
      <c r="E2382" s="80">
        <f t="shared" si="113"/>
        <v>4.2622344774799705</v>
      </c>
    </row>
    <row r="2383" spans="1:5" x14ac:dyDescent="0.3">
      <c r="A2383" s="81">
        <v>40169</v>
      </c>
      <c r="B2383" s="84">
        <v>8.6199999999999992</v>
      </c>
      <c r="C2383" s="29">
        <f t="shared" si="111"/>
        <v>4.0675368798851386</v>
      </c>
      <c r="D2383" s="80">
        <f t="shared" si="112"/>
        <v>4.3046764402469622</v>
      </c>
      <c r="E2383" s="80">
        <f t="shared" si="113"/>
        <v>4.2637207124059806</v>
      </c>
    </row>
    <row r="2384" spans="1:5" x14ac:dyDescent="0.3">
      <c r="A2384" s="81">
        <v>40170</v>
      </c>
      <c r="B2384" s="84">
        <v>8.61</v>
      </c>
      <c r="C2384" s="29">
        <f t="shared" si="111"/>
        <v>4.0688717234630101</v>
      </c>
      <c r="D2384" s="80">
        <f t="shared" si="112"/>
        <v>4.30614617760732</v>
      </c>
      <c r="E2384" s="80">
        <f t="shared" si="113"/>
        <v>4.2652043530022121</v>
      </c>
    </row>
    <row r="2385" spans="1:5" x14ac:dyDescent="0.3">
      <c r="A2385" s="81">
        <v>40171</v>
      </c>
      <c r="B2385" s="84">
        <v>8.61</v>
      </c>
      <c r="C2385" s="29">
        <f t="shared" si="111"/>
        <v>4.0702054996139614</v>
      </c>
      <c r="D2385" s="80">
        <f t="shared" si="112"/>
        <v>4.307614759134907</v>
      </c>
      <c r="E2385" s="80">
        <f t="shared" si="113"/>
        <v>4.266686931701825</v>
      </c>
    </row>
    <row r="2386" spans="1:5" x14ac:dyDescent="0.3">
      <c r="A2386" s="81">
        <v>40175</v>
      </c>
      <c r="B2386" s="84">
        <v>8.6199999999999992</v>
      </c>
      <c r="C2386" s="29">
        <f t="shared" si="111"/>
        <v>4.071539712976735</v>
      </c>
      <c r="D2386" s="80">
        <f t="shared" si="112"/>
        <v>4.3090838415121198</v>
      </c>
      <c r="E2386" s="80">
        <f t="shared" si="113"/>
        <v>4.2681700257435926</v>
      </c>
    </row>
    <row r="2387" spans="1:5" x14ac:dyDescent="0.3">
      <c r="A2387" s="81">
        <v>40176</v>
      </c>
      <c r="B2387" s="84">
        <v>8.6199999999999992</v>
      </c>
      <c r="C2387" s="29">
        <f t="shared" si="111"/>
        <v>4.0728758701643422</v>
      </c>
      <c r="D2387" s="80">
        <f t="shared" si="112"/>
        <v>4.3105550836829769</v>
      </c>
      <c r="E2387" s="80">
        <f t="shared" si="113"/>
        <v>4.269655214560812</v>
      </c>
    </row>
    <row r="2388" spans="1:5" x14ac:dyDescent="0.3">
      <c r="A2388" s="81">
        <v>40177</v>
      </c>
      <c r="B2388" s="84">
        <v>8.5500000000000007</v>
      </c>
      <c r="C2388" s="29">
        <f t="shared" si="111"/>
        <v>4.074212465838654</v>
      </c>
      <c r="D2388" s="80">
        <f t="shared" si="112"/>
        <v>4.3120268281772054</v>
      </c>
      <c r="E2388" s="80">
        <f t="shared" si="113"/>
        <v>4.2711409201769897</v>
      </c>
    </row>
    <row r="2389" spans="1:5" x14ac:dyDescent="0.3">
      <c r="A2389" s="81">
        <v>40178</v>
      </c>
      <c r="B2389" s="84">
        <v>8.5500000000000007</v>
      </c>
      <c r="C2389" s="29">
        <f t="shared" si="111"/>
        <v>4.0755390701596559</v>
      </c>
      <c r="D2389" s="80">
        <f t="shared" si="112"/>
        <v>4.3134875904105714</v>
      </c>
      <c r="E2389" s="80">
        <f t="shared" si="113"/>
        <v>4.2726162084347914</v>
      </c>
    </row>
    <row r="2390" spans="1:5" x14ac:dyDescent="0.3">
      <c r="A2390" s="81">
        <v>40182</v>
      </c>
      <c r="B2390" s="84">
        <v>8.61</v>
      </c>
      <c r="C2390" s="29">
        <f t="shared" si="111"/>
        <v>4.0768661064362908</v>
      </c>
      <c r="D2390" s="80">
        <f t="shared" si="112"/>
        <v>4.3149488474985356</v>
      </c>
      <c r="E2390" s="80">
        <f t="shared" si="113"/>
        <v>4.2740920062696555</v>
      </c>
    </row>
    <row r="2391" spans="1:5" x14ac:dyDescent="0.3">
      <c r="A2391" s="81">
        <v>40183</v>
      </c>
      <c r="B2391" s="84">
        <v>8.61</v>
      </c>
      <c r="C2391" s="29">
        <f t="shared" si="111"/>
        <v>4.078202503145981</v>
      </c>
      <c r="D2391" s="80">
        <f t="shared" si="112"/>
        <v>4.3164204311161267</v>
      </c>
      <c r="E2391" s="80">
        <f t="shared" si="113"/>
        <v>4.2755776743043468</v>
      </c>
    </row>
    <row r="2392" spans="1:5" x14ac:dyDescent="0.3">
      <c r="A2392" s="81">
        <v>40184</v>
      </c>
      <c r="B2392" s="84">
        <v>8.61</v>
      </c>
      <c r="C2392" s="29">
        <f t="shared" si="111"/>
        <v>4.0795393379265121</v>
      </c>
      <c r="D2392" s="80">
        <f t="shared" si="112"/>
        <v>4.317892516607186</v>
      </c>
      <c r="E2392" s="80">
        <f t="shared" si="113"/>
        <v>4.2770638587550405</v>
      </c>
    </row>
    <row r="2393" spans="1:5" x14ac:dyDescent="0.3">
      <c r="A2393" s="81">
        <v>40185</v>
      </c>
      <c r="B2393" s="84">
        <v>8.6199999999999992</v>
      </c>
      <c r="C2393" s="29">
        <f t="shared" si="111"/>
        <v>4.080876610921484</v>
      </c>
      <c r="D2393" s="80">
        <f t="shared" si="112"/>
        <v>4.3193651041428742</v>
      </c>
      <c r="E2393" s="80">
        <f t="shared" si="113"/>
        <v>4.2785505598012428</v>
      </c>
    </row>
    <row r="2394" spans="1:5" x14ac:dyDescent="0.3">
      <c r="A2394" s="81">
        <v>40186</v>
      </c>
      <c r="B2394" s="84">
        <v>8.6199999999999992</v>
      </c>
      <c r="C2394" s="29">
        <f t="shared" si="111"/>
        <v>4.0822158321988899</v>
      </c>
      <c r="D2394" s="80">
        <f t="shared" si="112"/>
        <v>4.3208398566253674</v>
      </c>
      <c r="E2394" s="80">
        <f t="shared" si="113"/>
        <v>4.2800393607175593</v>
      </c>
    </row>
    <row r="2395" spans="1:5" x14ac:dyDescent="0.3">
      <c r="A2395" s="81">
        <v>40189</v>
      </c>
      <c r="B2395" s="84">
        <v>8.6199999999999992</v>
      </c>
      <c r="C2395" s="29">
        <f t="shared" si="111"/>
        <v>4.0835554929685429</v>
      </c>
      <c r="D2395" s="80">
        <f t="shared" si="112"/>
        <v>4.3223151126297514</v>
      </c>
      <c r="E2395" s="80">
        <f t="shared" si="113"/>
        <v>4.2815286796897309</v>
      </c>
    </row>
    <row r="2396" spans="1:5" x14ac:dyDescent="0.3">
      <c r="A2396" s="81">
        <v>40190</v>
      </c>
      <c r="B2396" s="84">
        <v>8.6199999999999992</v>
      </c>
      <c r="C2396" s="29">
        <f t="shared" si="111"/>
        <v>4.0848955933746707</v>
      </c>
      <c r="D2396" s="80">
        <f t="shared" si="112"/>
        <v>4.323790872327943</v>
      </c>
      <c r="E2396" s="80">
        <f t="shared" si="113"/>
        <v>4.283018516898025</v>
      </c>
    </row>
    <row r="2397" spans="1:5" x14ac:dyDescent="0.3">
      <c r="A2397" s="81">
        <v>40191</v>
      </c>
      <c r="B2397" s="84">
        <v>8.6199999999999992</v>
      </c>
      <c r="C2397" s="29">
        <f t="shared" si="111"/>
        <v>4.086236133561548</v>
      </c>
      <c r="D2397" s="80">
        <f t="shared" si="112"/>
        <v>4.3252671358919175</v>
      </c>
      <c r="E2397" s="80">
        <f t="shared" si="113"/>
        <v>4.2845088725227711</v>
      </c>
    </row>
    <row r="2398" spans="1:5" x14ac:dyDescent="0.3">
      <c r="A2398" s="81">
        <v>40192</v>
      </c>
      <c r="B2398" s="84">
        <v>8.6199999999999992</v>
      </c>
      <c r="C2398" s="29">
        <f t="shared" si="111"/>
        <v>4.0875771136734986</v>
      </c>
      <c r="D2398" s="80">
        <f t="shared" si="112"/>
        <v>4.3267439034937087</v>
      </c>
      <c r="E2398" s="80">
        <f t="shared" si="113"/>
        <v>4.2859997467443618</v>
      </c>
    </row>
    <row r="2399" spans="1:5" x14ac:dyDescent="0.3">
      <c r="A2399" s="81">
        <v>40193</v>
      </c>
      <c r="B2399" s="84">
        <v>8.61</v>
      </c>
      <c r="C2399" s="29">
        <f t="shared" si="111"/>
        <v>4.0889185338548923</v>
      </c>
      <c r="D2399" s="80">
        <f t="shared" si="112"/>
        <v>4.3282211753054085</v>
      </c>
      <c r="E2399" s="80">
        <f t="shared" si="113"/>
        <v>4.2874911397432527</v>
      </c>
    </row>
    <row r="2400" spans="1:5" x14ac:dyDescent="0.3">
      <c r="A2400" s="81">
        <v>40196</v>
      </c>
      <c r="B2400" s="84">
        <v>8.61</v>
      </c>
      <c r="C2400" s="29">
        <f t="shared" si="111"/>
        <v>4.09025888135029</v>
      </c>
      <c r="D2400" s="80">
        <f t="shared" si="112"/>
        <v>4.3296972853590843</v>
      </c>
      <c r="E2400" s="80">
        <f t="shared" si="113"/>
        <v>4.2889814652968425</v>
      </c>
    </row>
    <row r="2401" spans="1:5" x14ac:dyDescent="0.3">
      <c r="A2401" s="81">
        <v>40197</v>
      </c>
      <c r="B2401" s="84">
        <v>8.61</v>
      </c>
      <c r="C2401" s="29">
        <f t="shared" si="111"/>
        <v>4.0915996682115967</v>
      </c>
      <c r="D2401" s="80">
        <f t="shared" si="112"/>
        <v>4.3311738988299382</v>
      </c>
      <c r="E2401" s="80">
        <f t="shared" si="113"/>
        <v>4.2904723088853816</v>
      </c>
    </row>
    <row r="2402" spans="1:5" x14ac:dyDescent="0.3">
      <c r="A2402" s="81">
        <v>40198</v>
      </c>
      <c r="B2402" s="84">
        <v>8.6199999999999992</v>
      </c>
      <c r="C2402" s="29">
        <f t="shared" si="111"/>
        <v>4.0929408945828367</v>
      </c>
      <c r="D2402" s="80">
        <f t="shared" si="112"/>
        <v>4.3326510158896578</v>
      </c>
      <c r="E2402" s="80">
        <f t="shared" si="113"/>
        <v>4.2919636706889381</v>
      </c>
    </row>
    <row r="2403" spans="1:5" x14ac:dyDescent="0.3">
      <c r="A2403" s="81">
        <v>40199</v>
      </c>
      <c r="B2403" s="84">
        <v>8.6199999999999992</v>
      </c>
      <c r="C2403" s="29">
        <f t="shared" si="111"/>
        <v>4.0942840749962119</v>
      </c>
      <c r="D2403" s="80">
        <f t="shared" si="112"/>
        <v>4.3341303045553303</v>
      </c>
      <c r="E2403" s="80">
        <f t="shared" si="113"/>
        <v>4.2934571389456311</v>
      </c>
    </row>
    <row r="2404" spans="1:5" x14ac:dyDescent="0.3">
      <c r="A2404" s="81">
        <v>40200</v>
      </c>
      <c r="B2404" s="84">
        <v>8.6199999999999992</v>
      </c>
      <c r="C2404" s="29">
        <f t="shared" si="111"/>
        <v>4.0956276962011033</v>
      </c>
      <c r="D2404" s="80">
        <f t="shared" si="112"/>
        <v>4.3356100982916743</v>
      </c>
      <c r="E2404" s="80">
        <f t="shared" si="113"/>
        <v>4.2949511268822667</v>
      </c>
    </row>
    <row r="2405" spans="1:5" x14ac:dyDescent="0.3">
      <c r="A2405" s="81">
        <v>40203</v>
      </c>
      <c r="B2405" s="84">
        <v>8.6199999999999992</v>
      </c>
      <c r="C2405" s="29">
        <f t="shared" si="111"/>
        <v>4.0969717583421659</v>
      </c>
      <c r="D2405" s="80">
        <f t="shared" si="112"/>
        <v>4.337090397271135</v>
      </c>
      <c r="E2405" s="80">
        <f t="shared" si="113"/>
        <v>4.2964456346796771</v>
      </c>
    </row>
    <row r="2406" spans="1:5" x14ac:dyDescent="0.3">
      <c r="A2406" s="81">
        <v>40204</v>
      </c>
      <c r="B2406" s="84">
        <v>8.6199999999999992</v>
      </c>
      <c r="C2406" s="29">
        <f t="shared" si="111"/>
        <v>4.0983162615641007</v>
      </c>
      <c r="D2406" s="80">
        <f t="shared" si="112"/>
        <v>4.3385712016662161</v>
      </c>
      <c r="E2406" s="80">
        <f t="shared" si="113"/>
        <v>4.2979406625187577</v>
      </c>
    </row>
    <row r="2407" spans="1:5" x14ac:dyDescent="0.3">
      <c r="A2407" s="81">
        <v>40205</v>
      </c>
      <c r="B2407" s="84">
        <v>8.6199999999999992</v>
      </c>
      <c r="C2407" s="29">
        <f t="shared" si="111"/>
        <v>4.0996612060116577</v>
      </c>
      <c r="D2407" s="80">
        <f t="shared" si="112"/>
        <v>4.340052511649481</v>
      </c>
      <c r="E2407" s="80">
        <f t="shared" si="113"/>
        <v>4.2994362105804669</v>
      </c>
    </row>
    <row r="2408" spans="1:5" x14ac:dyDescent="0.3">
      <c r="A2408" s="81">
        <v>40206</v>
      </c>
      <c r="B2408" s="84">
        <v>8.6199999999999992</v>
      </c>
      <c r="C2408" s="29">
        <f t="shared" si="111"/>
        <v>4.1010065918296341</v>
      </c>
      <c r="D2408" s="80">
        <f t="shared" si="112"/>
        <v>4.3415343273935516</v>
      </c>
      <c r="E2408" s="80">
        <f t="shared" si="113"/>
        <v>4.3009322790458251</v>
      </c>
    </row>
    <row r="2409" spans="1:5" x14ac:dyDescent="0.3">
      <c r="A2409" s="81">
        <v>40207</v>
      </c>
      <c r="B2409" s="84">
        <v>8.6300000000000008</v>
      </c>
      <c r="C2409" s="29">
        <f t="shared" si="111"/>
        <v>4.1023524191628749</v>
      </c>
      <c r="D2409" s="80">
        <f t="shared" si="112"/>
        <v>4.3430166490711084</v>
      </c>
      <c r="E2409" s="80">
        <f t="shared" si="113"/>
        <v>4.302428868095916</v>
      </c>
    </row>
    <row r="2410" spans="1:5" x14ac:dyDescent="0.3">
      <c r="A2410" s="81">
        <v>40210</v>
      </c>
      <c r="B2410" s="84">
        <v>8.6300000000000008</v>
      </c>
      <c r="C2410" s="29">
        <f t="shared" si="111"/>
        <v>4.1037002060266667</v>
      </c>
      <c r="D2410" s="80">
        <f t="shared" si="112"/>
        <v>4.3445011486904654</v>
      </c>
      <c r="E2410" s="80">
        <f t="shared" si="113"/>
        <v>4.3039275698420756</v>
      </c>
    </row>
    <row r="2411" spans="1:5" x14ac:dyDescent="0.3">
      <c r="A2411" s="81">
        <v>40211</v>
      </c>
      <c r="B2411" s="84">
        <v>8.6199999999999992</v>
      </c>
      <c r="C2411" s="29">
        <f t="shared" si="111"/>
        <v>4.1050484356923542</v>
      </c>
      <c r="D2411" s="80">
        <f t="shared" si="112"/>
        <v>4.345986155731115</v>
      </c>
      <c r="E2411" s="80">
        <f t="shared" si="113"/>
        <v>4.3054267936437975</v>
      </c>
    </row>
    <row r="2412" spans="1:5" x14ac:dyDescent="0.3">
      <c r="A2412" s="81">
        <v>40212</v>
      </c>
      <c r="B2412" s="84">
        <v>8.61</v>
      </c>
      <c r="C2412" s="29">
        <f t="shared" si="111"/>
        <v>4.1063955894374953</v>
      </c>
      <c r="D2412" s="80">
        <f t="shared" si="112"/>
        <v>4.3474699973878206</v>
      </c>
      <c r="E2412" s="80">
        <f t="shared" si="113"/>
        <v>4.306924946643492</v>
      </c>
    </row>
    <row r="2413" spans="1:5" x14ac:dyDescent="0.3">
      <c r="A2413" s="81">
        <v>40213</v>
      </c>
      <c r="B2413" s="84">
        <v>8.6199999999999992</v>
      </c>
      <c r="C2413" s="29">
        <f t="shared" si="111"/>
        <v>4.1077416659117132</v>
      </c>
      <c r="D2413" s="80">
        <f t="shared" si="112"/>
        <v>4.3489526721198359</v>
      </c>
      <c r="E2413" s="80">
        <f t="shared" si="113"/>
        <v>4.3084220273595024</v>
      </c>
    </row>
    <row r="2414" spans="1:5" x14ac:dyDescent="0.3">
      <c r="A2414" s="81">
        <v>40214</v>
      </c>
      <c r="B2414" s="84">
        <v>8.6199999999999992</v>
      </c>
      <c r="C2414" s="29">
        <f t="shared" si="111"/>
        <v>4.1090897034942149</v>
      </c>
      <c r="D2414" s="80">
        <f t="shared" si="112"/>
        <v>4.3504375266285003</v>
      </c>
      <c r="E2414" s="80">
        <f t="shared" si="113"/>
        <v>4.3099212226062473</v>
      </c>
    </row>
    <row r="2415" spans="1:5" x14ac:dyDescent="0.3">
      <c r="A2415" s="81">
        <v>40217</v>
      </c>
      <c r="B2415" s="84">
        <v>8.6199999999999992</v>
      </c>
      <c r="C2415" s="29">
        <f t="shared" si="111"/>
        <v>4.1104381834622101</v>
      </c>
      <c r="D2415" s="80">
        <f t="shared" si="112"/>
        <v>4.3519228881081711</v>
      </c>
      <c r="E2415" s="80">
        <f t="shared" si="113"/>
        <v>4.311420939525747</v>
      </c>
    </row>
    <row r="2416" spans="1:5" x14ac:dyDescent="0.3">
      <c r="A2416" s="81">
        <v>40218</v>
      </c>
      <c r="B2416" s="84">
        <v>8.6199999999999992</v>
      </c>
      <c r="C2416" s="29">
        <f t="shared" si="111"/>
        <v>4.111787105960877</v>
      </c>
      <c r="D2416" s="80">
        <f t="shared" si="112"/>
        <v>4.3534087567319419</v>
      </c>
      <c r="E2416" s="80">
        <f t="shared" si="113"/>
        <v>4.3129211782995274</v>
      </c>
    </row>
    <row r="2417" spans="1:5" x14ac:dyDescent="0.3">
      <c r="A2417" s="81">
        <v>40219</v>
      </c>
      <c r="B2417" s="84">
        <v>8.6199999999999992</v>
      </c>
      <c r="C2417" s="29">
        <f t="shared" si="111"/>
        <v>4.1131364711354399</v>
      </c>
      <c r="D2417" s="80">
        <f t="shared" si="112"/>
        <v>4.3548951326729668</v>
      </c>
      <c r="E2417" s="80">
        <f t="shared" si="113"/>
        <v>4.3144219391091774</v>
      </c>
    </row>
    <row r="2418" spans="1:5" x14ac:dyDescent="0.3">
      <c r="A2418" s="81">
        <v>40220</v>
      </c>
      <c r="B2418" s="84">
        <v>8.6199999999999992</v>
      </c>
      <c r="C2418" s="29">
        <f t="shared" si="111"/>
        <v>4.1144862791311718</v>
      </c>
      <c r="D2418" s="80">
        <f t="shared" si="112"/>
        <v>4.3563820161044573</v>
      </c>
      <c r="E2418" s="80">
        <f t="shared" si="113"/>
        <v>4.315923222136349</v>
      </c>
    </row>
    <row r="2419" spans="1:5" x14ac:dyDescent="0.3">
      <c r="A2419" s="81">
        <v>40221</v>
      </c>
      <c r="B2419" s="84">
        <v>8.6199999999999992</v>
      </c>
      <c r="C2419" s="29">
        <f t="shared" si="111"/>
        <v>4.1158365300933939</v>
      </c>
      <c r="D2419" s="80">
        <f t="shared" si="112"/>
        <v>4.3578694071996855</v>
      </c>
      <c r="E2419" s="80">
        <f t="shared" si="113"/>
        <v>4.3174250275627566</v>
      </c>
    </row>
    <row r="2420" spans="1:5" x14ac:dyDescent="0.3">
      <c r="A2420" s="81">
        <v>40226</v>
      </c>
      <c r="B2420" s="84">
        <v>8.6199999999999992</v>
      </c>
      <c r="C2420" s="29">
        <f t="shared" si="111"/>
        <v>4.1171872241674743</v>
      </c>
      <c r="D2420" s="80">
        <f t="shared" si="112"/>
        <v>4.3593573061319812</v>
      </c>
      <c r="E2420" s="80">
        <f t="shared" si="113"/>
        <v>4.3189273555701799</v>
      </c>
    </row>
    <row r="2421" spans="1:5" x14ac:dyDescent="0.3">
      <c r="A2421" s="81">
        <v>40227</v>
      </c>
      <c r="B2421" s="84">
        <v>8.6300000000000008</v>
      </c>
      <c r="C2421" s="29">
        <f t="shared" si="111"/>
        <v>4.1185383614988291</v>
      </c>
      <c r="D2421" s="80">
        <f t="shared" si="112"/>
        <v>4.3608457130747347</v>
      </c>
      <c r="E2421" s="80">
        <f t="shared" si="113"/>
        <v>4.3204302063404603</v>
      </c>
    </row>
    <row r="2422" spans="1:5" x14ac:dyDescent="0.3">
      <c r="A2422" s="81">
        <v>40228</v>
      </c>
      <c r="B2422" s="84">
        <v>8.6300000000000008</v>
      </c>
      <c r="C2422" s="29">
        <f t="shared" si="111"/>
        <v>4.119891466092116</v>
      </c>
      <c r="D2422" s="80">
        <f t="shared" si="112"/>
        <v>4.3623363069002314</v>
      </c>
      <c r="E2422" s="80">
        <f t="shared" si="113"/>
        <v>4.3219351786463172</v>
      </c>
    </row>
    <row r="2423" spans="1:5" x14ac:dyDescent="0.3">
      <c r="A2423" s="81">
        <v>40231</v>
      </c>
      <c r="B2423" s="84">
        <v>8.6300000000000008</v>
      </c>
      <c r="C2423" s="29">
        <f t="shared" si="111"/>
        <v>4.1212450152343854</v>
      </c>
      <c r="D2423" s="80">
        <f t="shared" si="112"/>
        <v>4.3638274102300993</v>
      </c>
      <c r="E2423" s="80">
        <f t="shared" si="113"/>
        <v>4.323440675192014</v>
      </c>
    </row>
    <row r="2424" spans="1:5" x14ac:dyDescent="0.3">
      <c r="A2424" s="81">
        <v>40232</v>
      </c>
      <c r="B2424" s="84">
        <v>8.6300000000000008</v>
      </c>
      <c r="C2424" s="29">
        <f t="shared" si="111"/>
        <v>4.1225990090716902</v>
      </c>
      <c r="D2424" s="80">
        <f t="shared" si="112"/>
        <v>4.3653190232384933</v>
      </c>
      <c r="E2424" s="80">
        <f t="shared" si="113"/>
        <v>4.3249466961601639</v>
      </c>
    </row>
    <row r="2425" spans="1:5" x14ac:dyDescent="0.3">
      <c r="A2425" s="81">
        <v>40233</v>
      </c>
      <c r="B2425" s="84">
        <v>8.6199999999999992</v>
      </c>
      <c r="C2425" s="29">
        <f t="shared" si="111"/>
        <v>4.1239534477501305</v>
      </c>
      <c r="D2425" s="80">
        <f t="shared" si="112"/>
        <v>4.3668111460996286</v>
      </c>
      <c r="E2425" s="80">
        <f t="shared" si="113"/>
        <v>4.3264532417334438</v>
      </c>
    </row>
    <row r="2426" spans="1:5" x14ac:dyDescent="0.3">
      <c r="A2426" s="81">
        <v>40234</v>
      </c>
      <c r="B2426" s="84">
        <v>8.6199999999999992</v>
      </c>
      <c r="C2426" s="29">
        <f t="shared" si="111"/>
        <v>4.1253068055530786</v>
      </c>
      <c r="D2426" s="80">
        <f t="shared" si="112"/>
        <v>4.3683020979925615</v>
      </c>
      <c r="E2426" s="80">
        <f t="shared" si="113"/>
        <v>4.3279587112752118</v>
      </c>
    </row>
    <row r="2427" spans="1:5" x14ac:dyDescent="0.3">
      <c r="A2427" s="81">
        <v>40235</v>
      </c>
      <c r="B2427" s="84">
        <v>8.6199999999999992</v>
      </c>
      <c r="C2427" s="29">
        <f t="shared" si="111"/>
        <v>4.126660607487457</v>
      </c>
      <c r="D2427" s="80">
        <f t="shared" si="112"/>
        <v>4.3697935589383192</v>
      </c>
      <c r="E2427" s="80">
        <f t="shared" si="113"/>
        <v>4.3294647046729917</v>
      </c>
    </row>
    <row r="2428" spans="1:5" x14ac:dyDescent="0.3">
      <c r="A2428" s="81">
        <v>40238</v>
      </c>
      <c r="B2428" s="84">
        <v>8.61</v>
      </c>
      <c r="C2428" s="29">
        <f t="shared" si="111"/>
        <v>4.1280148536990158</v>
      </c>
      <c r="D2428" s="80">
        <f t="shared" si="112"/>
        <v>4.3712855291107058</v>
      </c>
      <c r="E2428" s="80">
        <f t="shared" si="113"/>
        <v>4.3309712221090688</v>
      </c>
    </row>
    <row r="2429" spans="1:5" x14ac:dyDescent="0.3">
      <c r="A2429" s="81">
        <v>40239</v>
      </c>
      <c r="B2429" s="84">
        <v>8.6199999999999992</v>
      </c>
      <c r="C2429" s="29">
        <f t="shared" si="111"/>
        <v>4.1293680169680584</v>
      </c>
      <c r="D2429" s="80">
        <f t="shared" si="112"/>
        <v>4.3727763259659644</v>
      </c>
      <c r="E2429" s="80">
        <f t="shared" si="113"/>
        <v>4.3324766612747245</v>
      </c>
    </row>
    <row r="2430" spans="1:5" x14ac:dyDescent="0.3">
      <c r="A2430" s="81">
        <v>40240</v>
      </c>
      <c r="B2430" s="84">
        <v>8.6199999999999992</v>
      </c>
      <c r="C2430" s="29">
        <f t="shared" si="111"/>
        <v>4.1307231516701863</v>
      </c>
      <c r="D2430" s="80">
        <f t="shared" si="112"/>
        <v>4.3742693145387346</v>
      </c>
      <c r="E2430" s="80">
        <f t="shared" si="113"/>
        <v>4.3339842267768898</v>
      </c>
    </row>
    <row r="2431" spans="1:5" x14ac:dyDescent="0.3">
      <c r="A2431" s="81">
        <v>40241</v>
      </c>
      <c r="B2431" s="84">
        <v>8.61</v>
      </c>
      <c r="C2431" s="29">
        <f t="shared" si="111"/>
        <v>4.1320787310868701</v>
      </c>
      <c r="D2431" s="80">
        <f t="shared" si="112"/>
        <v>4.3757628128597084</v>
      </c>
      <c r="E2431" s="80">
        <f t="shared" si="113"/>
        <v>4.3354923168643955</v>
      </c>
    </row>
    <row r="2432" spans="1:5" x14ac:dyDescent="0.3">
      <c r="A2432" s="81">
        <v>40242</v>
      </c>
      <c r="B2432" s="84">
        <v>8.61</v>
      </c>
      <c r="C2432" s="29">
        <f t="shared" si="111"/>
        <v>4.1334332264949207</v>
      </c>
      <c r="D2432" s="80">
        <f t="shared" si="112"/>
        <v>4.3772551366617858</v>
      </c>
      <c r="E2432" s="80">
        <f t="shared" si="113"/>
        <v>4.3369993275558745</v>
      </c>
    </row>
    <row r="2433" spans="1:5" x14ac:dyDescent="0.3">
      <c r="A2433" s="81">
        <v>40245</v>
      </c>
      <c r="B2433" s="84">
        <v>8.6300000000000008</v>
      </c>
      <c r="C2433" s="29">
        <f t="shared" si="111"/>
        <v>4.1347881659065653</v>
      </c>
      <c r="D2433" s="80">
        <f t="shared" si="112"/>
        <v>4.3787479694106288</v>
      </c>
      <c r="E2433" s="80">
        <f t="shared" si="113"/>
        <v>4.3385068620820322</v>
      </c>
    </row>
    <row r="2434" spans="1:5" x14ac:dyDescent="0.3">
      <c r="A2434" s="81">
        <v>40246</v>
      </c>
      <c r="B2434" s="84">
        <v>8.6300000000000008</v>
      </c>
      <c r="C2434" s="29">
        <f t="shared" si="111"/>
        <v>4.1361466092105923</v>
      </c>
      <c r="D2434" s="80">
        <f t="shared" si="112"/>
        <v>4.3802446824603569</v>
      </c>
      <c r="E2434" s="80">
        <f t="shared" si="113"/>
        <v>4.3400181311835722</v>
      </c>
    </row>
    <row r="2435" spans="1:5" x14ac:dyDescent="0.3">
      <c r="A2435" s="81">
        <v>40247</v>
      </c>
      <c r="B2435" s="84">
        <v>8.6300000000000008</v>
      </c>
      <c r="C2435" s="29">
        <f t="shared" si="111"/>
        <v>4.1375054988175819</v>
      </c>
      <c r="D2435" s="80">
        <f t="shared" si="112"/>
        <v>4.381741907106087</v>
      </c>
      <c r="E2435" s="80">
        <f t="shared" si="113"/>
        <v>4.3415299267183691</v>
      </c>
    </row>
    <row r="2436" spans="1:5" x14ac:dyDescent="0.3">
      <c r="A2436" s="81">
        <v>40248</v>
      </c>
      <c r="B2436" s="84">
        <v>8.6199999999999992</v>
      </c>
      <c r="C2436" s="29">
        <f t="shared" si="111"/>
        <v>4.1388648348741635</v>
      </c>
      <c r="D2436" s="80">
        <f t="shared" si="112"/>
        <v>4.3832396435226881</v>
      </c>
      <c r="E2436" s="80">
        <f t="shared" si="113"/>
        <v>4.3430422488697999</v>
      </c>
    </row>
    <row r="2437" spans="1:5" x14ac:dyDescent="0.3">
      <c r="A2437" s="81">
        <v>40249</v>
      </c>
      <c r="B2437" s="84">
        <v>8.61</v>
      </c>
      <c r="C2437" s="29">
        <f t="shared" ref="C2437:C2500" si="114">IF(A2437=$B$2,1,IF(A2436&lt;DATE(1998,1,2),ROUND(B2436/3000+1,8)*C2436,ROUND(((1+B2436/100)^(1/252)),8)*C2436))</f>
        <v>4.1402230861470244</v>
      </c>
      <c r="D2437" s="80">
        <f t="shared" ref="D2437:D2500" si="115">(((ROUND(C2437/C2436,8)-1)*$D$1)+1)*D2436</f>
        <v>4.3847362045657565</v>
      </c>
      <c r="E2437" s="80">
        <f t="shared" ref="E2437:E2500" si="116">(((ROUND(C2437/C2436,8))*(($E$1+1)^(1/252)))*E2436)</f>
        <v>4.344553490863869</v>
      </c>
    </row>
    <row r="2438" spans="1:5" x14ac:dyDescent="0.3">
      <c r="A2438" s="81">
        <v>40252</v>
      </c>
      <c r="B2438" s="84">
        <v>8.6199999999999992</v>
      </c>
      <c r="C2438" s="29">
        <f t="shared" si="114"/>
        <v>4.1415802512746636</v>
      </c>
      <c r="D2438" s="80">
        <f t="shared" si="115"/>
        <v>4.3862315886813379</v>
      </c>
      <c r="E2438" s="80">
        <f t="shared" si="116"/>
        <v>4.3460636512059754</v>
      </c>
    </row>
    <row r="2439" spans="1:5" x14ac:dyDescent="0.3">
      <c r="A2439" s="81">
        <v>40253</v>
      </c>
      <c r="B2439" s="84">
        <v>8.61</v>
      </c>
      <c r="C2439" s="29">
        <f t="shared" si="114"/>
        <v>4.1429393936657242</v>
      </c>
      <c r="D2439" s="80">
        <f t="shared" si="115"/>
        <v>4.387729171258461</v>
      </c>
      <c r="E2439" s="80">
        <f t="shared" si="116"/>
        <v>4.3475759445529514</v>
      </c>
    </row>
    <row r="2440" spans="1:5" x14ac:dyDescent="0.3">
      <c r="A2440" s="81">
        <v>40254</v>
      </c>
      <c r="B2440" s="84">
        <v>8.6199999999999992</v>
      </c>
      <c r="C2440" s="29">
        <f t="shared" si="114"/>
        <v>4.1442974491989677</v>
      </c>
      <c r="D2440" s="80">
        <f t="shared" si="115"/>
        <v>4.3892255761047414</v>
      </c>
      <c r="E2440" s="80">
        <f t="shared" si="116"/>
        <v>4.3490871554954715</v>
      </c>
    </row>
    <row r="2441" spans="1:5" x14ac:dyDescent="0.3">
      <c r="A2441" s="81">
        <v>40255</v>
      </c>
      <c r="B2441" s="84">
        <v>8.61</v>
      </c>
      <c r="C2441" s="29">
        <f t="shared" si="114"/>
        <v>4.1456574832928714</v>
      </c>
      <c r="D2441" s="80">
        <f t="shared" si="115"/>
        <v>4.3907241809132067</v>
      </c>
      <c r="E2441" s="80">
        <f t="shared" si="116"/>
        <v>4.3506005009267676</v>
      </c>
    </row>
    <row r="2442" spans="1:5" x14ac:dyDescent="0.3">
      <c r="A2442" s="81">
        <v>40256</v>
      </c>
      <c r="B2442" s="84">
        <v>8.6199999999999992</v>
      </c>
      <c r="C2442" s="29">
        <f t="shared" si="114"/>
        <v>4.1470164298158947</v>
      </c>
      <c r="D2442" s="80">
        <f t="shared" si="115"/>
        <v>4.3922216071869249</v>
      </c>
      <c r="E2442" s="80">
        <f t="shared" si="116"/>
        <v>4.3521127632005925</v>
      </c>
    </row>
    <row r="2443" spans="1:5" x14ac:dyDescent="0.3">
      <c r="A2443" s="81">
        <v>40259</v>
      </c>
      <c r="B2443" s="84">
        <v>8.6199999999999992</v>
      </c>
      <c r="C2443" s="29">
        <f t="shared" si="114"/>
        <v>4.1483773561976669</v>
      </c>
      <c r="D2443" s="80">
        <f t="shared" si="115"/>
        <v>4.3937212349244943</v>
      </c>
      <c r="E2443" s="80">
        <f t="shared" si="116"/>
        <v>4.3536271614481308</v>
      </c>
    </row>
    <row r="2444" spans="1:5" x14ac:dyDescent="0.3">
      <c r="A2444" s="81">
        <v>40260</v>
      </c>
      <c r="B2444" s="84">
        <v>8.6199999999999992</v>
      </c>
      <c r="C2444" s="29">
        <f t="shared" si="114"/>
        <v>4.1497387291946497</v>
      </c>
      <c r="D2444" s="80">
        <f t="shared" si="115"/>
        <v>4.3952213746770648</v>
      </c>
      <c r="E2444" s="80">
        <f t="shared" si="116"/>
        <v>4.3551420866585895</v>
      </c>
    </row>
    <row r="2445" spans="1:5" x14ac:dyDescent="0.3">
      <c r="A2445" s="81">
        <v>40261</v>
      </c>
      <c r="B2445" s="84">
        <v>8.6199999999999992</v>
      </c>
      <c r="C2445" s="29">
        <f t="shared" si="114"/>
        <v>4.1511005489534094</v>
      </c>
      <c r="D2445" s="80">
        <f t="shared" si="115"/>
        <v>4.396722026619452</v>
      </c>
      <c r="E2445" s="80">
        <f t="shared" si="116"/>
        <v>4.3566575390153357</v>
      </c>
    </row>
    <row r="2446" spans="1:5" x14ac:dyDescent="0.3">
      <c r="A2446" s="81">
        <v>40262</v>
      </c>
      <c r="B2446" s="84">
        <v>8.61</v>
      </c>
      <c r="C2446" s="29">
        <f t="shared" si="114"/>
        <v>4.1524628156205594</v>
      </c>
      <c r="D2446" s="80">
        <f t="shared" si="115"/>
        <v>4.398223190926533</v>
      </c>
      <c r="E2446" s="80">
        <f t="shared" si="116"/>
        <v>4.3581735187017987</v>
      </c>
    </row>
    <row r="2447" spans="1:5" x14ac:dyDescent="0.3">
      <c r="A2447" s="81">
        <v>40263</v>
      </c>
      <c r="B2447" s="84">
        <v>8.6</v>
      </c>
      <c r="C2447" s="29">
        <f t="shared" si="114"/>
        <v>4.1538239929315202</v>
      </c>
      <c r="D2447" s="80">
        <f t="shared" si="115"/>
        <v>4.3997231746860228</v>
      </c>
      <c r="E2447" s="80">
        <f t="shared" si="116"/>
        <v>4.3596884133453564</v>
      </c>
    </row>
    <row r="2448" spans="1:5" x14ac:dyDescent="0.3">
      <c r="A2448" s="81">
        <v>40266</v>
      </c>
      <c r="B2448" s="84">
        <v>8.56</v>
      </c>
      <c r="C2448" s="29">
        <f t="shared" si="114"/>
        <v>4.1551841210597651</v>
      </c>
      <c r="D2448" s="80">
        <f t="shared" si="115"/>
        <v>4.4012220221147365</v>
      </c>
      <c r="E2448" s="80">
        <f t="shared" si="116"/>
        <v>4.3612022650451507</v>
      </c>
    </row>
    <row r="2449" spans="1:5" x14ac:dyDescent="0.3">
      <c r="A2449" s="81">
        <v>40267</v>
      </c>
      <c r="B2449" s="84">
        <v>8.59</v>
      </c>
      <c r="C2449" s="29">
        <f t="shared" si="114"/>
        <v>4.1565386279795478</v>
      </c>
      <c r="D2449" s="80">
        <f t="shared" si="115"/>
        <v>4.4027146947678384</v>
      </c>
      <c r="E2449" s="80">
        <f t="shared" si="116"/>
        <v>4.3627102749312208</v>
      </c>
    </row>
    <row r="2450" spans="1:5" x14ac:dyDescent="0.3">
      <c r="A2450" s="81">
        <v>40268</v>
      </c>
      <c r="B2450" s="84">
        <v>8.61</v>
      </c>
      <c r="C2450" s="29">
        <f t="shared" si="114"/>
        <v>4.1578981070686014</v>
      </c>
      <c r="D2450" s="80">
        <f t="shared" si="115"/>
        <v>4.4042128664972227</v>
      </c>
      <c r="E2450" s="80">
        <f t="shared" si="116"/>
        <v>4.364223561702973</v>
      </c>
    </row>
    <row r="2451" spans="1:5" x14ac:dyDescent="0.3">
      <c r="A2451" s="81">
        <v>40269</v>
      </c>
      <c r="B2451" s="84">
        <v>8.58</v>
      </c>
      <c r="C2451" s="29">
        <f t="shared" si="114"/>
        <v>4.1592610660680984</v>
      </c>
      <c r="D2451" s="80">
        <f t="shared" si="115"/>
        <v>4.4057148929943564</v>
      </c>
      <c r="E2451" s="80">
        <f t="shared" si="116"/>
        <v>4.3657405593324947</v>
      </c>
    </row>
    <row r="2452" spans="1:5" x14ac:dyDescent="0.3">
      <c r="A2452" s="81">
        <v>40273</v>
      </c>
      <c r="B2452" s="84">
        <v>8.61</v>
      </c>
      <c r="C2452" s="29">
        <f t="shared" si="114"/>
        <v>4.160619938250993</v>
      </c>
      <c r="D2452" s="80">
        <f t="shared" si="115"/>
        <v>4.4072124355079989</v>
      </c>
      <c r="E2452" s="80">
        <f t="shared" si="116"/>
        <v>4.3672533255167467</v>
      </c>
    </row>
    <row r="2453" spans="1:5" x14ac:dyDescent="0.3">
      <c r="A2453" s="81">
        <v>40274</v>
      </c>
      <c r="B2453" s="84">
        <v>8.6199999999999992</v>
      </c>
      <c r="C2453" s="29">
        <f t="shared" si="114"/>
        <v>4.1619837894667517</v>
      </c>
      <c r="D2453" s="80">
        <f t="shared" si="115"/>
        <v>4.408715484987507</v>
      </c>
      <c r="E2453" s="80">
        <f t="shared" si="116"/>
        <v>4.368771376287671</v>
      </c>
    </row>
    <row r="2454" spans="1:5" x14ac:dyDescent="0.3">
      <c r="A2454" s="81">
        <v>40275</v>
      </c>
      <c r="B2454" s="84">
        <v>8.6300000000000008</v>
      </c>
      <c r="C2454" s="29">
        <f t="shared" si="114"/>
        <v>4.1633496276869408</v>
      </c>
      <c r="D2454" s="80">
        <f t="shared" si="115"/>
        <v>4.4102207441979075</v>
      </c>
      <c r="E2454" s="80">
        <f t="shared" si="116"/>
        <v>4.3702915712081909</v>
      </c>
    </row>
    <row r="2455" spans="1:5" x14ac:dyDescent="0.3">
      <c r="A2455" s="81">
        <v>40276</v>
      </c>
      <c r="B2455" s="84">
        <v>8.6199999999999992</v>
      </c>
      <c r="C2455" s="29">
        <f t="shared" si="114"/>
        <v>4.164717454573621</v>
      </c>
      <c r="D2455" s="80">
        <f t="shared" si="115"/>
        <v>4.4117282150517072</v>
      </c>
      <c r="E2455" s="80">
        <f t="shared" si="116"/>
        <v>4.3718139121485757</v>
      </c>
    </row>
    <row r="2456" spans="1:5" x14ac:dyDescent="0.3">
      <c r="A2456" s="81">
        <v>40277</v>
      </c>
      <c r="B2456" s="84">
        <v>8.6199999999999992</v>
      </c>
      <c r="C2456" s="29">
        <f t="shared" si="114"/>
        <v>4.1660841899006886</v>
      </c>
      <c r="D2456" s="80">
        <f t="shared" si="115"/>
        <v>4.4132345028927125</v>
      </c>
      <c r="E2456" s="80">
        <f t="shared" si="116"/>
        <v>4.3733351657758028</v>
      </c>
    </row>
    <row r="2457" spans="1:5" x14ac:dyDescent="0.3">
      <c r="A2457" s="81">
        <v>40280</v>
      </c>
      <c r="B2457" s="84">
        <v>8.6300000000000008</v>
      </c>
      <c r="C2457" s="29">
        <f t="shared" si="114"/>
        <v>4.1674513737492882</v>
      </c>
      <c r="D2457" s="80">
        <f t="shared" si="115"/>
        <v>4.4147413050226652</v>
      </c>
      <c r="E2457" s="80">
        <f t="shared" si="116"/>
        <v>4.3748569487514075</v>
      </c>
    </row>
    <row r="2458" spans="1:5" x14ac:dyDescent="0.3">
      <c r="A2458" s="81">
        <v>40281</v>
      </c>
      <c r="B2458" s="84">
        <v>8.6199999999999992</v>
      </c>
      <c r="C2458" s="29">
        <f t="shared" si="114"/>
        <v>4.1688205482236196</v>
      </c>
      <c r="D2458" s="80">
        <f t="shared" si="115"/>
        <v>4.4162503210629946</v>
      </c>
      <c r="E2458" s="80">
        <f t="shared" si="116"/>
        <v>4.3763808799886936</v>
      </c>
    </row>
    <row r="2459" spans="1:5" x14ac:dyDescent="0.3">
      <c r="A2459" s="81">
        <v>40282</v>
      </c>
      <c r="B2459" s="84">
        <v>8.61</v>
      </c>
      <c r="C2459" s="29">
        <f t="shared" si="114"/>
        <v>4.1701886300629303</v>
      </c>
      <c r="D2459" s="80">
        <f t="shared" si="115"/>
        <v>4.4177581528779193</v>
      </c>
      <c r="E2459" s="80">
        <f t="shared" si="116"/>
        <v>4.3779037227769724</v>
      </c>
    </row>
    <row r="2460" spans="1:5" x14ac:dyDescent="0.3">
      <c r="A2460" s="81">
        <v>40283</v>
      </c>
      <c r="B2460" s="84">
        <v>8.6199999999999992</v>
      </c>
      <c r="C2460" s="29">
        <f t="shared" si="114"/>
        <v>4.1715556178958648</v>
      </c>
      <c r="D2460" s="80">
        <f t="shared" si="115"/>
        <v>4.4192647989017821</v>
      </c>
      <c r="E2460" s="80">
        <f t="shared" si="116"/>
        <v>4.3794254756101694</v>
      </c>
    </row>
    <row r="2461" spans="1:5" x14ac:dyDescent="0.3">
      <c r="A2461" s="81">
        <v>40284</v>
      </c>
      <c r="B2461" s="84">
        <v>8.6300000000000008</v>
      </c>
      <c r="C2461" s="29">
        <f t="shared" si="114"/>
        <v>4.1729245973029894</v>
      </c>
      <c r="D2461" s="80">
        <f t="shared" si="115"/>
        <v>4.420773659944051</v>
      </c>
      <c r="E2461" s="80">
        <f t="shared" si="116"/>
        <v>4.3809493778218878</v>
      </c>
    </row>
    <row r="2462" spans="1:5" x14ac:dyDescent="0.3">
      <c r="A2462" s="81">
        <v>40287</v>
      </c>
      <c r="B2462" s="84">
        <v>8.6300000000000008</v>
      </c>
      <c r="C2462" s="29">
        <f t="shared" si="114"/>
        <v>4.1742955699501874</v>
      </c>
      <c r="D2462" s="80">
        <f t="shared" si="115"/>
        <v>4.4222847379218102</v>
      </c>
      <c r="E2462" s="80">
        <f t="shared" si="116"/>
        <v>4.3824754312869585</v>
      </c>
    </row>
    <row r="2463" spans="1:5" x14ac:dyDescent="0.3">
      <c r="A2463" s="81">
        <v>40288</v>
      </c>
      <c r="B2463" s="84">
        <v>8.6300000000000008</v>
      </c>
      <c r="C2463" s="29">
        <f t="shared" si="114"/>
        <v>4.1756669930167387</v>
      </c>
      <c r="D2463" s="80">
        <f t="shared" si="115"/>
        <v>4.4237963324056899</v>
      </c>
      <c r="E2463" s="80">
        <f t="shared" si="116"/>
        <v>4.3840020163352493</v>
      </c>
    </row>
    <row r="2464" spans="1:5" x14ac:dyDescent="0.3">
      <c r="A2464" s="81">
        <v>40290</v>
      </c>
      <c r="B2464" s="84">
        <v>8.6199999999999992</v>
      </c>
      <c r="C2464" s="29">
        <f t="shared" si="114"/>
        <v>4.1770388666506237</v>
      </c>
      <c r="D2464" s="80">
        <f t="shared" si="115"/>
        <v>4.4253084435722396</v>
      </c>
      <c r="E2464" s="80">
        <f t="shared" si="116"/>
        <v>4.3855291331519313</v>
      </c>
    </row>
    <row r="2465" spans="1:5" x14ac:dyDescent="0.3">
      <c r="A2465" s="81">
        <v>40291</v>
      </c>
      <c r="B2465" s="84">
        <v>8.6199999999999992</v>
      </c>
      <c r="C2465" s="29">
        <f t="shared" si="114"/>
        <v>4.178409645495492</v>
      </c>
      <c r="D2465" s="80">
        <f t="shared" si="115"/>
        <v>4.4268193680844323</v>
      </c>
      <c r="E2465" s="80">
        <f t="shared" si="116"/>
        <v>4.3870551592443459</v>
      </c>
    </row>
    <row r="2466" spans="1:5" x14ac:dyDescent="0.3">
      <c r="A2466" s="81">
        <v>40294</v>
      </c>
      <c r="B2466" s="84">
        <v>8.6199999999999992</v>
      </c>
      <c r="C2466" s="29">
        <f t="shared" si="114"/>
        <v>4.1797808741888538</v>
      </c>
      <c r="D2466" s="80">
        <f t="shared" si="115"/>
        <v>4.4283308084686617</v>
      </c>
      <c r="E2466" s="80">
        <f t="shared" si="116"/>
        <v>4.3885817163458052</v>
      </c>
    </row>
    <row r="2467" spans="1:5" x14ac:dyDescent="0.3">
      <c r="A2467" s="81">
        <v>40295</v>
      </c>
      <c r="B2467" s="84">
        <v>8.6300000000000008</v>
      </c>
      <c r="C2467" s="29">
        <f t="shared" si="114"/>
        <v>4.181152552878336</v>
      </c>
      <c r="D2467" s="80">
        <f t="shared" si="115"/>
        <v>4.4298427649010614</v>
      </c>
      <c r="E2467" s="80">
        <f t="shared" si="116"/>
        <v>4.3901088046410832</v>
      </c>
    </row>
    <row r="2468" spans="1:5" x14ac:dyDescent="0.3">
      <c r="A2468" s="81">
        <v>40296</v>
      </c>
      <c r="B2468" s="84">
        <v>8.6199999999999992</v>
      </c>
      <c r="C2468" s="29">
        <f t="shared" si="114"/>
        <v>4.182526228738058</v>
      </c>
      <c r="D2468" s="80">
        <f t="shared" si="115"/>
        <v>4.4313569428169384</v>
      </c>
      <c r="E2468" s="80">
        <f t="shared" si="116"/>
        <v>4.3916380486874251</v>
      </c>
    </row>
    <row r="2469" spans="1:5" x14ac:dyDescent="0.3">
      <c r="A2469" s="81">
        <v>40297</v>
      </c>
      <c r="B2469" s="84">
        <v>9.3800000000000008</v>
      </c>
      <c r="C2469" s="29">
        <f t="shared" si="114"/>
        <v>4.1838988083705431</v>
      </c>
      <c r="D2469" s="80">
        <f t="shared" si="115"/>
        <v>4.4328699324565424</v>
      </c>
      <c r="E2469" s="80">
        <f t="shared" si="116"/>
        <v>4.3931662004901524</v>
      </c>
    </row>
    <row r="2470" spans="1:5" x14ac:dyDescent="0.3">
      <c r="A2470" s="81">
        <v>40298</v>
      </c>
      <c r="B2470" s="84">
        <v>9.3800000000000008</v>
      </c>
      <c r="C2470" s="29">
        <f t="shared" si="114"/>
        <v>4.1853876487615018</v>
      </c>
      <c r="D2470" s="80">
        <f t="shared" si="115"/>
        <v>4.4345110976673316</v>
      </c>
      <c r="E2470" s="80">
        <f t="shared" si="116"/>
        <v>4.3948164892888011</v>
      </c>
    </row>
    <row r="2471" spans="1:5" x14ac:dyDescent="0.3">
      <c r="A2471" s="81">
        <v>40301</v>
      </c>
      <c r="B2471" s="84">
        <v>9.41</v>
      </c>
      <c r="C2471" s="29">
        <f t="shared" si="114"/>
        <v>4.1868770189563138</v>
      </c>
      <c r="D2471" s="80">
        <f t="shared" si="115"/>
        <v>4.4361528704807105</v>
      </c>
      <c r="E2471" s="80">
        <f t="shared" si="116"/>
        <v>4.3964673980169025</v>
      </c>
    </row>
    <row r="2472" spans="1:5" x14ac:dyDescent="0.3">
      <c r="A2472" s="81">
        <v>40302</v>
      </c>
      <c r="B2472" s="84">
        <v>9.41</v>
      </c>
      <c r="C2472" s="29">
        <f t="shared" si="114"/>
        <v>4.18837148283946</v>
      </c>
      <c r="D2472" s="80">
        <f t="shared" si="115"/>
        <v>4.4378002818786859</v>
      </c>
      <c r="E2472" s="80">
        <f t="shared" si="116"/>
        <v>4.3981237191516431</v>
      </c>
    </row>
    <row r="2473" spans="1:5" x14ac:dyDescent="0.3">
      <c r="A2473" s="81">
        <v>40303</v>
      </c>
      <c r="B2473" s="84">
        <v>9.41</v>
      </c>
      <c r="C2473" s="29">
        <f t="shared" si="114"/>
        <v>4.1898664801565451</v>
      </c>
      <c r="D2473" s="80">
        <f t="shared" si="115"/>
        <v>4.4394483050599778</v>
      </c>
      <c r="E2473" s="80">
        <f t="shared" si="116"/>
        <v>4.3997806642873041</v>
      </c>
    </row>
    <row r="2474" spans="1:5" x14ac:dyDescent="0.3">
      <c r="A2474" s="81">
        <v>40304</v>
      </c>
      <c r="B2474" s="84">
        <v>9.39</v>
      </c>
      <c r="C2474" s="29">
        <f t="shared" si="114"/>
        <v>4.1913620110979721</v>
      </c>
      <c r="D2474" s="80">
        <f t="shared" si="115"/>
        <v>4.4410969402517777</v>
      </c>
      <c r="E2474" s="80">
        <f t="shared" si="116"/>
        <v>4.4014382336589701</v>
      </c>
    </row>
    <row r="2475" spans="1:5" x14ac:dyDescent="0.3">
      <c r="A2475" s="81">
        <v>40305</v>
      </c>
      <c r="B2475" s="84">
        <v>9.39</v>
      </c>
      <c r="C2475" s="29">
        <f t="shared" si="114"/>
        <v>4.192855016159946</v>
      </c>
      <c r="D2475" s="80">
        <f t="shared" si="115"/>
        <v>4.4427428147037649</v>
      </c>
      <c r="E2475" s="80">
        <f t="shared" si="116"/>
        <v>4.4030932143883126</v>
      </c>
    </row>
    <row r="2476" spans="1:5" x14ac:dyDescent="0.3">
      <c r="A2476" s="81">
        <v>40308</v>
      </c>
      <c r="B2476" s="84">
        <v>9.3800000000000008</v>
      </c>
      <c r="C2476" s="29">
        <f t="shared" si="114"/>
        <v>4.1943485530452529</v>
      </c>
      <c r="D2476" s="80">
        <f t="shared" si="115"/>
        <v>4.4443892991182787</v>
      </c>
      <c r="E2476" s="80">
        <f t="shared" si="116"/>
        <v>4.4047488174054319</v>
      </c>
    </row>
    <row r="2477" spans="1:5" x14ac:dyDescent="0.3">
      <c r="A2477" s="81">
        <v>40309</v>
      </c>
      <c r="B2477" s="84">
        <v>9.3699999999999992</v>
      </c>
      <c r="C2477" s="29">
        <f t="shared" si="114"/>
        <v>4.1958411119778543</v>
      </c>
      <c r="D2477" s="80">
        <f t="shared" si="115"/>
        <v>4.4460347291020268</v>
      </c>
      <c r="E2477" s="80">
        <f t="shared" si="116"/>
        <v>4.4064034572033552</v>
      </c>
    </row>
    <row r="2478" spans="1:5" x14ac:dyDescent="0.3">
      <c r="A2478" s="81">
        <v>40310</v>
      </c>
      <c r="B2478" s="84">
        <v>9.3800000000000008</v>
      </c>
      <c r="C2478" s="29">
        <f t="shared" si="114"/>
        <v>4.1973326915347515</v>
      </c>
      <c r="D2478" s="80">
        <f t="shared" si="115"/>
        <v>4.447679103031664</v>
      </c>
      <c r="E2478" s="80">
        <f t="shared" si="116"/>
        <v>4.4080571322285396</v>
      </c>
    </row>
    <row r="2479" spans="1:5" x14ac:dyDescent="0.3">
      <c r="A2479" s="81">
        <v>40311</v>
      </c>
      <c r="B2479" s="84">
        <v>9.3800000000000008</v>
      </c>
      <c r="C2479" s="29">
        <f t="shared" si="114"/>
        <v>4.1988263123730345</v>
      </c>
      <c r="D2479" s="80">
        <f t="shared" si="115"/>
        <v>4.449325750987474</v>
      </c>
      <c r="E2479" s="80">
        <f t="shared" si="116"/>
        <v>4.4097130147918504</v>
      </c>
    </row>
    <row r="2480" spans="1:5" x14ac:dyDescent="0.3">
      <c r="A2480" s="81">
        <v>40312</v>
      </c>
      <c r="B2480" s="84">
        <v>9.3800000000000008</v>
      </c>
      <c r="C2480" s="29">
        <f t="shared" si="114"/>
        <v>4.2003204647162926</v>
      </c>
      <c r="D2480" s="80">
        <f t="shared" si="115"/>
        <v>4.4509730085757298</v>
      </c>
      <c r="E2480" s="80">
        <f t="shared" si="116"/>
        <v>4.4113695193859064</v>
      </c>
    </row>
    <row r="2481" spans="1:5" x14ac:dyDescent="0.3">
      <c r="A2481" s="81">
        <v>40315</v>
      </c>
      <c r="B2481" s="84">
        <v>9.3800000000000008</v>
      </c>
      <c r="C2481" s="29">
        <f t="shared" si="114"/>
        <v>4.2018151487536617</v>
      </c>
      <c r="D2481" s="80">
        <f t="shared" si="115"/>
        <v>4.4526208760221335</v>
      </c>
      <c r="E2481" s="80">
        <f t="shared" si="116"/>
        <v>4.413026646244373</v>
      </c>
    </row>
    <row r="2482" spans="1:5" x14ac:dyDescent="0.3">
      <c r="A2482" s="81">
        <v>40316</v>
      </c>
      <c r="B2482" s="84">
        <v>9.3699999999999992</v>
      </c>
      <c r="C2482" s="29">
        <f t="shared" si="114"/>
        <v>4.2033103646743459</v>
      </c>
      <c r="D2482" s="80">
        <f t="shared" si="115"/>
        <v>4.4542693535524709</v>
      </c>
      <c r="E2482" s="80">
        <f t="shared" si="116"/>
        <v>4.4146843956010038</v>
      </c>
    </row>
    <row r="2483" spans="1:5" x14ac:dyDescent="0.3">
      <c r="A2483" s="81">
        <v>40317</v>
      </c>
      <c r="B2483" s="84">
        <v>9.3699999999999992</v>
      </c>
      <c r="C2483" s="29">
        <f t="shared" si="114"/>
        <v>4.2048045994758843</v>
      </c>
      <c r="D2483" s="80">
        <f t="shared" si="115"/>
        <v>4.45591677307275</v>
      </c>
      <c r="E2483" s="80">
        <f t="shared" si="116"/>
        <v>4.416341178371801</v>
      </c>
    </row>
    <row r="2484" spans="1:5" x14ac:dyDescent="0.3">
      <c r="A2484" s="81">
        <v>40318</v>
      </c>
      <c r="B2484" s="84">
        <v>9.3699999999999992</v>
      </c>
      <c r="C2484" s="29">
        <f t="shared" si="114"/>
        <v>4.2062993654629519</v>
      </c>
      <c r="D2484" s="80">
        <f t="shared" si="115"/>
        <v>4.4575648018940974</v>
      </c>
      <c r="E2484" s="80">
        <f t="shared" si="116"/>
        <v>4.4179985829150521</v>
      </c>
    </row>
    <row r="2485" spans="1:5" x14ac:dyDescent="0.3">
      <c r="A2485" s="81">
        <v>40319</v>
      </c>
      <c r="B2485" s="84">
        <v>9.3699999999999992</v>
      </c>
      <c r="C2485" s="29">
        <f t="shared" si="114"/>
        <v>4.2077946628243801</v>
      </c>
      <c r="D2485" s="80">
        <f t="shared" si="115"/>
        <v>4.4592134402418644</v>
      </c>
      <c r="E2485" s="80">
        <f t="shared" si="116"/>
        <v>4.4196566094641012</v>
      </c>
    </row>
    <row r="2486" spans="1:5" x14ac:dyDescent="0.3">
      <c r="A2486" s="81">
        <v>40322</v>
      </c>
      <c r="B2486" s="84">
        <v>9.3800000000000008</v>
      </c>
      <c r="C2486" s="29">
        <f t="shared" si="114"/>
        <v>4.2092904917490674</v>
      </c>
      <c r="D2486" s="80">
        <f t="shared" si="115"/>
        <v>4.4608626883414857</v>
      </c>
      <c r="E2486" s="80">
        <f t="shared" si="116"/>
        <v>4.4213152582523803</v>
      </c>
    </row>
    <row r="2487" spans="1:5" x14ac:dyDescent="0.3">
      <c r="A2487" s="81">
        <v>40323</v>
      </c>
      <c r="B2487" s="84">
        <v>9.3800000000000008</v>
      </c>
      <c r="C2487" s="29">
        <f t="shared" si="114"/>
        <v>4.2107883677705562</v>
      </c>
      <c r="D2487" s="80">
        <f t="shared" si="115"/>
        <v>4.4625142172078336</v>
      </c>
      <c r="E2487" s="80">
        <f t="shared" si="116"/>
        <v>4.4229761212184053</v>
      </c>
    </row>
    <row r="2488" spans="1:5" x14ac:dyDescent="0.3">
      <c r="A2488" s="81">
        <v>40324</v>
      </c>
      <c r="B2488" s="84">
        <v>9.3800000000000008</v>
      </c>
      <c r="C2488" s="29">
        <f t="shared" si="114"/>
        <v>4.2122867768112275</v>
      </c>
      <c r="D2488" s="80">
        <f t="shared" si="115"/>
        <v>4.464166357513669</v>
      </c>
      <c r="E2488" s="80">
        <f t="shared" si="116"/>
        <v>4.4246376080860594</v>
      </c>
    </row>
    <row r="2489" spans="1:5" x14ac:dyDescent="0.3">
      <c r="A2489" s="81">
        <v>40325</v>
      </c>
      <c r="B2489" s="84">
        <v>9.3699999999999992</v>
      </c>
      <c r="C2489" s="29">
        <f t="shared" si="114"/>
        <v>4.2137857190607564</v>
      </c>
      <c r="D2489" s="80">
        <f t="shared" si="115"/>
        <v>4.4658191094853628</v>
      </c>
      <c r="E2489" s="80">
        <f t="shared" si="116"/>
        <v>4.4262997190897106</v>
      </c>
    </row>
    <row r="2490" spans="1:5" x14ac:dyDescent="0.3">
      <c r="A2490" s="81">
        <v>40326</v>
      </c>
      <c r="B2490" s="84">
        <v>9.3800000000000008</v>
      </c>
      <c r="C2490" s="29">
        <f t="shared" si="114"/>
        <v>4.215283677746025</v>
      </c>
      <c r="D2490" s="80">
        <f t="shared" si="115"/>
        <v>4.4674708007036168</v>
      </c>
      <c r="E2490" s="80">
        <f t="shared" si="116"/>
        <v>4.4279608609643777</v>
      </c>
    </row>
    <row r="2491" spans="1:5" x14ac:dyDescent="0.3">
      <c r="A2491" s="81">
        <v>40329</v>
      </c>
      <c r="B2491" s="84">
        <v>9.3699999999999992</v>
      </c>
      <c r="C2491" s="29">
        <f t="shared" si="114"/>
        <v>4.216783686442751</v>
      </c>
      <c r="D2491" s="80">
        <f t="shared" si="115"/>
        <v>4.4691247760672184</v>
      </c>
      <c r="E2491" s="80">
        <f t="shared" si="116"/>
        <v>4.4296242203448823</v>
      </c>
    </row>
    <row r="2492" spans="1:5" x14ac:dyDescent="0.3">
      <c r="A2492" s="81">
        <v>40330</v>
      </c>
      <c r="B2492" s="84">
        <v>9.4</v>
      </c>
      <c r="C2492" s="29">
        <f t="shared" si="114"/>
        <v>4.218282710875445</v>
      </c>
      <c r="D2492" s="80">
        <f t="shared" si="115"/>
        <v>4.4707776898921949</v>
      </c>
      <c r="E2492" s="80">
        <f t="shared" si="116"/>
        <v>4.4312866098685104</v>
      </c>
    </row>
    <row r="2493" spans="1:5" x14ac:dyDescent="0.3">
      <c r="A2493" s="81">
        <v>40331</v>
      </c>
      <c r="B2493" s="84">
        <v>9.4</v>
      </c>
      <c r="C2493" s="29">
        <f t="shared" si="114"/>
        <v>4.2197868239416616</v>
      </c>
      <c r="D2493" s="80">
        <f t="shared" si="115"/>
        <v>4.4724362385591947</v>
      </c>
      <c r="E2493" s="80">
        <f t="shared" si="116"/>
        <v>4.4329544091530053</v>
      </c>
    </row>
    <row r="2494" spans="1:5" x14ac:dyDescent="0.3">
      <c r="A2494" s="81">
        <v>40333</v>
      </c>
      <c r="B2494" s="84">
        <v>9.39</v>
      </c>
      <c r="C2494" s="29">
        <f t="shared" si="114"/>
        <v>4.2212914733294742</v>
      </c>
      <c r="D2494" s="80">
        <f t="shared" si="115"/>
        <v>4.4740954025069968</v>
      </c>
      <c r="E2494" s="80">
        <f t="shared" si="116"/>
        <v>4.4346228361455902</v>
      </c>
    </row>
    <row r="2495" spans="1:5" x14ac:dyDescent="0.3">
      <c r="A2495" s="81">
        <v>40336</v>
      </c>
      <c r="B2495" s="84">
        <v>9.4</v>
      </c>
      <c r="C2495" s="29">
        <f t="shared" si="114"/>
        <v>4.2227951395651893</v>
      </c>
      <c r="D2495" s="80">
        <f t="shared" si="115"/>
        <v>4.4757535062182665</v>
      </c>
      <c r="E2495" s="80">
        <f t="shared" si="116"/>
        <v>4.4362902945866969</v>
      </c>
    </row>
    <row r="2496" spans="1:5" x14ac:dyDescent="0.3">
      <c r="A2496" s="81">
        <v>40337</v>
      </c>
      <c r="B2496" s="84">
        <v>9.39</v>
      </c>
      <c r="C2496" s="29">
        <f t="shared" si="114"/>
        <v>4.2243008616281035</v>
      </c>
      <c r="D2496" s="80">
        <f t="shared" si="115"/>
        <v>4.4774139007908582</v>
      </c>
      <c r="E2496" s="80">
        <f t="shared" si="116"/>
        <v>4.4379599771034277</v>
      </c>
    </row>
    <row r="2497" spans="1:5" x14ac:dyDescent="0.3">
      <c r="A2497" s="81">
        <v>40338</v>
      </c>
      <c r="B2497" s="84">
        <v>9.3800000000000008</v>
      </c>
      <c r="C2497" s="29">
        <f t="shared" si="114"/>
        <v>4.225805599838024</v>
      </c>
      <c r="D2497" s="80">
        <f t="shared" si="115"/>
        <v>4.4790732343405253</v>
      </c>
      <c r="E2497" s="80">
        <f t="shared" si="116"/>
        <v>4.439628690339827</v>
      </c>
    </row>
    <row r="2498" spans="1:5" x14ac:dyDescent="0.3">
      <c r="A2498" s="81">
        <v>40339</v>
      </c>
      <c r="B2498" s="84">
        <v>10.119999999999999</v>
      </c>
      <c r="C2498" s="29">
        <f t="shared" si="114"/>
        <v>4.2273093527607264</v>
      </c>
      <c r="D2498" s="80">
        <f t="shared" si="115"/>
        <v>4.4807315052306675</v>
      </c>
      <c r="E2498" s="80">
        <f t="shared" si="116"/>
        <v>4.4412964327295885</v>
      </c>
    </row>
    <row r="2499" spans="1:5" x14ac:dyDescent="0.3">
      <c r="A2499" s="81">
        <v>40340</v>
      </c>
      <c r="B2499" s="84">
        <v>10.08</v>
      </c>
      <c r="C2499" s="29">
        <f t="shared" si="114"/>
        <v>4.2289267635921863</v>
      </c>
      <c r="D2499" s="80">
        <f t="shared" si="115"/>
        <v>4.4825151385682043</v>
      </c>
      <c r="E2499" s="80">
        <f t="shared" si="116"/>
        <v>4.4430836530500324</v>
      </c>
    </row>
    <row r="2500" spans="1:5" x14ac:dyDescent="0.3">
      <c r="A2500" s="81">
        <v>40343</v>
      </c>
      <c r="B2500" s="84">
        <v>10.11</v>
      </c>
      <c r="C2500" s="29">
        <f t="shared" si="114"/>
        <v>4.2305387036066646</v>
      </c>
      <c r="D2500" s="80">
        <f t="shared" si="115"/>
        <v>4.4842927663155061</v>
      </c>
      <c r="E2500" s="80">
        <f t="shared" si="116"/>
        <v>4.4448651943980009</v>
      </c>
    </row>
    <row r="2501" spans="1:5" x14ac:dyDescent="0.3">
      <c r="A2501" s="81">
        <v>40344</v>
      </c>
      <c r="B2501" s="84">
        <v>10.130000000000001</v>
      </c>
      <c r="C2501" s="29">
        <f t="shared" ref="C2501:C2564" si="117">IF(A2501=$B$2,1,IF(A2500&lt;DATE(1998,1,2),ROUND(B2500/3000+1,8)*C2500,ROUND(((1+B2500/100)^(1/252)),8)*C2500))</f>
        <v>4.2321558270261175</v>
      </c>
      <c r="D2501" s="80">
        <f t="shared" ref="D2501:D2564" si="118">(((ROUND(C2501/C2500,8)-1)*$D$1)+1)*D2500</f>
        <v>4.4860761377101914</v>
      </c>
      <c r="E2501" s="80">
        <f t="shared" ref="E2501:E2564" si="119">(((ROUND(C2501/C2500,8))*(($E$1+1)^(1/252)))*E2500)</f>
        <v>4.4466522506392598</v>
      </c>
    </row>
    <row r="2502" spans="1:5" x14ac:dyDescent="0.3">
      <c r="A2502" s="81">
        <v>40345</v>
      </c>
      <c r="B2502" s="84">
        <v>10.119999999999999</v>
      </c>
      <c r="C2502" s="29">
        <f t="shared" si="117"/>
        <v>4.2337766580647518</v>
      </c>
      <c r="D2502" s="80">
        <f t="shared" si="118"/>
        <v>4.4878636254779565</v>
      </c>
      <c r="E2502" s="80">
        <f t="shared" si="119"/>
        <v>4.4484432714861422</v>
      </c>
    </row>
    <row r="2503" spans="1:5" x14ac:dyDescent="0.3">
      <c r="A2503" s="81">
        <v>40346</v>
      </c>
      <c r="B2503" s="84">
        <v>10.119999999999999</v>
      </c>
      <c r="C2503" s="29">
        <f t="shared" si="117"/>
        <v>4.2353965433518939</v>
      </c>
      <c r="D2503" s="80">
        <f t="shared" si="118"/>
        <v>4.4896500978803706</v>
      </c>
      <c r="E2503" s="80">
        <f t="shared" si="119"/>
        <v>4.4502333677631105</v>
      </c>
    </row>
    <row r="2504" spans="1:5" x14ac:dyDescent="0.3">
      <c r="A2504" s="81">
        <v>40347</v>
      </c>
      <c r="B2504" s="84">
        <v>10.130000000000001</v>
      </c>
      <c r="C2504" s="29">
        <f t="shared" si="117"/>
        <v>4.2370170484233451</v>
      </c>
      <c r="D2504" s="80">
        <f t="shared" si="118"/>
        <v>4.4914372814192873</v>
      </c>
      <c r="E2504" s="80">
        <f t="shared" si="119"/>
        <v>4.4520241843920054</v>
      </c>
    </row>
    <row r="2505" spans="1:5" x14ac:dyDescent="0.3">
      <c r="A2505" s="81">
        <v>40350</v>
      </c>
      <c r="B2505" s="84">
        <v>10.130000000000001</v>
      </c>
      <c r="C2505" s="29">
        <f t="shared" si="117"/>
        <v>4.23863974121255</v>
      </c>
      <c r="D2505" s="80">
        <f t="shared" si="118"/>
        <v>4.4932269053475871</v>
      </c>
      <c r="E2505" s="80">
        <f t="shared" si="119"/>
        <v>4.4538173689442546</v>
      </c>
    </row>
    <row r="2506" spans="1:5" x14ac:dyDescent="0.3">
      <c r="A2506" s="81">
        <v>40351</v>
      </c>
      <c r="B2506" s="84">
        <v>10.130000000000001</v>
      </c>
      <c r="C2506" s="29">
        <f t="shared" si="117"/>
        <v>4.2402630554606393</v>
      </c>
      <c r="D2506" s="80">
        <f t="shared" si="118"/>
        <v>4.4950172423558215</v>
      </c>
      <c r="E2506" s="80">
        <f t="shared" si="119"/>
        <v>4.4556112757546726</v>
      </c>
    </row>
    <row r="2507" spans="1:5" x14ac:dyDescent="0.3">
      <c r="A2507" s="81">
        <v>40352</v>
      </c>
      <c r="B2507" s="84">
        <v>10.130000000000001</v>
      </c>
      <c r="C2507" s="29">
        <f t="shared" si="117"/>
        <v>4.241886991405619</v>
      </c>
      <c r="D2507" s="80">
        <f t="shared" si="118"/>
        <v>4.4968082927281197</v>
      </c>
      <c r="E2507" s="80">
        <f t="shared" si="119"/>
        <v>4.4574059051141717</v>
      </c>
    </row>
    <row r="2508" spans="1:5" x14ac:dyDescent="0.3">
      <c r="A2508" s="81">
        <v>40353</v>
      </c>
      <c r="B2508" s="84">
        <v>10.130000000000001</v>
      </c>
      <c r="C2508" s="29">
        <f t="shared" si="117"/>
        <v>4.2435115492855875</v>
      </c>
      <c r="D2508" s="80">
        <f t="shared" si="118"/>
        <v>4.4986000567487228</v>
      </c>
      <c r="E2508" s="80">
        <f t="shared" si="119"/>
        <v>4.4592012573137794</v>
      </c>
    </row>
    <row r="2509" spans="1:5" x14ac:dyDescent="0.3">
      <c r="A2509" s="81">
        <v>40354</v>
      </c>
      <c r="B2509" s="84">
        <v>10.130000000000001</v>
      </c>
      <c r="C2509" s="29">
        <f t="shared" si="117"/>
        <v>4.245136729338733</v>
      </c>
      <c r="D2509" s="80">
        <f t="shared" si="118"/>
        <v>4.5003925347019855</v>
      </c>
      <c r="E2509" s="80">
        <f t="shared" si="119"/>
        <v>4.4609973326446406</v>
      </c>
    </row>
    <row r="2510" spans="1:5" x14ac:dyDescent="0.3">
      <c r="A2510" s="81">
        <v>40357</v>
      </c>
      <c r="B2510" s="84">
        <v>10.130000000000001</v>
      </c>
      <c r="C2510" s="29">
        <f t="shared" si="117"/>
        <v>4.2467625318033351</v>
      </c>
      <c r="D2510" s="80">
        <f t="shared" si="118"/>
        <v>4.5021857268723764</v>
      </c>
      <c r="E2510" s="80">
        <f t="shared" si="119"/>
        <v>4.4627941313980184</v>
      </c>
    </row>
    <row r="2511" spans="1:5" x14ac:dyDescent="0.3">
      <c r="A2511" s="81">
        <v>40358</v>
      </c>
      <c r="B2511" s="84">
        <v>10.130000000000001</v>
      </c>
      <c r="C2511" s="29">
        <f t="shared" si="117"/>
        <v>4.2483889569177649</v>
      </c>
      <c r="D2511" s="80">
        <f t="shared" si="118"/>
        <v>4.5039796335444766</v>
      </c>
      <c r="E2511" s="80">
        <f t="shared" si="119"/>
        <v>4.4645916538652921</v>
      </c>
    </row>
    <row r="2512" spans="1:5" x14ac:dyDescent="0.3">
      <c r="A2512" s="81">
        <v>40359</v>
      </c>
      <c r="B2512" s="84">
        <v>10.119999999999999</v>
      </c>
      <c r="C2512" s="29">
        <f t="shared" si="117"/>
        <v>4.2500160049204849</v>
      </c>
      <c r="D2512" s="80">
        <f t="shared" si="118"/>
        <v>4.505774255002982</v>
      </c>
      <c r="E2512" s="80">
        <f t="shared" si="119"/>
        <v>4.4663899003379592</v>
      </c>
    </row>
    <row r="2513" spans="1:5" x14ac:dyDescent="0.3">
      <c r="A2513" s="81">
        <v>40360</v>
      </c>
      <c r="B2513" s="84">
        <v>10.14</v>
      </c>
      <c r="C2513" s="29">
        <f t="shared" si="117"/>
        <v>4.2516421035441274</v>
      </c>
      <c r="D2513" s="80">
        <f t="shared" si="118"/>
        <v>4.5075678570439113</v>
      </c>
      <c r="E2513" s="80">
        <f t="shared" si="119"/>
        <v>4.4681872185106633</v>
      </c>
    </row>
    <row r="2514" spans="1:5" x14ac:dyDescent="0.3">
      <c r="A2514" s="81">
        <v>40361</v>
      </c>
      <c r="B2514" s="84">
        <v>10.14</v>
      </c>
      <c r="C2514" s="29">
        <f t="shared" si="117"/>
        <v>4.2532719280280995</v>
      </c>
      <c r="D2514" s="80">
        <f t="shared" si="118"/>
        <v>4.5093655965211479</v>
      </c>
      <c r="E2514" s="80">
        <f t="shared" si="119"/>
        <v>4.46998852178268</v>
      </c>
    </row>
    <row r="2515" spans="1:5" x14ac:dyDescent="0.3">
      <c r="A2515" s="81">
        <v>40364</v>
      </c>
      <c r="B2515" s="84">
        <v>10.14</v>
      </c>
      <c r="C2515" s="29">
        <f t="shared" si="117"/>
        <v>4.2549023772889898</v>
      </c>
      <c r="D2515" s="80">
        <f t="shared" si="118"/>
        <v>4.5111640529853121</v>
      </c>
      <c r="E2515" s="80">
        <f t="shared" si="119"/>
        <v>4.4717905512314031</v>
      </c>
    </row>
    <row r="2516" spans="1:5" x14ac:dyDescent="0.3">
      <c r="A2516" s="81">
        <v>40365</v>
      </c>
      <c r="B2516" s="84">
        <v>10.14</v>
      </c>
      <c r="C2516" s="29">
        <f t="shared" si="117"/>
        <v>4.2565334515662991</v>
      </c>
      <c r="D2516" s="80">
        <f t="shared" si="118"/>
        <v>4.5129632267223574</v>
      </c>
      <c r="E2516" s="80">
        <f t="shared" si="119"/>
        <v>4.4735933071495833</v>
      </c>
    </row>
    <row r="2517" spans="1:5" x14ac:dyDescent="0.3">
      <c r="A2517" s="81">
        <v>40366</v>
      </c>
      <c r="B2517" s="84">
        <v>10.14</v>
      </c>
      <c r="C2517" s="29">
        <f t="shared" si="117"/>
        <v>4.2581651510996226</v>
      </c>
      <c r="D2517" s="80">
        <f t="shared" si="118"/>
        <v>4.5147631180183518</v>
      </c>
      <c r="E2517" s="80">
        <f t="shared" si="119"/>
        <v>4.4753967898300893</v>
      </c>
    </row>
    <row r="2518" spans="1:5" x14ac:dyDescent="0.3">
      <c r="A2518" s="81">
        <v>40367</v>
      </c>
      <c r="B2518" s="84">
        <v>10.14</v>
      </c>
      <c r="C2518" s="29">
        <f t="shared" si="117"/>
        <v>4.2597974761286448</v>
      </c>
      <c r="D2518" s="80">
        <f t="shared" si="118"/>
        <v>4.5165637271594772</v>
      </c>
      <c r="E2518" s="80">
        <f t="shared" si="119"/>
        <v>4.4772009995659072</v>
      </c>
    </row>
    <row r="2519" spans="1:5" x14ac:dyDescent="0.3">
      <c r="A2519" s="81">
        <v>40368</v>
      </c>
      <c r="B2519" s="84">
        <v>10.14</v>
      </c>
      <c r="C2519" s="29">
        <f t="shared" si="117"/>
        <v>4.2614304268931438</v>
      </c>
      <c r="D2519" s="80">
        <f t="shared" si="118"/>
        <v>4.5183650544320288</v>
      </c>
      <c r="E2519" s="80">
        <f t="shared" si="119"/>
        <v>4.4790059366501422</v>
      </c>
    </row>
    <row r="2520" spans="1:5" x14ac:dyDescent="0.3">
      <c r="A2520" s="81">
        <v>40371</v>
      </c>
      <c r="B2520" s="84">
        <v>10.14</v>
      </c>
      <c r="C2520" s="29">
        <f t="shared" si="117"/>
        <v>4.263064003632989</v>
      </c>
      <c r="D2520" s="80">
        <f t="shared" si="118"/>
        <v>4.5201671001224177</v>
      </c>
      <c r="E2520" s="80">
        <f t="shared" si="119"/>
        <v>4.4808116013760175</v>
      </c>
    </row>
    <row r="2521" spans="1:5" x14ac:dyDescent="0.3">
      <c r="A2521" s="81">
        <v>40372</v>
      </c>
      <c r="B2521" s="84">
        <v>10.14</v>
      </c>
      <c r="C2521" s="29">
        <f t="shared" si="117"/>
        <v>4.2646982065881414</v>
      </c>
      <c r="D2521" s="80">
        <f t="shared" si="118"/>
        <v>4.5219698645171675</v>
      </c>
      <c r="E2521" s="80">
        <f t="shared" si="119"/>
        <v>4.4826179940368736</v>
      </c>
    </row>
    <row r="2522" spans="1:5" x14ac:dyDescent="0.3">
      <c r="A2522" s="81">
        <v>40373</v>
      </c>
      <c r="B2522" s="84">
        <v>10.130000000000001</v>
      </c>
      <c r="C2522" s="29">
        <f t="shared" si="117"/>
        <v>4.2663330359986551</v>
      </c>
      <c r="D2522" s="80">
        <f t="shared" si="118"/>
        <v>4.5237733479029174</v>
      </c>
      <c r="E2522" s="80">
        <f t="shared" si="119"/>
        <v>4.4844251149261707</v>
      </c>
    </row>
    <row r="2523" spans="1:5" x14ac:dyDescent="0.3">
      <c r="A2523" s="81">
        <v>40374</v>
      </c>
      <c r="B2523" s="84">
        <v>10.14</v>
      </c>
      <c r="C2523" s="29">
        <f t="shared" si="117"/>
        <v>4.2679669562247815</v>
      </c>
      <c r="D2523" s="80">
        <f t="shared" si="118"/>
        <v>4.525575856214255</v>
      </c>
      <c r="E2523" s="80">
        <f t="shared" si="119"/>
        <v>4.4862313499124928</v>
      </c>
    </row>
    <row r="2524" spans="1:5" x14ac:dyDescent="0.3">
      <c r="A2524" s="81">
        <v>40375</v>
      </c>
      <c r="B2524" s="84">
        <v>10.14</v>
      </c>
      <c r="C2524" s="29">
        <f t="shared" si="117"/>
        <v>4.2696030386777801</v>
      </c>
      <c r="D2524" s="80">
        <f t="shared" si="118"/>
        <v>4.5273807777666244</v>
      </c>
      <c r="E2524" s="80">
        <f t="shared" si="119"/>
        <v>4.4880399274886837</v>
      </c>
    </row>
    <row r="2525" spans="1:5" x14ac:dyDescent="0.3">
      <c r="A2525" s="81">
        <v>40378</v>
      </c>
      <c r="B2525" s="84">
        <v>10.130000000000001</v>
      </c>
      <c r="C2525" s="29">
        <f t="shared" si="117"/>
        <v>4.2712397483066269</v>
      </c>
      <c r="D2525" s="80">
        <f t="shared" si="118"/>
        <v>4.5291864191703262</v>
      </c>
      <c r="E2525" s="80">
        <f t="shared" si="119"/>
        <v>4.4898492341741409</v>
      </c>
    </row>
    <row r="2526" spans="1:5" x14ac:dyDescent="0.3">
      <c r="A2526" s="81">
        <v>40379</v>
      </c>
      <c r="B2526" s="84">
        <v>10.14</v>
      </c>
      <c r="C2526" s="29">
        <f t="shared" si="117"/>
        <v>4.272875547705433</v>
      </c>
      <c r="D2526" s="80">
        <f t="shared" si="118"/>
        <v>4.5309910843328582</v>
      </c>
      <c r="E2526" s="80">
        <f t="shared" si="119"/>
        <v>4.4916576538850839</v>
      </c>
    </row>
    <row r="2527" spans="1:5" x14ac:dyDescent="0.3">
      <c r="A2527" s="81">
        <v>40380</v>
      </c>
      <c r="B2527" s="84">
        <v>10.14</v>
      </c>
      <c r="C2527" s="29">
        <f t="shared" si="117"/>
        <v>4.2745135118178901</v>
      </c>
      <c r="D2527" s="80">
        <f t="shared" si="118"/>
        <v>4.5327981656240661</v>
      </c>
      <c r="E2527" s="80">
        <f t="shared" si="119"/>
        <v>4.4934684190193659</v>
      </c>
    </row>
    <row r="2528" spans="1:5" x14ac:dyDescent="0.3">
      <c r="A2528" s="81">
        <v>40381</v>
      </c>
      <c r="B2528" s="84">
        <v>10.64</v>
      </c>
      <c r="C2528" s="29">
        <f t="shared" si="117"/>
        <v>4.2761521038275099</v>
      </c>
      <c r="D2528" s="80">
        <f t="shared" si="118"/>
        <v>4.5346059676279689</v>
      </c>
      <c r="E2528" s="80">
        <f t="shared" si="119"/>
        <v>4.4952799141448052</v>
      </c>
    </row>
    <row r="2529" spans="1:5" x14ac:dyDescent="0.3">
      <c r="A2529" s="81">
        <v>40382</v>
      </c>
      <c r="B2529" s="84">
        <v>10.64</v>
      </c>
      <c r="C2529" s="29">
        <f t="shared" si="117"/>
        <v>4.2778682091898173</v>
      </c>
      <c r="D2529" s="80">
        <f t="shared" si="118"/>
        <v>4.5364993167488006</v>
      </c>
      <c r="E2529" s="80">
        <f t="shared" si="119"/>
        <v>4.4971729662882405</v>
      </c>
    </row>
    <row r="2530" spans="1:5" x14ac:dyDescent="0.3">
      <c r="A2530" s="81">
        <v>40385</v>
      </c>
      <c r="B2530" s="84">
        <v>10.64</v>
      </c>
      <c r="C2530" s="29">
        <f t="shared" si="117"/>
        <v>4.2795850032595286</v>
      </c>
      <c r="D2530" s="80">
        <f t="shared" si="118"/>
        <v>4.5383934564059922</v>
      </c>
      <c r="E2530" s="80">
        <f t="shared" si="119"/>
        <v>4.4990668156337383</v>
      </c>
    </row>
    <row r="2531" spans="1:5" x14ac:dyDescent="0.3">
      <c r="A2531" s="81">
        <v>40386</v>
      </c>
      <c r="B2531" s="84">
        <v>10.63</v>
      </c>
      <c r="C2531" s="29">
        <f t="shared" si="117"/>
        <v>4.2813024863130362</v>
      </c>
      <c r="D2531" s="80">
        <f t="shared" si="118"/>
        <v>4.5402883869296184</v>
      </c>
      <c r="E2531" s="80">
        <f t="shared" si="119"/>
        <v>4.500961462517016</v>
      </c>
    </row>
    <row r="2532" spans="1:5" x14ac:dyDescent="0.3">
      <c r="A2532" s="81">
        <v>40387</v>
      </c>
      <c r="B2532" s="84">
        <v>10.63</v>
      </c>
      <c r="C2532" s="29">
        <f t="shared" si="117"/>
        <v>4.2830191173579477</v>
      </c>
      <c r="D2532" s="80">
        <f t="shared" si="118"/>
        <v>4.5421824081121187</v>
      </c>
      <c r="E2532" s="80">
        <f t="shared" si="119"/>
        <v>4.5028552868957368</v>
      </c>
    </row>
    <row r="2533" spans="1:5" x14ac:dyDescent="0.3">
      <c r="A2533" s="81">
        <v>40388</v>
      </c>
      <c r="B2533" s="84">
        <v>10.63</v>
      </c>
      <c r="C2533" s="29">
        <f t="shared" si="117"/>
        <v>4.284736436703243</v>
      </c>
      <c r="D2533" s="80">
        <f t="shared" si="118"/>
        <v>4.5440772194021921</v>
      </c>
      <c r="E2533" s="80">
        <f t="shared" si="119"/>
        <v>4.5047499081199334</v>
      </c>
    </row>
    <row r="2534" spans="1:5" x14ac:dyDescent="0.3">
      <c r="A2534" s="81">
        <v>40389</v>
      </c>
      <c r="B2534" s="84">
        <v>10.63</v>
      </c>
      <c r="C2534" s="29">
        <f t="shared" si="117"/>
        <v>4.2864544446249031</v>
      </c>
      <c r="D2534" s="80">
        <f t="shared" si="118"/>
        <v>4.545972821129439</v>
      </c>
      <c r="E2534" s="80">
        <f t="shared" si="119"/>
        <v>4.506645326524886</v>
      </c>
    </row>
    <row r="2535" spans="1:5" x14ac:dyDescent="0.3">
      <c r="A2535" s="81">
        <v>40392</v>
      </c>
      <c r="B2535" s="84">
        <v>10.65</v>
      </c>
      <c r="C2535" s="29">
        <f t="shared" si="117"/>
        <v>4.2881731413990192</v>
      </c>
      <c r="D2535" s="80">
        <f t="shared" si="118"/>
        <v>4.5478692136235974</v>
      </c>
      <c r="E2535" s="80">
        <f t="shared" si="119"/>
        <v>4.5085415424460171</v>
      </c>
    </row>
    <row r="2536" spans="1:5" x14ac:dyDescent="0.3">
      <c r="A2536" s="81">
        <v>40393</v>
      </c>
      <c r="B2536" s="84">
        <v>10.64</v>
      </c>
      <c r="C2536" s="29">
        <f t="shared" si="117"/>
        <v>4.289895614786456</v>
      </c>
      <c r="D2536" s="80">
        <f t="shared" si="118"/>
        <v>4.5497698039687968</v>
      </c>
      <c r="E2536" s="80">
        <f t="shared" si="119"/>
        <v>4.5104418024330473</v>
      </c>
    </row>
    <row r="2537" spans="1:5" x14ac:dyDescent="0.3">
      <c r="A2537" s="81">
        <v>40394</v>
      </c>
      <c r="B2537" s="84">
        <v>10.64</v>
      </c>
      <c r="C2537" s="29">
        <f t="shared" si="117"/>
        <v>4.2916172356945816</v>
      </c>
      <c r="D2537" s="80">
        <f t="shared" si="118"/>
        <v>4.5516694844966814</v>
      </c>
      <c r="E2537" s="80">
        <f t="shared" si="119"/>
        <v>4.5123412395504268</v>
      </c>
    </row>
    <row r="2538" spans="1:5" x14ac:dyDescent="0.3">
      <c r="A2538" s="81">
        <v>40395</v>
      </c>
      <c r="B2538" s="84">
        <v>10.64</v>
      </c>
      <c r="C2538" s="29">
        <f t="shared" si="117"/>
        <v>4.29333954752361</v>
      </c>
      <c r="D2538" s="80">
        <f t="shared" si="118"/>
        <v>4.5535699582044984</v>
      </c>
      <c r="E2538" s="80">
        <f t="shared" si="119"/>
        <v>4.5142414765587082</v>
      </c>
    </row>
    <row r="2539" spans="1:5" x14ac:dyDescent="0.3">
      <c r="A2539" s="81">
        <v>40396</v>
      </c>
      <c r="B2539" s="84">
        <v>10.64</v>
      </c>
      <c r="C2539" s="29">
        <f t="shared" si="117"/>
        <v>4.2950625505508215</v>
      </c>
      <c r="D2539" s="80">
        <f t="shared" si="118"/>
        <v>4.5554712254234282</v>
      </c>
      <c r="E2539" s="80">
        <f t="shared" si="119"/>
        <v>4.5161425137947422</v>
      </c>
    </row>
    <row r="2540" spans="1:5" x14ac:dyDescent="0.3">
      <c r="A2540" s="81">
        <v>40399</v>
      </c>
      <c r="B2540" s="84">
        <v>10.64</v>
      </c>
      <c r="C2540" s="29">
        <f t="shared" si="117"/>
        <v>4.2967862450536085</v>
      </c>
      <c r="D2540" s="80">
        <f t="shared" si="118"/>
        <v>4.5573732864847871</v>
      </c>
      <c r="E2540" s="80">
        <f t="shared" si="119"/>
        <v>4.5180443515955204</v>
      </c>
    </row>
    <row r="2541" spans="1:5" x14ac:dyDescent="0.3">
      <c r="A2541" s="81">
        <v>40400</v>
      </c>
      <c r="B2541" s="84">
        <v>10.64</v>
      </c>
      <c r="C2541" s="29">
        <f t="shared" si="117"/>
        <v>4.2985106313094734</v>
      </c>
      <c r="D2541" s="80">
        <f t="shared" si="118"/>
        <v>4.5592761417200309</v>
      </c>
      <c r="E2541" s="80">
        <f t="shared" si="119"/>
        <v>4.5199469902981768</v>
      </c>
    </row>
    <row r="2542" spans="1:5" x14ac:dyDescent="0.3">
      <c r="A2542" s="81">
        <v>40401</v>
      </c>
      <c r="B2542" s="84">
        <v>10.64</v>
      </c>
      <c r="C2542" s="29">
        <f t="shared" si="117"/>
        <v>4.3002357095960306</v>
      </c>
      <c r="D2542" s="80">
        <f t="shared" si="118"/>
        <v>4.5611797914607539</v>
      </c>
      <c r="E2542" s="80">
        <f t="shared" si="119"/>
        <v>4.5218504302399865</v>
      </c>
    </row>
    <row r="2543" spans="1:5" x14ac:dyDescent="0.3">
      <c r="A2543" s="81">
        <v>40402</v>
      </c>
      <c r="B2543" s="84">
        <v>10.64</v>
      </c>
      <c r="C2543" s="29">
        <f t="shared" si="117"/>
        <v>4.3019614801910055</v>
      </c>
      <c r="D2543" s="80">
        <f t="shared" si="118"/>
        <v>4.5630842360386881</v>
      </c>
      <c r="E2543" s="80">
        <f t="shared" si="119"/>
        <v>4.5237546717583674</v>
      </c>
    </row>
    <row r="2544" spans="1:5" x14ac:dyDescent="0.3">
      <c r="A2544" s="81">
        <v>40403</v>
      </c>
      <c r="B2544" s="84">
        <v>10.64</v>
      </c>
      <c r="C2544" s="29">
        <f t="shared" si="117"/>
        <v>4.3036879433722355</v>
      </c>
      <c r="D2544" s="80">
        <f t="shared" si="118"/>
        <v>4.5649894757857048</v>
      </c>
      <c r="E2544" s="80">
        <f t="shared" si="119"/>
        <v>4.52565971519088</v>
      </c>
    </row>
    <row r="2545" spans="1:5" x14ac:dyDescent="0.3">
      <c r="A2545" s="81">
        <v>40406</v>
      </c>
      <c r="B2545" s="84">
        <v>10.64</v>
      </c>
      <c r="C2545" s="29">
        <f t="shared" si="117"/>
        <v>4.3054150994176696</v>
      </c>
      <c r="D2545" s="80">
        <f t="shared" si="118"/>
        <v>4.5668955110338141</v>
      </c>
      <c r="E2545" s="80">
        <f t="shared" si="119"/>
        <v>4.5275655608752263</v>
      </c>
    </row>
    <row r="2546" spans="1:5" x14ac:dyDescent="0.3">
      <c r="A2546" s="81">
        <v>40407</v>
      </c>
      <c r="B2546" s="84">
        <v>10.64</v>
      </c>
      <c r="C2546" s="29">
        <f t="shared" si="117"/>
        <v>4.3071429486053674</v>
      </c>
      <c r="D2546" s="80">
        <f t="shared" si="118"/>
        <v>4.5688023421151636</v>
      </c>
      <c r="E2546" s="80">
        <f t="shared" si="119"/>
        <v>4.5294722091492501</v>
      </c>
    </row>
    <row r="2547" spans="1:5" x14ac:dyDescent="0.3">
      <c r="A2547" s="81">
        <v>40408</v>
      </c>
      <c r="B2547" s="84">
        <v>10.63</v>
      </c>
      <c r="C2547" s="29">
        <f t="shared" si="117"/>
        <v>4.3088714912135018</v>
      </c>
      <c r="D2547" s="80">
        <f t="shared" si="118"/>
        <v>4.5707099693620403</v>
      </c>
      <c r="E2547" s="80">
        <f t="shared" si="119"/>
        <v>4.5313796603509386</v>
      </c>
    </row>
    <row r="2548" spans="1:5" x14ac:dyDescent="0.3">
      <c r="A2548" s="81">
        <v>40409</v>
      </c>
      <c r="B2548" s="84">
        <v>10.63</v>
      </c>
      <c r="C2548" s="29">
        <f t="shared" si="117"/>
        <v>4.310599176326618</v>
      </c>
      <c r="D2548" s="80">
        <f t="shared" si="118"/>
        <v>4.5726166811748756</v>
      </c>
      <c r="E2548" s="80">
        <f t="shared" si="119"/>
        <v>4.5332862834894563</v>
      </c>
    </row>
    <row r="2549" spans="1:5" x14ac:dyDescent="0.3">
      <c r="A2549" s="81">
        <v>40410</v>
      </c>
      <c r="B2549" s="84">
        <v>10.63</v>
      </c>
      <c r="C2549" s="29">
        <f t="shared" si="117"/>
        <v>4.3123275541723576</v>
      </c>
      <c r="D2549" s="80">
        <f t="shared" si="118"/>
        <v>4.574524188389292</v>
      </c>
      <c r="E2549" s="80">
        <f t="shared" si="119"/>
        <v>4.5351937088586558</v>
      </c>
    </row>
    <row r="2550" spans="1:5" x14ac:dyDescent="0.3">
      <c r="A2550" s="81">
        <v>40413</v>
      </c>
      <c r="B2550" s="84">
        <v>10.63</v>
      </c>
      <c r="C2550" s="29">
        <f t="shared" si="117"/>
        <v>4.3140566250284778</v>
      </c>
      <c r="D2550" s="80">
        <f t="shared" si="118"/>
        <v>4.5764324913370986</v>
      </c>
      <c r="E2550" s="80">
        <f t="shared" si="119"/>
        <v>4.5371019367960832</v>
      </c>
    </row>
    <row r="2551" spans="1:5" x14ac:dyDescent="0.3">
      <c r="A2551" s="81">
        <v>40414</v>
      </c>
      <c r="B2551" s="84">
        <v>10.63</v>
      </c>
      <c r="C2551" s="29">
        <f t="shared" si="117"/>
        <v>4.3157863891728487</v>
      </c>
      <c r="D2551" s="80">
        <f t="shared" si="118"/>
        <v>4.5783415903502425</v>
      </c>
      <c r="E2551" s="80">
        <f t="shared" si="119"/>
        <v>4.5390109676394266</v>
      </c>
    </row>
    <row r="2552" spans="1:5" x14ac:dyDescent="0.3">
      <c r="A2552" s="81">
        <v>40415</v>
      </c>
      <c r="B2552" s="84">
        <v>10.64</v>
      </c>
      <c r="C2552" s="29">
        <f t="shared" si="117"/>
        <v>4.3175168468834508</v>
      </c>
      <c r="D2552" s="80">
        <f t="shared" si="118"/>
        <v>4.580251485760809</v>
      </c>
      <c r="E2552" s="80">
        <f t="shared" si="119"/>
        <v>4.540920801726517</v>
      </c>
    </row>
    <row r="2553" spans="1:5" x14ac:dyDescent="0.3">
      <c r="A2553" s="81">
        <v>40416</v>
      </c>
      <c r="B2553" s="84">
        <v>10.63</v>
      </c>
      <c r="C2553" s="29">
        <f t="shared" si="117"/>
        <v>4.3192495527444414</v>
      </c>
      <c r="D2553" s="80">
        <f t="shared" si="118"/>
        <v>4.5821638934067348</v>
      </c>
      <c r="E2553" s="80">
        <f t="shared" si="119"/>
        <v>4.5428330741591703</v>
      </c>
    </row>
    <row r="2554" spans="1:5" x14ac:dyDescent="0.3">
      <c r="A2554" s="81">
        <v>40417</v>
      </c>
      <c r="B2554" s="84">
        <v>10.64</v>
      </c>
      <c r="C2554" s="29">
        <f t="shared" si="117"/>
        <v>4.3209813990451096</v>
      </c>
      <c r="D2554" s="80">
        <f t="shared" si="118"/>
        <v>4.5840753833245964</v>
      </c>
      <c r="E2554" s="80">
        <f t="shared" si="119"/>
        <v>4.5447445164356592</v>
      </c>
    </row>
    <row r="2555" spans="1:5" x14ac:dyDescent="0.3">
      <c r="A2555" s="81">
        <v>40420</v>
      </c>
      <c r="B2555" s="84">
        <v>10.61</v>
      </c>
      <c r="C2555" s="29">
        <f t="shared" si="117"/>
        <v>4.3227154953001738</v>
      </c>
      <c r="D2555" s="80">
        <f t="shared" si="118"/>
        <v>4.5859893875751983</v>
      </c>
      <c r="E2555" s="80">
        <f t="shared" si="119"/>
        <v>4.5466583991109371</v>
      </c>
    </row>
    <row r="2556" spans="1:5" x14ac:dyDescent="0.3">
      <c r="A2556" s="81">
        <v>40421</v>
      </c>
      <c r="B2556" s="84">
        <v>10.63</v>
      </c>
      <c r="C2556" s="29">
        <f t="shared" si="117"/>
        <v>4.3244456189500129</v>
      </c>
      <c r="D2556" s="80">
        <f t="shared" si="118"/>
        <v>4.5878990380219378</v>
      </c>
      <c r="E2556" s="80">
        <f t="shared" si="119"/>
        <v>4.5485681772721733</v>
      </c>
    </row>
    <row r="2557" spans="1:5" x14ac:dyDescent="0.3">
      <c r="A2557" s="81">
        <v>40422</v>
      </c>
      <c r="B2557" s="84">
        <v>10.63</v>
      </c>
      <c r="C2557" s="29">
        <f t="shared" si="117"/>
        <v>4.3261795486653867</v>
      </c>
      <c r="D2557" s="80">
        <f t="shared" si="118"/>
        <v>4.5898129204057527</v>
      </c>
      <c r="E2557" s="80">
        <f t="shared" si="119"/>
        <v>4.5504820326504358</v>
      </c>
    </row>
    <row r="2558" spans="1:5" x14ac:dyDescent="0.3">
      <c r="A2558" s="81">
        <v>40423</v>
      </c>
      <c r="B2558" s="84">
        <v>10.63</v>
      </c>
      <c r="C2558" s="29">
        <f t="shared" si="117"/>
        <v>4.3279141736172191</v>
      </c>
      <c r="D2558" s="80">
        <f t="shared" si="118"/>
        <v>4.5917276011824155</v>
      </c>
      <c r="E2558" s="80">
        <f t="shared" si="119"/>
        <v>4.5523966933024171</v>
      </c>
    </row>
    <row r="2559" spans="1:5" x14ac:dyDescent="0.3">
      <c r="A2559" s="81">
        <v>40424</v>
      </c>
      <c r="B2559" s="84">
        <v>10.62</v>
      </c>
      <c r="C2559" s="29">
        <f t="shared" si="117"/>
        <v>4.329649494084272</v>
      </c>
      <c r="D2559" s="80">
        <f t="shared" si="118"/>
        <v>4.5936430806849833</v>
      </c>
      <c r="E2559" s="80">
        <f t="shared" si="119"/>
        <v>4.5543121595669431</v>
      </c>
    </row>
    <row r="2560" spans="1:5" x14ac:dyDescent="0.3">
      <c r="A2560" s="81">
        <v>40427</v>
      </c>
      <c r="B2560" s="84">
        <v>10.61</v>
      </c>
      <c r="C2560" s="29">
        <f t="shared" si="117"/>
        <v>4.3313839516716026</v>
      </c>
      <c r="D2560" s="80">
        <f t="shared" si="118"/>
        <v>4.5955576387251975</v>
      </c>
      <c r="E2560" s="80">
        <f t="shared" si="119"/>
        <v>4.5562267921981574</v>
      </c>
    </row>
    <row r="2561" spans="1:5" x14ac:dyDescent="0.3">
      <c r="A2561" s="81">
        <v>40429</v>
      </c>
      <c r="B2561" s="84">
        <v>10.62</v>
      </c>
      <c r="C2561" s="29">
        <f t="shared" si="117"/>
        <v>4.3331175447844199</v>
      </c>
      <c r="D2561" s="80">
        <f t="shared" si="118"/>
        <v>4.5974712734844898</v>
      </c>
      <c r="E2561" s="80">
        <f t="shared" si="119"/>
        <v>4.5581405894667357</v>
      </c>
    </row>
    <row r="2562" spans="1:5" x14ac:dyDescent="0.3">
      <c r="A2562" s="81">
        <v>40430</v>
      </c>
      <c r="B2562" s="84">
        <v>10.64</v>
      </c>
      <c r="C2562" s="29">
        <f t="shared" si="117"/>
        <v>4.3348533916728611</v>
      </c>
      <c r="D2562" s="80">
        <f t="shared" si="118"/>
        <v>4.5993874270551309</v>
      </c>
      <c r="E2562" s="80">
        <f t="shared" si="119"/>
        <v>4.5600568315697112</v>
      </c>
    </row>
    <row r="2563" spans="1:5" x14ac:dyDescent="0.3">
      <c r="A2563" s="81">
        <v>40431</v>
      </c>
      <c r="B2563" s="84">
        <v>10.63</v>
      </c>
      <c r="C2563" s="29">
        <f t="shared" si="117"/>
        <v>4.3365930550360066</v>
      </c>
      <c r="D2563" s="80">
        <f t="shared" si="118"/>
        <v>4.6013078245943104</v>
      </c>
      <c r="E2563" s="80">
        <f t="shared" si="119"/>
        <v>4.5619771625666816</v>
      </c>
    </row>
    <row r="2564" spans="1:5" x14ac:dyDescent="0.3">
      <c r="A2564" s="81">
        <v>40434</v>
      </c>
      <c r="B2564" s="84">
        <v>10.62</v>
      </c>
      <c r="C2564" s="29">
        <f t="shared" si="117"/>
        <v>4.3383318553873531</v>
      </c>
      <c r="D2564" s="80">
        <f t="shared" si="118"/>
        <v>4.603227300571227</v>
      </c>
      <c r="E2564" s="80">
        <f t="shared" si="119"/>
        <v>4.5638966599091013</v>
      </c>
    </row>
    <row r="2565" spans="1:5" x14ac:dyDescent="0.3">
      <c r="A2565" s="81">
        <v>40435</v>
      </c>
      <c r="B2565" s="84">
        <v>10.62</v>
      </c>
      <c r="C2565" s="29">
        <f t="shared" ref="C2565:C2628" si="120">IF(A2565=$B$2,1,IF(A2564&lt;DATE(1998,1,2),ROUND(B2564/3000+1,8)*C2564,ROUND(((1+B2564/100)^(1/252)),8)*C2564))</f>
        <v>4.3400697911286219</v>
      </c>
      <c r="D2565" s="80">
        <f t="shared" ref="D2565:D2628" si="121">(((ROUND(C2565/C2564,8)-1)*$D$1)+1)*D2564</f>
        <v>4.6051458531632425</v>
      </c>
      <c r="E2565" s="80">
        <f t="shared" ref="E2565:E2628" si="122">(((ROUND(C2565/C2564,8))*(($E$1+1)^(1/252)))*E2564)</f>
        <v>4.5658153218638367</v>
      </c>
    </row>
    <row r="2566" spans="1:5" x14ac:dyDescent="0.3">
      <c r="A2566" s="81">
        <v>40436</v>
      </c>
      <c r="B2566" s="84">
        <v>10.58</v>
      </c>
      <c r="C2566" s="29">
        <f t="shared" si="120"/>
        <v>4.341808423086948</v>
      </c>
      <c r="D2566" s="80">
        <f t="shared" si="121"/>
        <v>4.6070652053777428</v>
      </c>
      <c r="E2566" s="80">
        <f t="shared" si="122"/>
        <v>4.5677347904239731</v>
      </c>
    </row>
    <row r="2567" spans="1:5" x14ac:dyDescent="0.3">
      <c r="A2567" s="81">
        <v>40437</v>
      </c>
      <c r="B2567" s="84">
        <v>10.6</v>
      </c>
      <c r="C2567" s="29">
        <f t="shared" si="120"/>
        <v>4.3435414993371069</v>
      </c>
      <c r="D2567" s="80">
        <f t="shared" si="121"/>
        <v>4.6089784553534745</v>
      </c>
      <c r="E2567" s="80">
        <f t="shared" si="122"/>
        <v>4.5696484882603263</v>
      </c>
    </row>
    <row r="2568" spans="1:5" x14ac:dyDescent="0.3">
      <c r="A2568" s="81">
        <v>40438</v>
      </c>
      <c r="B2568" s="84">
        <v>10.62</v>
      </c>
      <c r="C2568" s="29">
        <f t="shared" si="120"/>
        <v>4.3452783947118618</v>
      </c>
      <c r="D2568" s="80">
        <f t="shared" si="121"/>
        <v>4.6108959524057118</v>
      </c>
      <c r="E2568" s="80">
        <f t="shared" si="122"/>
        <v>4.5715662780714164</v>
      </c>
    </row>
    <row r="2569" spans="1:5" x14ac:dyDescent="0.3">
      <c r="A2569" s="81">
        <v>40441</v>
      </c>
      <c r="B2569" s="84">
        <v>10.62</v>
      </c>
      <c r="C2569" s="29">
        <f t="shared" si="120"/>
        <v>4.3470191132367839</v>
      </c>
      <c r="D2569" s="80">
        <f t="shared" si="121"/>
        <v>4.6128177011709548</v>
      </c>
      <c r="E2569" s="80">
        <f t="shared" si="122"/>
        <v>4.5734881643332894</v>
      </c>
    </row>
    <row r="2570" spans="1:5" x14ac:dyDescent="0.3">
      <c r="A2570" s="81">
        <v>40442</v>
      </c>
      <c r="B2570" s="84">
        <v>10.62</v>
      </c>
      <c r="C2570" s="29">
        <f t="shared" si="120"/>
        <v>4.3487605290935472</v>
      </c>
      <c r="D2570" s="80">
        <f t="shared" si="121"/>
        <v>4.6147402508907964</v>
      </c>
      <c r="E2570" s="80">
        <f t="shared" si="122"/>
        <v>4.5754108585560624</v>
      </c>
    </row>
    <row r="2571" spans="1:5" x14ac:dyDescent="0.3">
      <c r="A2571" s="81">
        <v>40443</v>
      </c>
      <c r="B2571" s="84">
        <v>10.62</v>
      </c>
      <c r="C2571" s="29">
        <f t="shared" si="120"/>
        <v>4.3505026425615023</v>
      </c>
      <c r="D2571" s="80">
        <f t="shared" si="121"/>
        <v>4.6166636018990612</v>
      </c>
      <c r="E2571" s="80">
        <f t="shared" si="122"/>
        <v>4.5773343610794015</v>
      </c>
    </row>
    <row r="2572" spans="1:5" x14ac:dyDescent="0.3">
      <c r="A2572" s="81">
        <v>40444</v>
      </c>
      <c r="B2572" s="84">
        <v>10.63</v>
      </c>
      <c r="C2572" s="29">
        <f t="shared" si="120"/>
        <v>4.352245453920113</v>
      </c>
      <c r="D2572" s="80">
        <f t="shared" si="121"/>
        <v>4.6185877545297149</v>
      </c>
      <c r="E2572" s="80">
        <f t="shared" si="122"/>
        <v>4.5792586722431166</v>
      </c>
    </row>
    <row r="2573" spans="1:5" x14ac:dyDescent="0.3">
      <c r="A2573" s="81">
        <v>40445</v>
      </c>
      <c r="B2573" s="84">
        <v>10.63</v>
      </c>
      <c r="C2573" s="29">
        <f t="shared" si="120"/>
        <v>4.3539905302573167</v>
      </c>
      <c r="D2573" s="80">
        <f t="shared" si="121"/>
        <v>4.620514438981191</v>
      </c>
      <c r="E2573" s="80">
        <f t="shared" si="122"/>
        <v>4.5811854409529094</v>
      </c>
    </row>
    <row r="2574" spans="1:5" x14ac:dyDescent="0.3">
      <c r="A2574" s="81">
        <v>40448</v>
      </c>
      <c r="B2574" s="84">
        <v>10.63</v>
      </c>
      <c r="C2574" s="29">
        <f t="shared" si="120"/>
        <v>4.3557363063003285</v>
      </c>
      <c r="D2574" s="80">
        <f t="shared" si="121"/>
        <v>4.62244192716601</v>
      </c>
      <c r="E2574" s="80">
        <f t="shared" si="122"/>
        <v>4.5831130203698338</v>
      </c>
    </row>
    <row r="2575" spans="1:5" x14ac:dyDescent="0.3">
      <c r="A2575" s="81">
        <v>40449</v>
      </c>
      <c r="B2575" s="84">
        <v>10.62</v>
      </c>
      <c r="C2575" s="29">
        <f t="shared" si="120"/>
        <v>4.3574827823297024</v>
      </c>
      <c r="D2575" s="80">
        <f t="shared" si="121"/>
        <v>4.6243702194194567</v>
      </c>
      <c r="E2575" s="80">
        <f t="shared" si="122"/>
        <v>4.5850414108350019</v>
      </c>
    </row>
    <row r="2576" spans="1:5" x14ac:dyDescent="0.3">
      <c r="A2576" s="81">
        <v>40450</v>
      </c>
      <c r="B2576" s="84">
        <v>10.6</v>
      </c>
      <c r="C2576" s="29">
        <f t="shared" si="120"/>
        <v>4.3592283899323041</v>
      </c>
      <c r="D2576" s="80">
        <f t="shared" si="121"/>
        <v>4.6262975840468359</v>
      </c>
      <c r="E2576" s="80">
        <f t="shared" si="122"/>
        <v>4.5869689620420946</v>
      </c>
    </row>
    <row r="2577" spans="1:5" x14ac:dyDescent="0.3">
      <c r="A2577" s="81">
        <v>40451</v>
      </c>
      <c r="B2577" s="84">
        <v>10.61</v>
      </c>
      <c r="C2577" s="29">
        <f t="shared" si="120"/>
        <v>4.3609715581808706</v>
      </c>
      <c r="D2577" s="80">
        <f t="shared" si="121"/>
        <v>4.6282222864654115</v>
      </c>
      <c r="E2577" s="80">
        <f t="shared" si="122"/>
        <v>4.5888940209086115</v>
      </c>
    </row>
    <row r="2578" spans="1:5" x14ac:dyDescent="0.3">
      <c r="A2578" s="81">
        <v>40452</v>
      </c>
      <c r="B2578" s="84">
        <v>10.64</v>
      </c>
      <c r="C2578" s="29">
        <f t="shared" si="120"/>
        <v>4.3627169934373171</v>
      </c>
      <c r="D2578" s="80">
        <f t="shared" si="121"/>
        <v>4.630149523100739</v>
      </c>
      <c r="E2578" s="80">
        <f t="shared" si="122"/>
        <v>4.5908215397182657</v>
      </c>
    </row>
    <row r="2579" spans="1:5" x14ac:dyDescent="0.3">
      <c r="A2579" s="81">
        <v>40455</v>
      </c>
      <c r="B2579" s="84">
        <v>10.64</v>
      </c>
      <c r="C2579" s="29">
        <f t="shared" si="120"/>
        <v>4.3644678390211231</v>
      </c>
      <c r="D2579" s="80">
        <f t="shared" si="121"/>
        <v>4.6320827648402565</v>
      </c>
      <c r="E2579" s="80">
        <f t="shared" si="122"/>
        <v>4.5927548263482141</v>
      </c>
    </row>
    <row r="2580" spans="1:5" x14ac:dyDescent="0.3">
      <c r="A2580" s="81">
        <v>40456</v>
      </c>
      <c r="B2580" s="84">
        <v>10.64</v>
      </c>
      <c r="C2580" s="29">
        <f t="shared" si="120"/>
        <v>4.3662193872542785</v>
      </c>
      <c r="D2580" s="80">
        <f t="shared" si="121"/>
        <v>4.6340168137726314</v>
      </c>
      <c r="E2580" s="80">
        <f t="shared" si="122"/>
        <v>4.5946889271237712</v>
      </c>
    </row>
    <row r="2581" spans="1:5" x14ac:dyDescent="0.3">
      <c r="A2581" s="81">
        <v>40457</v>
      </c>
      <c r="B2581" s="84">
        <v>10.64</v>
      </c>
      <c r="C2581" s="29">
        <f t="shared" si="120"/>
        <v>4.367971638418771</v>
      </c>
      <c r="D2581" s="80">
        <f t="shared" si="121"/>
        <v>4.6359516702348929</v>
      </c>
      <c r="E2581" s="80">
        <f t="shared" si="122"/>
        <v>4.596623842387789</v>
      </c>
    </row>
    <row r="2582" spans="1:5" x14ac:dyDescent="0.3">
      <c r="A2582" s="81">
        <v>40458</v>
      </c>
      <c r="B2582" s="84">
        <v>10.64</v>
      </c>
      <c r="C2582" s="29">
        <f t="shared" si="120"/>
        <v>4.3697245927967012</v>
      </c>
      <c r="D2582" s="80">
        <f t="shared" si="121"/>
        <v>4.6378873345642129</v>
      </c>
      <c r="E2582" s="80">
        <f t="shared" si="122"/>
        <v>4.5985595724832651</v>
      </c>
    </row>
    <row r="2583" spans="1:5" x14ac:dyDescent="0.3">
      <c r="A2583" s="81">
        <v>40459</v>
      </c>
      <c r="B2583" s="84">
        <v>10.64</v>
      </c>
      <c r="C2583" s="29">
        <f t="shared" si="120"/>
        <v>4.3714782506702825</v>
      </c>
      <c r="D2583" s="80">
        <f t="shared" si="121"/>
        <v>4.6398238070979021</v>
      </c>
      <c r="E2583" s="80">
        <f t="shared" si="122"/>
        <v>4.600496117753341</v>
      </c>
    </row>
    <row r="2584" spans="1:5" x14ac:dyDescent="0.3">
      <c r="A2584" s="81">
        <v>40462</v>
      </c>
      <c r="B2584" s="84">
        <v>10.64</v>
      </c>
      <c r="C2584" s="29">
        <f t="shared" si="120"/>
        <v>4.373232612321841</v>
      </c>
      <c r="D2584" s="80">
        <f t="shared" si="121"/>
        <v>4.6417610881734124</v>
      </c>
      <c r="E2584" s="80">
        <f t="shared" si="122"/>
        <v>4.602433478541303</v>
      </c>
    </row>
    <row r="2585" spans="1:5" x14ac:dyDescent="0.3">
      <c r="A2585" s="81">
        <v>40464</v>
      </c>
      <c r="B2585" s="84">
        <v>10.64</v>
      </c>
      <c r="C2585" s="29">
        <f t="shared" si="120"/>
        <v>4.3749876780338175</v>
      </c>
      <c r="D2585" s="80">
        <f t="shared" si="121"/>
        <v>4.6436991781283377</v>
      </c>
      <c r="E2585" s="80">
        <f t="shared" si="122"/>
        <v>4.6043716551905831</v>
      </c>
    </row>
    <row r="2586" spans="1:5" x14ac:dyDescent="0.3">
      <c r="A2586" s="81">
        <v>40465</v>
      </c>
      <c r="B2586" s="84">
        <v>10.63</v>
      </c>
      <c r="C2586" s="29">
        <f t="shared" si="120"/>
        <v>4.3767434480887655</v>
      </c>
      <c r="D2586" s="80">
        <f t="shared" si="121"/>
        <v>4.6456380773004122</v>
      </c>
      <c r="E2586" s="80">
        <f t="shared" si="122"/>
        <v>4.6063106480447553</v>
      </c>
    </row>
    <row r="2587" spans="1:5" x14ac:dyDescent="0.3">
      <c r="A2587" s="81">
        <v>40466</v>
      </c>
      <c r="B2587" s="84">
        <v>10.64</v>
      </c>
      <c r="C2587" s="29">
        <f t="shared" si="120"/>
        <v>4.3784983471417105</v>
      </c>
      <c r="D2587" s="80">
        <f t="shared" si="121"/>
        <v>4.6475760460316424</v>
      </c>
      <c r="E2587" s="80">
        <f t="shared" si="122"/>
        <v>4.6082487991428875</v>
      </c>
    </row>
    <row r="2588" spans="1:5" x14ac:dyDescent="0.3">
      <c r="A2588" s="81">
        <v>40469</v>
      </c>
      <c r="B2588" s="84">
        <v>10.64</v>
      </c>
      <c r="C2588" s="29">
        <f t="shared" si="120"/>
        <v>4.3802555260983853</v>
      </c>
      <c r="D2588" s="80">
        <f t="shared" si="121"/>
        <v>4.6495165639252747</v>
      </c>
      <c r="E2588" s="80">
        <f t="shared" si="122"/>
        <v>4.6101894247398052</v>
      </c>
    </row>
    <row r="2589" spans="1:5" x14ac:dyDescent="0.3">
      <c r="A2589" s="81">
        <v>40470</v>
      </c>
      <c r="B2589" s="84">
        <v>10.64</v>
      </c>
      <c r="C2589" s="29">
        <f t="shared" si="120"/>
        <v>4.3820134102461186</v>
      </c>
      <c r="D2589" s="80">
        <f t="shared" si="121"/>
        <v>4.6514578920498009</v>
      </c>
      <c r="E2589" s="80">
        <f t="shared" si="122"/>
        <v>4.6121308675729171</v>
      </c>
    </row>
    <row r="2590" spans="1:5" x14ac:dyDescent="0.3">
      <c r="A2590" s="81">
        <v>40471</v>
      </c>
      <c r="B2590" s="84">
        <v>10.64</v>
      </c>
      <c r="C2590" s="29">
        <f t="shared" si="120"/>
        <v>4.3837719998679185</v>
      </c>
      <c r="D2590" s="80">
        <f t="shared" si="121"/>
        <v>4.6534000307435193</v>
      </c>
      <c r="E2590" s="80">
        <f t="shared" si="122"/>
        <v>4.6140731279863765</v>
      </c>
    </row>
    <row r="2591" spans="1:5" x14ac:dyDescent="0.3">
      <c r="A2591" s="81">
        <v>40472</v>
      </c>
      <c r="B2591" s="84">
        <v>10.64</v>
      </c>
      <c r="C2591" s="29">
        <f t="shared" si="120"/>
        <v>4.3855312952469054</v>
      </c>
      <c r="D2591" s="80">
        <f t="shared" si="121"/>
        <v>4.6553429803448703</v>
      </c>
      <c r="E2591" s="80">
        <f t="shared" si="122"/>
        <v>4.6160162063244838</v>
      </c>
    </row>
    <row r="2592" spans="1:5" x14ac:dyDescent="0.3">
      <c r="A2592" s="81">
        <v>40473</v>
      </c>
      <c r="B2592" s="84">
        <v>10.64</v>
      </c>
      <c r="C2592" s="29">
        <f t="shared" si="120"/>
        <v>4.387291296666314</v>
      </c>
      <c r="D2592" s="80">
        <f t="shared" si="121"/>
        <v>4.6572867411924346</v>
      </c>
      <c r="E2592" s="80">
        <f t="shared" si="122"/>
        <v>4.6179601029316828</v>
      </c>
    </row>
    <row r="2593" spans="1:5" x14ac:dyDescent="0.3">
      <c r="A2593" s="81">
        <v>40476</v>
      </c>
      <c r="B2593" s="84">
        <v>10.64</v>
      </c>
      <c r="C2593" s="29">
        <f t="shared" si="120"/>
        <v>4.3890520044094918</v>
      </c>
      <c r="D2593" s="80">
        <f t="shared" si="121"/>
        <v>4.6592313136249341</v>
      </c>
      <c r="E2593" s="80">
        <f t="shared" si="122"/>
        <v>4.6199048181525626</v>
      </c>
    </row>
    <row r="2594" spans="1:5" x14ac:dyDescent="0.3">
      <c r="A2594" s="81">
        <v>40477</v>
      </c>
      <c r="B2594" s="84">
        <v>10.64</v>
      </c>
      <c r="C2594" s="29">
        <f t="shared" si="120"/>
        <v>4.3908134187599011</v>
      </c>
      <c r="D2594" s="80">
        <f t="shared" si="121"/>
        <v>4.661176697981233</v>
      </c>
      <c r="E2594" s="80">
        <f t="shared" si="122"/>
        <v>4.6218503523318581</v>
      </c>
    </row>
    <row r="2595" spans="1:5" x14ac:dyDescent="0.3">
      <c r="A2595" s="81">
        <v>40478</v>
      </c>
      <c r="B2595" s="84">
        <v>10.64</v>
      </c>
      <c r="C2595" s="29">
        <f t="shared" si="120"/>
        <v>4.3925755400011175</v>
      </c>
      <c r="D2595" s="80">
        <f t="shared" si="121"/>
        <v>4.6631228946003365</v>
      </c>
      <c r="E2595" s="80">
        <f t="shared" si="122"/>
        <v>4.62379670581445</v>
      </c>
    </row>
    <row r="2596" spans="1:5" x14ac:dyDescent="0.3">
      <c r="A2596" s="81">
        <v>40479</v>
      </c>
      <c r="B2596" s="84">
        <v>10.64</v>
      </c>
      <c r="C2596" s="29">
        <f t="shared" si="120"/>
        <v>4.3943383684168307</v>
      </c>
      <c r="D2596" s="80">
        <f t="shared" si="121"/>
        <v>4.665069903821391</v>
      </c>
      <c r="E2596" s="80">
        <f t="shared" si="122"/>
        <v>4.6257438789453618</v>
      </c>
    </row>
    <row r="2597" spans="1:5" x14ac:dyDescent="0.3">
      <c r="A2597" s="81">
        <v>40480</v>
      </c>
      <c r="B2597" s="84">
        <v>10.64</v>
      </c>
      <c r="C2597" s="29">
        <f t="shared" si="120"/>
        <v>4.3961019042908438</v>
      </c>
      <c r="D2597" s="80">
        <f t="shared" si="121"/>
        <v>4.6670177259836851</v>
      </c>
      <c r="E2597" s="80">
        <f t="shared" si="122"/>
        <v>4.6276918720697644</v>
      </c>
    </row>
    <row r="2598" spans="1:5" x14ac:dyDescent="0.3">
      <c r="A2598" s="81">
        <v>40483</v>
      </c>
      <c r="B2598" s="84">
        <v>10.64</v>
      </c>
      <c r="C2598" s="29">
        <f t="shared" si="120"/>
        <v>4.3978661479070738</v>
      </c>
      <c r="D2598" s="80">
        <f t="shared" si="121"/>
        <v>4.6689663614266497</v>
      </c>
      <c r="E2598" s="80">
        <f t="shared" si="122"/>
        <v>4.6296406855329737</v>
      </c>
    </row>
    <row r="2599" spans="1:5" x14ac:dyDescent="0.3">
      <c r="A2599" s="81">
        <v>40485</v>
      </c>
      <c r="B2599" s="84">
        <v>10.64</v>
      </c>
      <c r="C2599" s="29">
        <f t="shared" si="120"/>
        <v>4.3996310995495511</v>
      </c>
      <c r="D2599" s="80">
        <f t="shared" si="121"/>
        <v>4.6709158104898556</v>
      </c>
      <c r="E2599" s="80">
        <f t="shared" si="122"/>
        <v>4.6315903196804511</v>
      </c>
    </row>
    <row r="2600" spans="1:5" x14ac:dyDescent="0.3">
      <c r="A2600" s="81">
        <v>40486</v>
      </c>
      <c r="B2600" s="84">
        <v>10.64</v>
      </c>
      <c r="C2600" s="29">
        <f t="shared" si="120"/>
        <v>4.4013967595024219</v>
      </c>
      <c r="D2600" s="80">
        <f t="shared" si="121"/>
        <v>4.672866073513017</v>
      </c>
      <c r="E2600" s="80">
        <f t="shared" si="122"/>
        <v>4.6335407748578019</v>
      </c>
    </row>
    <row r="2601" spans="1:5" x14ac:dyDescent="0.3">
      <c r="A2601" s="81">
        <v>40487</v>
      </c>
      <c r="B2601" s="84">
        <v>10.64</v>
      </c>
      <c r="C2601" s="29">
        <f t="shared" si="120"/>
        <v>4.403163128049945</v>
      </c>
      <c r="D2601" s="80">
        <f t="shared" si="121"/>
        <v>4.6748171508359881</v>
      </c>
      <c r="E2601" s="80">
        <f t="shared" si="122"/>
        <v>4.6354920514107789</v>
      </c>
    </row>
    <row r="2602" spans="1:5" x14ac:dyDescent="0.3">
      <c r="A2602" s="81">
        <v>40490</v>
      </c>
      <c r="B2602" s="84">
        <v>10.64</v>
      </c>
      <c r="C2602" s="29">
        <f t="shared" si="120"/>
        <v>4.4049302054764938</v>
      </c>
      <c r="D2602" s="80">
        <f t="shared" si="121"/>
        <v>4.6767690427987674</v>
      </c>
      <c r="E2602" s="80">
        <f t="shared" si="122"/>
        <v>4.6374441496852796</v>
      </c>
    </row>
    <row r="2603" spans="1:5" x14ac:dyDescent="0.3">
      <c r="A2603" s="81">
        <v>40491</v>
      </c>
      <c r="B2603" s="84">
        <v>10.64</v>
      </c>
      <c r="C2603" s="29">
        <f t="shared" si="120"/>
        <v>4.4066979920665554</v>
      </c>
      <c r="D2603" s="80">
        <f t="shared" si="121"/>
        <v>4.6787217497414941</v>
      </c>
      <c r="E2603" s="80">
        <f t="shared" si="122"/>
        <v>4.6393970700273481</v>
      </c>
    </row>
    <row r="2604" spans="1:5" x14ac:dyDescent="0.3">
      <c r="A2604" s="81">
        <v>40492</v>
      </c>
      <c r="B2604" s="84">
        <v>10.63</v>
      </c>
      <c r="C2604" s="29">
        <f t="shared" si="120"/>
        <v>4.4084664881047315</v>
      </c>
      <c r="D2604" s="80">
        <f t="shared" si="121"/>
        <v>4.6806752720044491</v>
      </c>
      <c r="E2604" s="80">
        <f t="shared" si="122"/>
        <v>4.6413508127831724</v>
      </c>
    </row>
    <row r="2605" spans="1:5" x14ac:dyDescent="0.3">
      <c r="A2605" s="81">
        <v>40493</v>
      </c>
      <c r="B2605" s="84">
        <v>10.63</v>
      </c>
      <c r="C2605" s="29">
        <f t="shared" si="120"/>
        <v>4.4102341068278017</v>
      </c>
      <c r="D2605" s="80">
        <f t="shared" si="121"/>
        <v>4.6826278568092166</v>
      </c>
      <c r="E2605" s="80">
        <f t="shared" si="122"/>
        <v>4.6433037073797259</v>
      </c>
    </row>
    <row r="2606" spans="1:5" x14ac:dyDescent="0.3">
      <c r="A2606" s="81">
        <v>40494</v>
      </c>
      <c r="B2606" s="84">
        <v>10.64</v>
      </c>
      <c r="C2606" s="29">
        <f t="shared" si="120"/>
        <v>4.4120024342952746</v>
      </c>
      <c r="D2606" s="80">
        <f t="shared" si="121"/>
        <v>4.6845812561518869</v>
      </c>
      <c r="E2606" s="80">
        <f t="shared" si="122"/>
        <v>4.6452574236761377</v>
      </c>
    </row>
    <row r="2607" spans="1:5" x14ac:dyDescent="0.3">
      <c r="A2607" s="81">
        <v>40498</v>
      </c>
      <c r="B2607" s="87">
        <v>10.64</v>
      </c>
      <c r="C2607" s="29">
        <f t="shared" si="120"/>
        <v>4.4137730591122057</v>
      </c>
      <c r="D2607" s="80">
        <f t="shared" si="121"/>
        <v>4.686537224954054</v>
      </c>
      <c r="E2607" s="80">
        <f t="shared" si="122"/>
        <v>4.6472136343439159</v>
      </c>
    </row>
    <row r="2608" spans="1:5" x14ac:dyDescent="0.3">
      <c r="A2608" s="81">
        <v>40499</v>
      </c>
      <c r="B2608" s="84">
        <v>10.64</v>
      </c>
      <c r="C2608" s="29">
        <f t="shared" si="120"/>
        <v>4.4155443945162887</v>
      </c>
      <c r="D2608" s="80">
        <f t="shared" si="121"/>
        <v>4.6884940104383848</v>
      </c>
      <c r="E2608" s="80">
        <f t="shared" si="122"/>
        <v>4.6491706688110721</v>
      </c>
    </row>
    <row r="2609" spans="1:5" x14ac:dyDescent="0.3">
      <c r="A2609" s="81">
        <v>40500</v>
      </c>
      <c r="B2609" s="84">
        <v>10.64</v>
      </c>
      <c r="C2609" s="29">
        <f t="shared" si="120"/>
        <v>4.4173164407926953</v>
      </c>
      <c r="D2609" s="80">
        <f t="shared" si="121"/>
        <v>4.6904516129458704</v>
      </c>
      <c r="E2609" s="80">
        <f t="shared" si="122"/>
        <v>4.6511285274245253</v>
      </c>
    </row>
    <row r="2610" spans="1:5" x14ac:dyDescent="0.3">
      <c r="A2610" s="81">
        <v>40501</v>
      </c>
      <c r="B2610" s="84">
        <v>10.64</v>
      </c>
      <c r="C2610" s="29">
        <f t="shared" si="120"/>
        <v>4.4190891982267138</v>
      </c>
      <c r="D2610" s="80">
        <f t="shared" si="121"/>
        <v>4.6924100328176461</v>
      </c>
      <c r="E2610" s="80">
        <f t="shared" si="122"/>
        <v>4.6530872105313392</v>
      </c>
    </row>
    <row r="2611" spans="1:5" x14ac:dyDescent="0.3">
      <c r="A2611" s="81">
        <v>40504</v>
      </c>
      <c r="B2611" s="84">
        <v>10.64</v>
      </c>
      <c r="C2611" s="29">
        <f t="shared" si="120"/>
        <v>4.4208626671037461</v>
      </c>
      <c r="D2611" s="80">
        <f t="shared" si="121"/>
        <v>4.6943692703949882</v>
      </c>
      <c r="E2611" s="80">
        <f t="shared" si="122"/>
        <v>4.6550467184787241</v>
      </c>
    </row>
    <row r="2612" spans="1:5" x14ac:dyDescent="0.3">
      <c r="A2612" s="81">
        <v>40505</v>
      </c>
      <c r="B2612" s="84">
        <v>10.64</v>
      </c>
      <c r="C2612" s="29">
        <f t="shared" si="120"/>
        <v>4.4226368477093079</v>
      </c>
      <c r="D2612" s="80">
        <f t="shared" si="121"/>
        <v>4.6963293260193169</v>
      </c>
      <c r="E2612" s="80">
        <f t="shared" si="122"/>
        <v>4.6570070516140376</v>
      </c>
    </row>
    <row r="2613" spans="1:5" x14ac:dyDescent="0.3">
      <c r="A2613" s="81">
        <v>40506</v>
      </c>
      <c r="B2613" s="84">
        <v>10.64</v>
      </c>
      <c r="C2613" s="29">
        <f t="shared" si="120"/>
        <v>4.4244117403290302</v>
      </c>
      <c r="D2613" s="80">
        <f t="shared" si="121"/>
        <v>4.6982902000321927</v>
      </c>
      <c r="E2613" s="80">
        <f t="shared" si="122"/>
        <v>4.6589682102847831</v>
      </c>
    </row>
    <row r="2614" spans="1:5" x14ac:dyDescent="0.3">
      <c r="A2614" s="81">
        <v>40507</v>
      </c>
      <c r="B2614" s="84">
        <v>10.64</v>
      </c>
      <c r="C2614" s="29">
        <f t="shared" si="120"/>
        <v>4.4261873452486586</v>
      </c>
      <c r="D2614" s="80">
        <f t="shared" si="121"/>
        <v>4.700251892775321</v>
      </c>
      <c r="E2614" s="80">
        <f t="shared" si="122"/>
        <v>4.6609301948386097</v>
      </c>
    </row>
    <row r="2615" spans="1:5" x14ac:dyDescent="0.3">
      <c r="A2615" s="81">
        <v>40508</v>
      </c>
      <c r="B2615" s="84">
        <v>10.64</v>
      </c>
      <c r="C2615" s="29">
        <f t="shared" si="120"/>
        <v>4.4279636627540535</v>
      </c>
      <c r="D2615" s="80">
        <f t="shared" si="121"/>
        <v>4.7022144045905492</v>
      </c>
      <c r="E2615" s="80">
        <f t="shared" si="122"/>
        <v>4.6628930056233129</v>
      </c>
    </row>
    <row r="2616" spans="1:5" x14ac:dyDescent="0.3">
      <c r="A2616" s="81">
        <v>40511</v>
      </c>
      <c r="B2616" s="84">
        <v>10.64</v>
      </c>
      <c r="C2616" s="29">
        <f t="shared" si="120"/>
        <v>4.4297406931311896</v>
      </c>
      <c r="D2616" s="80">
        <f t="shared" si="121"/>
        <v>4.7041777358198669</v>
      </c>
      <c r="E2616" s="80">
        <f t="shared" si="122"/>
        <v>4.6648566429868348</v>
      </c>
    </row>
    <row r="2617" spans="1:5" x14ac:dyDescent="0.3">
      <c r="A2617" s="81">
        <v>40512</v>
      </c>
      <c r="B2617" s="84">
        <v>10.64</v>
      </c>
      <c r="C2617" s="29">
        <f t="shared" si="120"/>
        <v>4.4315184366661571</v>
      </c>
      <c r="D2617" s="80">
        <f t="shared" si="121"/>
        <v>4.7061418868054066</v>
      </c>
      <c r="E2617" s="80">
        <f t="shared" si="122"/>
        <v>4.666821107277265</v>
      </c>
    </row>
    <row r="2618" spans="1:5" x14ac:dyDescent="0.3">
      <c r="A2618" s="81">
        <v>40513</v>
      </c>
      <c r="B2618" s="84">
        <v>10.64</v>
      </c>
      <c r="C2618" s="29">
        <f t="shared" si="120"/>
        <v>4.43329689364516</v>
      </c>
      <c r="D2618" s="80">
        <f t="shared" si="121"/>
        <v>4.7081068578894438</v>
      </c>
      <c r="E2618" s="80">
        <f t="shared" si="122"/>
        <v>4.6687863988428386</v>
      </c>
    </row>
    <row r="2619" spans="1:5" x14ac:dyDescent="0.3">
      <c r="A2619" s="81">
        <v>40514</v>
      </c>
      <c r="B2619" s="84">
        <v>10.64</v>
      </c>
      <c r="C2619" s="29">
        <f t="shared" si="120"/>
        <v>4.4350760643545177</v>
      </c>
      <c r="D2619" s="80">
        <f t="shared" si="121"/>
        <v>4.7100726494143972</v>
      </c>
      <c r="E2619" s="80">
        <f t="shared" si="122"/>
        <v>4.6707525180319376</v>
      </c>
    </row>
    <row r="2620" spans="1:5" x14ac:dyDescent="0.3">
      <c r="A2620" s="81">
        <v>40515</v>
      </c>
      <c r="B2620" s="84">
        <v>10.64</v>
      </c>
      <c r="C2620" s="29">
        <f t="shared" si="120"/>
        <v>4.4368559490806643</v>
      </c>
      <c r="D2620" s="80">
        <f t="shared" si="121"/>
        <v>4.7120392617228282</v>
      </c>
      <c r="E2620" s="80">
        <f t="shared" si="122"/>
        <v>4.672719465193091</v>
      </c>
    </row>
    <row r="2621" spans="1:5" x14ac:dyDescent="0.3">
      <c r="A2621" s="81">
        <v>40518</v>
      </c>
      <c r="B2621" s="84">
        <v>10.64</v>
      </c>
      <c r="C2621" s="29">
        <f t="shared" si="120"/>
        <v>4.4386365481101491</v>
      </c>
      <c r="D2621" s="80">
        <f t="shared" si="121"/>
        <v>4.7140066951574413</v>
      </c>
      <c r="E2621" s="80">
        <f t="shared" si="122"/>
        <v>4.6746872406749738</v>
      </c>
    </row>
    <row r="2622" spans="1:5" x14ac:dyDescent="0.3">
      <c r="A2622" s="81">
        <v>40519</v>
      </c>
      <c r="B2622" s="84">
        <v>10.64</v>
      </c>
      <c r="C2622" s="29">
        <f t="shared" si="120"/>
        <v>4.4404178617296362</v>
      </c>
      <c r="D2622" s="80">
        <f t="shared" si="121"/>
        <v>4.7159749500610841</v>
      </c>
      <c r="E2622" s="80">
        <f t="shared" si="122"/>
        <v>4.6766558448264091</v>
      </c>
    </row>
    <row r="2623" spans="1:5" x14ac:dyDescent="0.3">
      <c r="A2623" s="81">
        <v>40520</v>
      </c>
      <c r="B2623" s="84">
        <v>10.64</v>
      </c>
      <c r="C2623" s="29">
        <f t="shared" si="120"/>
        <v>4.442199890225905</v>
      </c>
      <c r="D2623" s="80">
        <f t="shared" si="121"/>
        <v>4.7179440267767472</v>
      </c>
      <c r="E2623" s="80">
        <f t="shared" si="122"/>
        <v>4.6786252779963657</v>
      </c>
    </row>
    <row r="2624" spans="1:5" x14ac:dyDescent="0.3">
      <c r="A2624" s="81">
        <v>40521</v>
      </c>
      <c r="B2624" s="84">
        <v>10.64</v>
      </c>
      <c r="C2624" s="29">
        <f t="shared" si="120"/>
        <v>4.4439826338858506</v>
      </c>
      <c r="D2624" s="80">
        <f t="shared" si="121"/>
        <v>4.7199139256475648</v>
      </c>
      <c r="E2624" s="80">
        <f t="shared" si="122"/>
        <v>4.680595540533961</v>
      </c>
    </row>
    <row r="2625" spans="1:5" x14ac:dyDescent="0.3">
      <c r="A2625" s="81">
        <v>40522</v>
      </c>
      <c r="B2625" s="84">
        <v>10.65</v>
      </c>
      <c r="C2625" s="29">
        <f t="shared" si="120"/>
        <v>4.4457660929964815</v>
      </c>
      <c r="D2625" s="80">
        <f t="shared" si="121"/>
        <v>4.7218846470168137</v>
      </c>
      <c r="E2625" s="80">
        <f t="shared" si="122"/>
        <v>4.6825666327884568</v>
      </c>
    </row>
    <row r="2626" spans="1:5" x14ac:dyDescent="0.3">
      <c r="A2626" s="81">
        <v>40525</v>
      </c>
      <c r="B2626" s="84">
        <v>10.64</v>
      </c>
      <c r="C2626" s="29">
        <f t="shared" si="120"/>
        <v>4.4475518683207165</v>
      </c>
      <c r="D2626" s="80">
        <f t="shared" si="121"/>
        <v>4.7238579597814772</v>
      </c>
      <c r="E2626" s="80">
        <f t="shared" si="122"/>
        <v>4.6845402408666166</v>
      </c>
    </row>
    <row r="2627" spans="1:5" x14ac:dyDescent="0.3">
      <c r="A2627" s="81">
        <v>40526</v>
      </c>
      <c r="B2627" s="84">
        <v>10.64</v>
      </c>
      <c r="C2627" s="29">
        <f t="shared" si="120"/>
        <v>4.4493367598365108</v>
      </c>
      <c r="D2627" s="80">
        <f t="shared" si="121"/>
        <v>4.7258303279164231</v>
      </c>
      <c r="E2627" s="80">
        <f t="shared" si="122"/>
        <v>4.6865129943131993</v>
      </c>
    </row>
    <row r="2628" spans="1:5" x14ac:dyDescent="0.3">
      <c r="A2628" s="81">
        <v>40527</v>
      </c>
      <c r="B2628" s="84">
        <v>10.64</v>
      </c>
      <c r="C2628" s="29">
        <f t="shared" si="120"/>
        <v>4.4511223676649676</v>
      </c>
      <c r="D2628" s="80">
        <f t="shared" si="121"/>
        <v>4.7278035195808004</v>
      </c>
      <c r="E2628" s="80">
        <f t="shared" si="122"/>
        <v>4.6884865785256542</v>
      </c>
    </row>
    <row r="2629" spans="1:5" x14ac:dyDescent="0.3">
      <c r="A2629" s="81">
        <v>40528</v>
      </c>
      <c r="B2629" s="84">
        <v>10.64</v>
      </c>
      <c r="C2629" s="29">
        <f t="shared" ref="C2629:C2692" si="123">IF(A2629=$B$2,1,IF(A2628&lt;DATE(1998,1,2),ROUND(B2628/3000+1,8)*C2628,ROUND(((1+B2628/100)^(1/252)),8)*C2628))</f>
        <v>4.4529086920935583</v>
      </c>
      <c r="D2629" s="80">
        <f t="shared" ref="D2629:D2692" si="124">(((ROUND(C2629/C2628,8)-1)*$D$1)+1)*D2628</f>
        <v>4.7297775351184601</v>
      </c>
      <c r="E2629" s="80">
        <f t="shared" ref="E2629:E2692" si="125">(((ROUND(C2629/C2628,8))*(($E$1+1)^(1/252)))*E2628)</f>
        <v>4.6904609938538337</v>
      </c>
    </row>
    <row r="2630" spans="1:5" x14ac:dyDescent="0.3">
      <c r="A2630" s="81">
        <v>40529</v>
      </c>
      <c r="B2630" s="84">
        <v>10.64</v>
      </c>
      <c r="C2630" s="29">
        <f t="shared" si="123"/>
        <v>4.4546957334098689</v>
      </c>
      <c r="D2630" s="80">
        <f t="shared" si="124"/>
        <v>4.7317523748733974</v>
      </c>
      <c r="E2630" s="80">
        <f t="shared" si="125"/>
        <v>4.692436240647738</v>
      </c>
    </row>
    <row r="2631" spans="1:5" x14ac:dyDescent="0.3">
      <c r="A2631" s="81">
        <v>40532</v>
      </c>
      <c r="B2631" s="84">
        <v>10.64</v>
      </c>
      <c r="C2631" s="29">
        <f t="shared" si="123"/>
        <v>4.4564834919016008</v>
      </c>
      <c r="D2631" s="80">
        <f t="shared" si="124"/>
        <v>4.7337280391897494</v>
      </c>
      <c r="E2631" s="80">
        <f t="shared" si="125"/>
        <v>4.6944123192575127</v>
      </c>
    </row>
    <row r="2632" spans="1:5" x14ac:dyDescent="0.3">
      <c r="A2632" s="81">
        <v>40533</v>
      </c>
      <c r="B2632" s="84">
        <v>10.64</v>
      </c>
      <c r="C2632" s="29">
        <f t="shared" si="123"/>
        <v>4.4582719678565708</v>
      </c>
      <c r="D2632" s="80">
        <f t="shared" si="124"/>
        <v>4.7357045284117989</v>
      </c>
      <c r="E2632" s="80">
        <f t="shared" si="125"/>
        <v>4.6963892300334527</v>
      </c>
    </row>
    <row r="2633" spans="1:5" x14ac:dyDescent="0.3">
      <c r="A2633" s="81">
        <v>40534</v>
      </c>
      <c r="B2633" s="84">
        <v>10.64</v>
      </c>
      <c r="C2633" s="29">
        <f t="shared" si="123"/>
        <v>4.4600611615627104</v>
      </c>
      <c r="D2633" s="80">
        <f t="shared" si="124"/>
        <v>4.7376818428839709</v>
      </c>
      <c r="E2633" s="80">
        <f t="shared" si="125"/>
        <v>4.6983669733259994</v>
      </c>
    </row>
    <row r="2634" spans="1:5" x14ac:dyDescent="0.3">
      <c r="A2634" s="81">
        <v>40535</v>
      </c>
      <c r="B2634" s="84">
        <v>10.64</v>
      </c>
      <c r="C2634" s="29">
        <f t="shared" si="123"/>
        <v>4.4618510733080683</v>
      </c>
      <c r="D2634" s="80">
        <f t="shared" si="124"/>
        <v>4.739659982950835</v>
      </c>
      <c r="E2634" s="80">
        <f t="shared" si="125"/>
        <v>4.7003455494857427</v>
      </c>
    </row>
    <row r="2635" spans="1:5" x14ac:dyDescent="0.3">
      <c r="A2635" s="81">
        <v>40536</v>
      </c>
      <c r="B2635" s="84">
        <v>10.64</v>
      </c>
      <c r="C2635" s="29">
        <f t="shared" si="123"/>
        <v>4.4636417033808078</v>
      </c>
      <c r="D2635" s="80">
        <f t="shared" si="124"/>
        <v>4.741638948957104</v>
      </c>
      <c r="E2635" s="80">
        <f t="shared" si="125"/>
        <v>4.7023249588634197</v>
      </c>
    </row>
    <row r="2636" spans="1:5" x14ac:dyDescent="0.3">
      <c r="A2636" s="81">
        <v>40539</v>
      </c>
      <c r="B2636" s="84">
        <v>10.64</v>
      </c>
      <c r="C2636" s="29">
        <f t="shared" si="123"/>
        <v>4.4654330520692085</v>
      </c>
      <c r="D2636" s="80">
        <f t="shared" si="124"/>
        <v>4.7436187412476363</v>
      </c>
      <c r="E2636" s="80">
        <f t="shared" si="125"/>
        <v>4.7043052018099152</v>
      </c>
    </row>
    <row r="2637" spans="1:5" x14ac:dyDescent="0.3">
      <c r="A2637" s="81">
        <v>40540</v>
      </c>
      <c r="B2637" s="84">
        <v>10.64</v>
      </c>
      <c r="C2637" s="29">
        <f t="shared" si="123"/>
        <v>4.4672251196616646</v>
      </c>
      <c r="D2637" s="80">
        <f t="shared" si="124"/>
        <v>4.7455993601674322</v>
      </c>
      <c r="E2637" s="80">
        <f t="shared" si="125"/>
        <v>4.7062862786762611</v>
      </c>
    </row>
    <row r="2638" spans="1:5" x14ac:dyDescent="0.3">
      <c r="A2638" s="81">
        <v>40541</v>
      </c>
      <c r="B2638" s="84">
        <v>10.64</v>
      </c>
      <c r="C2638" s="29">
        <f t="shared" si="123"/>
        <v>4.4690179064466866</v>
      </c>
      <c r="D2638" s="80">
        <f t="shared" si="124"/>
        <v>4.7475808060616371</v>
      </c>
      <c r="E2638" s="80">
        <f t="shared" si="125"/>
        <v>4.708268189813638</v>
      </c>
    </row>
    <row r="2639" spans="1:5" x14ac:dyDescent="0.3">
      <c r="A2639" s="81">
        <v>40542</v>
      </c>
      <c r="B2639" s="84">
        <v>10.64</v>
      </c>
      <c r="C2639" s="29">
        <f t="shared" si="123"/>
        <v>4.4708114127129015</v>
      </c>
      <c r="D2639" s="80">
        <f t="shared" si="124"/>
        <v>4.7495630792755401</v>
      </c>
      <c r="E2639" s="80">
        <f t="shared" si="125"/>
        <v>4.7102509355733737</v>
      </c>
    </row>
    <row r="2640" spans="1:5" x14ac:dyDescent="0.3">
      <c r="A2640" s="81">
        <v>40543</v>
      </c>
      <c r="B2640" s="84">
        <v>10.64</v>
      </c>
      <c r="C2640" s="29">
        <f t="shared" si="123"/>
        <v>4.4726056387490507</v>
      </c>
      <c r="D2640" s="80">
        <f t="shared" si="124"/>
        <v>4.7515461801545751</v>
      </c>
      <c r="E2640" s="80">
        <f t="shared" si="125"/>
        <v>4.7122345163069443</v>
      </c>
    </row>
    <row r="2641" spans="1:5" x14ac:dyDescent="0.3">
      <c r="A2641" s="81">
        <v>40546</v>
      </c>
      <c r="B2641" s="88">
        <v>10.64</v>
      </c>
      <c r="C2641" s="29">
        <f t="shared" si="123"/>
        <v>4.4744005848439929</v>
      </c>
      <c r="D2641" s="80">
        <f t="shared" si="124"/>
        <v>4.7535301090443198</v>
      </c>
      <c r="E2641" s="80">
        <f t="shared" si="125"/>
        <v>4.7142189323659744</v>
      </c>
    </row>
    <row r="2642" spans="1:5" x14ac:dyDescent="0.3">
      <c r="A2642" s="81">
        <v>40547</v>
      </c>
      <c r="B2642" s="88">
        <v>10.64</v>
      </c>
      <c r="C2642" s="29">
        <f t="shared" si="123"/>
        <v>4.4761962512867024</v>
      </c>
      <c r="D2642" s="80">
        <f t="shared" si="124"/>
        <v>4.7555148662904969</v>
      </c>
      <c r="E2642" s="80">
        <f t="shared" si="125"/>
        <v>4.716204184102236</v>
      </c>
    </row>
    <row r="2643" spans="1:5" x14ac:dyDescent="0.3">
      <c r="A2643" s="81">
        <v>40548</v>
      </c>
      <c r="B2643" s="88">
        <v>10.64</v>
      </c>
      <c r="C2643" s="29">
        <f t="shared" si="123"/>
        <v>4.4779926383662687</v>
      </c>
      <c r="D2643" s="80">
        <f t="shared" si="124"/>
        <v>4.7575004522389719</v>
      </c>
      <c r="E2643" s="80">
        <f t="shared" si="125"/>
        <v>4.7181902718676501</v>
      </c>
    </row>
    <row r="2644" spans="1:5" x14ac:dyDescent="0.3">
      <c r="A2644" s="81">
        <v>40549</v>
      </c>
      <c r="B2644" s="88">
        <v>10.64</v>
      </c>
      <c r="C2644" s="29">
        <f t="shared" si="123"/>
        <v>4.4797897463718979</v>
      </c>
      <c r="D2644" s="80">
        <f t="shared" si="124"/>
        <v>4.759486867235756</v>
      </c>
      <c r="E2644" s="80">
        <f t="shared" si="125"/>
        <v>4.7201771960142844</v>
      </c>
    </row>
    <row r="2645" spans="1:5" x14ac:dyDescent="0.3">
      <c r="A2645" s="81">
        <v>40550</v>
      </c>
      <c r="B2645" s="88">
        <v>10.64</v>
      </c>
      <c r="C2645" s="29">
        <f t="shared" si="123"/>
        <v>4.4815875755929113</v>
      </c>
      <c r="D2645" s="80">
        <f t="shared" si="124"/>
        <v>4.7614741116270043</v>
      </c>
      <c r="E2645" s="80">
        <f t="shared" si="125"/>
        <v>4.722164956894356</v>
      </c>
    </row>
    <row r="2646" spans="1:5" x14ac:dyDescent="0.3">
      <c r="A2646" s="81">
        <v>40553</v>
      </c>
      <c r="B2646" s="88">
        <v>10.64</v>
      </c>
      <c r="C2646" s="29">
        <f t="shared" si="123"/>
        <v>4.4833861263187478</v>
      </c>
      <c r="D2646" s="80">
        <f t="shared" si="124"/>
        <v>4.7634621857590176</v>
      </c>
      <c r="E2646" s="80">
        <f t="shared" si="125"/>
        <v>4.72415355486023</v>
      </c>
    </row>
    <row r="2647" spans="1:5" x14ac:dyDescent="0.3">
      <c r="A2647" s="81">
        <v>40554</v>
      </c>
      <c r="B2647" s="88">
        <v>10.64</v>
      </c>
      <c r="C2647" s="29">
        <f t="shared" si="123"/>
        <v>4.4851853988389614</v>
      </c>
      <c r="D2647" s="80">
        <f t="shared" si="124"/>
        <v>4.7654510899782387</v>
      </c>
      <c r="E2647" s="80">
        <f t="shared" si="125"/>
        <v>4.726142990264421</v>
      </c>
    </row>
    <row r="2648" spans="1:5" x14ac:dyDescent="0.3">
      <c r="A2648" s="81">
        <v>40555</v>
      </c>
      <c r="B2648" s="88">
        <v>10.64</v>
      </c>
      <c r="C2648" s="29">
        <f t="shared" si="123"/>
        <v>4.4869853934432236</v>
      </c>
      <c r="D2648" s="80">
        <f t="shared" si="124"/>
        <v>4.7674408246312581</v>
      </c>
      <c r="E2648" s="80">
        <f t="shared" si="125"/>
        <v>4.7281332634595898</v>
      </c>
    </row>
    <row r="2649" spans="1:5" x14ac:dyDescent="0.3">
      <c r="A2649" s="81">
        <v>40556</v>
      </c>
      <c r="B2649" s="88">
        <v>10.64</v>
      </c>
      <c r="C2649" s="29">
        <f t="shared" si="123"/>
        <v>4.4887861104213203</v>
      </c>
      <c r="D2649" s="80">
        <f t="shared" si="124"/>
        <v>4.7694313900648089</v>
      </c>
      <c r="E2649" s="80">
        <f t="shared" si="125"/>
        <v>4.7301243747985469</v>
      </c>
    </row>
    <row r="2650" spans="1:5" x14ac:dyDescent="0.3">
      <c r="A2650" s="81">
        <v>40557</v>
      </c>
      <c r="B2650" s="88">
        <v>10.64</v>
      </c>
      <c r="C2650" s="29">
        <f t="shared" si="123"/>
        <v>4.4905875500631538</v>
      </c>
      <c r="D2650" s="80">
        <f t="shared" si="124"/>
        <v>4.7714227866257701</v>
      </c>
      <c r="E2650" s="80">
        <f t="shared" si="125"/>
        <v>4.7321163246342515</v>
      </c>
    </row>
    <row r="2651" spans="1:5" x14ac:dyDescent="0.3">
      <c r="A2651" s="81">
        <v>40560</v>
      </c>
      <c r="B2651" s="88">
        <v>10.64</v>
      </c>
      <c r="C2651" s="29">
        <f t="shared" si="123"/>
        <v>4.4923897126587446</v>
      </c>
      <c r="D2651" s="80">
        <f t="shared" si="124"/>
        <v>4.7734150146611647</v>
      </c>
      <c r="E2651" s="80">
        <f t="shared" si="125"/>
        <v>4.7341091133198114</v>
      </c>
    </row>
    <row r="2652" spans="1:5" x14ac:dyDescent="0.3">
      <c r="A2652" s="81">
        <v>40561</v>
      </c>
      <c r="B2652" s="88">
        <v>10.64</v>
      </c>
      <c r="C2652" s="29">
        <f t="shared" si="123"/>
        <v>4.4941925984982287</v>
      </c>
      <c r="D2652" s="80">
        <f t="shared" si="124"/>
        <v>4.7754080745181611</v>
      </c>
      <c r="E2652" s="80">
        <f t="shared" si="125"/>
        <v>4.7361027412084837</v>
      </c>
    </row>
    <row r="2653" spans="1:5" x14ac:dyDescent="0.3">
      <c r="A2653" s="81">
        <v>40562</v>
      </c>
      <c r="B2653" s="88">
        <v>10.64</v>
      </c>
      <c r="C2653" s="29">
        <f t="shared" si="123"/>
        <v>4.4959962078718574</v>
      </c>
      <c r="D2653" s="80">
        <f t="shared" si="124"/>
        <v>4.7774019665440717</v>
      </c>
      <c r="E2653" s="80">
        <f t="shared" si="125"/>
        <v>4.7380972086536728</v>
      </c>
    </row>
    <row r="2654" spans="1:5" x14ac:dyDescent="0.3">
      <c r="A2654" s="81">
        <v>40563</v>
      </c>
      <c r="B2654" s="88">
        <v>11.14</v>
      </c>
      <c r="C2654" s="29">
        <f t="shared" si="123"/>
        <v>4.4978005410700002</v>
      </c>
      <c r="D2654" s="80">
        <f t="shared" si="124"/>
        <v>4.7793966910863563</v>
      </c>
      <c r="E2654" s="80">
        <f t="shared" si="125"/>
        <v>4.7400925160089331</v>
      </c>
    </row>
    <row r="2655" spans="1:5" x14ac:dyDescent="0.3">
      <c r="A2655" s="81">
        <v>40564</v>
      </c>
      <c r="B2655" s="88">
        <v>11.14</v>
      </c>
      <c r="C2655" s="29">
        <f t="shared" si="123"/>
        <v>4.4996861090128268</v>
      </c>
      <c r="D2655" s="80">
        <f t="shared" si="124"/>
        <v>4.7814812559618991</v>
      </c>
      <c r="E2655" s="80">
        <f t="shared" si="125"/>
        <v>4.7421735129633111</v>
      </c>
    </row>
    <row r="2656" spans="1:5" x14ac:dyDescent="0.3">
      <c r="A2656" s="81">
        <v>40567</v>
      </c>
      <c r="B2656" s="88">
        <v>11.14</v>
      </c>
      <c r="C2656" s="29">
        <f t="shared" si="123"/>
        <v>4.501572467423447</v>
      </c>
      <c r="D2656" s="80">
        <f t="shared" si="124"/>
        <v>4.7835667300339368</v>
      </c>
      <c r="E2656" s="80">
        <f t="shared" si="125"/>
        <v>4.7442554235176475</v>
      </c>
    </row>
    <row r="2657" spans="1:5" x14ac:dyDescent="0.3">
      <c r="A2657" s="81">
        <v>40568</v>
      </c>
      <c r="B2657" s="88">
        <v>11.14</v>
      </c>
      <c r="C2657" s="29">
        <f t="shared" si="123"/>
        <v>4.5034596166332399</v>
      </c>
      <c r="D2657" s="80">
        <f t="shared" si="124"/>
        <v>4.7856531136990217</v>
      </c>
      <c r="E2657" s="80">
        <f t="shared" si="125"/>
        <v>4.7463382480730303</v>
      </c>
    </row>
    <row r="2658" spans="1:5" x14ac:dyDescent="0.3">
      <c r="A2658" s="81">
        <v>40569</v>
      </c>
      <c r="B2658" s="88">
        <v>11.14</v>
      </c>
      <c r="C2658" s="29">
        <f t="shared" si="123"/>
        <v>4.5053475569737245</v>
      </c>
      <c r="D2658" s="80">
        <f t="shared" si="124"/>
        <v>4.787740407353879</v>
      </c>
      <c r="E2658" s="80">
        <f t="shared" si="125"/>
        <v>4.7484219870307252</v>
      </c>
    </row>
    <row r="2659" spans="1:5" x14ac:dyDescent="0.3">
      <c r="A2659" s="81">
        <v>40570</v>
      </c>
      <c r="B2659" s="88">
        <v>11.14</v>
      </c>
      <c r="C2659" s="29">
        <f t="shared" si="123"/>
        <v>4.5072362887765589</v>
      </c>
      <c r="D2659" s="80">
        <f t="shared" si="124"/>
        <v>4.7898286113954063</v>
      </c>
      <c r="E2659" s="80">
        <f t="shared" si="125"/>
        <v>4.7505066407921737</v>
      </c>
    </row>
    <row r="2660" spans="1:5" x14ac:dyDescent="0.3">
      <c r="A2660" s="81">
        <v>40571</v>
      </c>
      <c r="B2660" s="88">
        <v>11.14</v>
      </c>
      <c r="C2660" s="29">
        <f t="shared" si="123"/>
        <v>4.5091258123735392</v>
      </c>
      <c r="D2660" s="80">
        <f t="shared" si="124"/>
        <v>4.7919177262206745</v>
      </c>
      <c r="E2660" s="80">
        <f t="shared" si="125"/>
        <v>4.7525922097589932</v>
      </c>
    </row>
    <row r="2661" spans="1:5" x14ac:dyDescent="0.3">
      <c r="A2661" s="81">
        <v>40574</v>
      </c>
      <c r="B2661" s="88">
        <v>11.14</v>
      </c>
      <c r="C2661" s="29">
        <f t="shared" si="123"/>
        <v>4.5110161280966024</v>
      </c>
      <c r="D2661" s="80">
        <f t="shared" si="124"/>
        <v>4.7940077522269275</v>
      </c>
      <c r="E2661" s="80">
        <f t="shared" si="125"/>
        <v>4.7546786943329771</v>
      </c>
    </row>
    <row r="2662" spans="1:5" x14ac:dyDescent="0.3">
      <c r="A2662" s="81">
        <v>40575</v>
      </c>
      <c r="B2662" s="88">
        <v>11.14</v>
      </c>
      <c r="C2662" s="29">
        <f t="shared" si="123"/>
        <v>4.5129072362778224</v>
      </c>
      <c r="D2662" s="80">
        <f t="shared" si="124"/>
        <v>4.7960986898115836</v>
      </c>
      <c r="E2662" s="80">
        <f t="shared" si="125"/>
        <v>4.7567660949160953</v>
      </c>
    </row>
    <row r="2663" spans="1:5" x14ac:dyDescent="0.3">
      <c r="A2663" s="81">
        <v>40576</v>
      </c>
      <c r="B2663" s="88">
        <v>11.14</v>
      </c>
      <c r="C2663" s="29">
        <f t="shared" si="123"/>
        <v>4.5147991372494145</v>
      </c>
      <c r="D2663" s="80">
        <f t="shared" si="124"/>
        <v>4.7981905393722331</v>
      </c>
      <c r="E2663" s="80">
        <f t="shared" si="125"/>
        <v>4.7588544119104954</v>
      </c>
    </row>
    <row r="2664" spans="1:5" x14ac:dyDescent="0.3">
      <c r="A2664" s="81">
        <v>40577</v>
      </c>
      <c r="B2664" s="88">
        <v>11.14</v>
      </c>
      <c r="C2664" s="29">
        <f t="shared" si="123"/>
        <v>4.5166918313437323</v>
      </c>
      <c r="D2664" s="80">
        <f t="shared" si="124"/>
        <v>4.8002833013066404</v>
      </c>
      <c r="E2664" s="80">
        <f t="shared" si="125"/>
        <v>4.7609436457184993</v>
      </c>
    </row>
    <row r="2665" spans="1:5" x14ac:dyDescent="0.3">
      <c r="A2665" s="81">
        <v>40578</v>
      </c>
      <c r="B2665" s="88">
        <v>11.14</v>
      </c>
      <c r="C2665" s="29">
        <f t="shared" si="123"/>
        <v>4.5185853188932681</v>
      </c>
      <c r="D2665" s="80">
        <f t="shared" si="124"/>
        <v>4.8023769760127433</v>
      </c>
      <c r="E2665" s="80">
        <f t="shared" si="125"/>
        <v>4.763033796742608</v>
      </c>
    </row>
    <row r="2666" spans="1:5" x14ac:dyDescent="0.3">
      <c r="A2666" s="81">
        <v>40581</v>
      </c>
      <c r="B2666" s="88">
        <v>11.14</v>
      </c>
      <c r="C2666" s="29">
        <f t="shared" si="123"/>
        <v>4.5204796002306544</v>
      </c>
      <c r="D2666" s="80">
        <f t="shared" si="124"/>
        <v>4.8044715638886526</v>
      </c>
      <c r="E2666" s="80">
        <f t="shared" si="125"/>
        <v>4.7651248653854976</v>
      </c>
    </row>
    <row r="2667" spans="1:5" x14ac:dyDescent="0.3">
      <c r="A2667" s="81">
        <v>40582</v>
      </c>
      <c r="B2667" s="88">
        <v>11.14</v>
      </c>
      <c r="C2667" s="29">
        <f t="shared" si="123"/>
        <v>4.5223746756886625</v>
      </c>
      <c r="D2667" s="80">
        <f t="shared" si="124"/>
        <v>4.8065670653326542</v>
      </c>
      <c r="E2667" s="80">
        <f t="shared" si="125"/>
        <v>4.7672168520500211</v>
      </c>
    </row>
    <row r="2668" spans="1:5" x14ac:dyDescent="0.3">
      <c r="A2668" s="81">
        <v>40583</v>
      </c>
      <c r="B2668" s="88">
        <v>11.14</v>
      </c>
      <c r="C2668" s="29">
        <f t="shared" si="123"/>
        <v>4.5242705456002046</v>
      </c>
      <c r="D2668" s="80">
        <f t="shared" si="124"/>
        <v>4.8086634807432063</v>
      </c>
      <c r="E2668" s="80">
        <f t="shared" si="125"/>
        <v>4.7693097571392089</v>
      </c>
    </row>
    <row r="2669" spans="1:5" x14ac:dyDescent="0.3">
      <c r="A2669" s="81">
        <v>40584</v>
      </c>
      <c r="B2669" s="88">
        <v>11.15</v>
      </c>
      <c r="C2669" s="29">
        <f t="shared" si="123"/>
        <v>4.5261672102983308</v>
      </c>
      <c r="D2669" s="80">
        <f t="shared" si="124"/>
        <v>4.810760810518941</v>
      </c>
      <c r="E2669" s="80">
        <f t="shared" si="125"/>
        <v>4.7714035810562683</v>
      </c>
    </row>
    <row r="2670" spans="1:5" x14ac:dyDescent="0.3">
      <c r="A2670" s="81">
        <v>40585</v>
      </c>
      <c r="B2670" s="88">
        <v>11.14</v>
      </c>
      <c r="C2670" s="29">
        <f t="shared" si="123"/>
        <v>4.5280662542747558</v>
      </c>
      <c r="D2670" s="80">
        <f t="shared" si="124"/>
        <v>4.8128608068491072</v>
      </c>
      <c r="E2670" s="80">
        <f t="shared" si="125"/>
        <v>4.7734999942288896</v>
      </c>
    </row>
    <row r="2671" spans="1:5" x14ac:dyDescent="0.3">
      <c r="A2671" s="81">
        <v>40588</v>
      </c>
      <c r="B2671" s="88">
        <v>11.15</v>
      </c>
      <c r="C2671" s="29">
        <f t="shared" si="123"/>
        <v>4.5299645102098722</v>
      </c>
      <c r="D2671" s="80">
        <f t="shared" si="124"/>
        <v>4.814959967315855</v>
      </c>
      <c r="E2671" s="80">
        <f t="shared" si="125"/>
        <v>4.7755956577451952</v>
      </c>
    </row>
    <row r="2672" spans="1:5" x14ac:dyDescent="0.3">
      <c r="A2672" s="81">
        <v>40589</v>
      </c>
      <c r="B2672" s="88">
        <v>11.15</v>
      </c>
      <c r="C2672" s="29">
        <f t="shared" si="123"/>
        <v>4.5318651474194214</v>
      </c>
      <c r="D2672" s="80">
        <f t="shared" si="124"/>
        <v>4.817061796664583</v>
      </c>
      <c r="E2672" s="80">
        <f t="shared" si="125"/>
        <v>4.7776939127919409</v>
      </c>
    </row>
    <row r="2673" spans="1:5" x14ac:dyDescent="0.3">
      <c r="A2673" s="81">
        <v>40590</v>
      </c>
      <c r="B2673" s="88">
        <v>11.15</v>
      </c>
      <c r="C2673" s="29">
        <f t="shared" si="123"/>
        <v>4.5337665820793243</v>
      </c>
      <c r="D2673" s="80">
        <f t="shared" si="124"/>
        <v>4.8191645435051784</v>
      </c>
      <c r="E2673" s="80">
        <f t="shared" si="125"/>
        <v>4.7797930897497016</v>
      </c>
    </row>
    <row r="2674" spans="1:5" x14ac:dyDescent="0.3">
      <c r="A2674" s="81">
        <v>40591</v>
      </c>
      <c r="B2674" s="88">
        <v>11.15</v>
      </c>
      <c r="C2674" s="29">
        <f t="shared" si="123"/>
        <v>4.5356688145241675</v>
      </c>
      <c r="D2674" s="80">
        <f t="shared" si="124"/>
        <v>4.8212682082381457</v>
      </c>
      <c r="E2674" s="80">
        <f t="shared" si="125"/>
        <v>4.7818931890235383</v>
      </c>
    </row>
    <row r="2675" spans="1:5" x14ac:dyDescent="0.3">
      <c r="A2675" s="81">
        <v>40592</v>
      </c>
      <c r="B2675" s="88">
        <v>11.16</v>
      </c>
      <c r="C2675" s="29">
        <f t="shared" si="123"/>
        <v>4.5375718450886779</v>
      </c>
      <c r="D2675" s="80">
        <f t="shared" si="124"/>
        <v>4.8233727912641626</v>
      </c>
      <c r="E2675" s="80">
        <f t="shared" si="125"/>
        <v>4.7839942110186886</v>
      </c>
    </row>
    <row r="2676" spans="1:5" x14ac:dyDescent="0.3">
      <c r="A2676" s="81">
        <v>40595</v>
      </c>
      <c r="B2676" s="88">
        <v>11.16</v>
      </c>
      <c r="C2676" s="29">
        <f t="shared" si="123"/>
        <v>4.5394773076335859</v>
      </c>
      <c r="D2676" s="80">
        <f t="shared" si="124"/>
        <v>4.8254800995494218</v>
      </c>
      <c r="E2676" s="80">
        <f t="shared" si="125"/>
        <v>4.7860978784125709</v>
      </c>
    </row>
    <row r="2677" spans="1:5" x14ac:dyDescent="0.3">
      <c r="A2677" s="81">
        <v>40596</v>
      </c>
      <c r="B2677" s="88">
        <v>11.16</v>
      </c>
      <c r="C2677" s="29">
        <f t="shared" si="123"/>
        <v>4.5413835703393808</v>
      </c>
      <c r="D2677" s="80">
        <f t="shared" si="124"/>
        <v>4.8275883285074972</v>
      </c>
      <c r="E2677" s="80">
        <f t="shared" si="125"/>
        <v>4.7882024708528288</v>
      </c>
    </row>
    <row r="2678" spans="1:5" x14ac:dyDescent="0.3">
      <c r="A2678" s="81">
        <v>40597</v>
      </c>
      <c r="B2678" s="88">
        <v>11.16</v>
      </c>
      <c r="C2678" s="29">
        <f t="shared" si="123"/>
        <v>4.5432906335420737</v>
      </c>
      <c r="D2678" s="80">
        <f t="shared" si="124"/>
        <v>4.8296974785406253</v>
      </c>
      <c r="E2678" s="80">
        <f t="shared" si="125"/>
        <v>4.7903079887462328</v>
      </c>
    </row>
    <row r="2679" spans="1:5" x14ac:dyDescent="0.3">
      <c r="A2679" s="81">
        <v>40598</v>
      </c>
      <c r="B2679" s="88">
        <v>11.16</v>
      </c>
      <c r="C2679" s="29">
        <f t="shared" si="123"/>
        <v>4.5451984975778172</v>
      </c>
      <c r="D2679" s="80">
        <f t="shared" si="124"/>
        <v>4.8318075500512201</v>
      </c>
      <c r="E2679" s="80">
        <f t="shared" si="125"/>
        <v>4.7924144324997329</v>
      </c>
    </row>
    <row r="2680" spans="1:5" x14ac:dyDescent="0.3">
      <c r="A2680" s="81">
        <v>40599</v>
      </c>
      <c r="B2680" s="88">
        <v>11.16</v>
      </c>
      <c r="C2680" s="29">
        <f t="shared" si="123"/>
        <v>4.5471071627829058</v>
      </c>
      <c r="D2680" s="80">
        <f t="shared" si="124"/>
        <v>4.8339185434418708</v>
      </c>
      <c r="E2680" s="80">
        <f t="shared" si="125"/>
        <v>4.7945218025204577</v>
      </c>
    </row>
    <row r="2681" spans="1:5" x14ac:dyDescent="0.3">
      <c r="A2681" s="81">
        <v>40602</v>
      </c>
      <c r="B2681" s="88">
        <v>11.15</v>
      </c>
      <c r="C2681" s="29">
        <f t="shared" si="123"/>
        <v>4.5490166294937735</v>
      </c>
      <c r="D2681" s="80">
        <f t="shared" si="124"/>
        <v>4.8360304591153414</v>
      </c>
      <c r="E2681" s="80">
        <f t="shared" si="125"/>
        <v>4.7966300992157151</v>
      </c>
    </row>
    <row r="2682" spans="1:5" x14ac:dyDescent="0.3">
      <c r="A2682" s="81">
        <v>40603</v>
      </c>
      <c r="B2682" s="88">
        <v>11.16</v>
      </c>
      <c r="C2682" s="29">
        <f t="shared" si="123"/>
        <v>4.5509252604010104</v>
      </c>
      <c r="D2682" s="80">
        <f t="shared" si="124"/>
        <v>4.8381414861683822</v>
      </c>
      <c r="E2682" s="80">
        <f t="shared" si="125"/>
        <v>4.7987375961719803</v>
      </c>
    </row>
    <row r="2683" spans="1:5" x14ac:dyDescent="0.3">
      <c r="A2683" s="81">
        <v>40604</v>
      </c>
      <c r="B2683" s="88">
        <v>11.16</v>
      </c>
      <c r="C2683" s="29">
        <f t="shared" si="123"/>
        <v>4.5528363304456105</v>
      </c>
      <c r="D2683" s="80">
        <f t="shared" si="124"/>
        <v>4.8402552468251416</v>
      </c>
      <c r="E2683" s="80">
        <f t="shared" si="125"/>
        <v>4.8008477466796071</v>
      </c>
    </row>
    <row r="2684" spans="1:5" x14ac:dyDescent="0.3">
      <c r="A2684" s="81">
        <v>40605</v>
      </c>
      <c r="B2684" s="88">
        <v>11.64</v>
      </c>
      <c r="C2684" s="29">
        <f t="shared" si="123"/>
        <v>4.5547482030058548</v>
      </c>
      <c r="D2684" s="80">
        <f t="shared" si="124"/>
        <v>4.8423699309737271</v>
      </c>
      <c r="E2684" s="80">
        <f t="shared" si="125"/>
        <v>4.8029588250844313</v>
      </c>
    </row>
    <row r="2685" spans="1:5" x14ac:dyDescent="0.3">
      <c r="A2685" s="81">
        <v>40606</v>
      </c>
      <c r="B2685" s="88">
        <v>11.64</v>
      </c>
      <c r="C2685" s="29">
        <f t="shared" si="123"/>
        <v>4.5567388101604962</v>
      </c>
      <c r="D2685" s="80">
        <f t="shared" si="124"/>
        <v>4.8445717392262866</v>
      </c>
      <c r="E2685" s="80">
        <f t="shared" si="125"/>
        <v>4.8051530120464561</v>
      </c>
    </row>
    <row r="2686" spans="1:5" x14ac:dyDescent="0.3">
      <c r="A2686" s="81">
        <v>40611</v>
      </c>
      <c r="B2686" s="88">
        <v>11.64</v>
      </c>
      <c r="C2686" s="29">
        <f t="shared" si="123"/>
        <v>4.5587302872900883</v>
      </c>
      <c r="D2686" s="80">
        <f t="shared" si="124"/>
        <v>4.8467745486331673</v>
      </c>
      <c r="E2686" s="80">
        <f t="shared" si="125"/>
        <v>4.8073482014023385</v>
      </c>
    </row>
    <row r="2687" spans="1:5" x14ac:dyDescent="0.3">
      <c r="A2687" s="81">
        <v>40612</v>
      </c>
      <c r="B2687" s="88">
        <v>11.64</v>
      </c>
      <c r="C2687" s="29">
        <f t="shared" si="123"/>
        <v>4.5607226347748453</v>
      </c>
      <c r="D2687" s="80">
        <f t="shared" si="124"/>
        <v>4.8489783596495908</v>
      </c>
      <c r="E2687" s="80">
        <f t="shared" si="125"/>
        <v>4.8095443936100128</v>
      </c>
    </row>
    <row r="2688" spans="1:5" x14ac:dyDescent="0.3">
      <c r="A2688" s="81">
        <v>40613</v>
      </c>
      <c r="B2688" s="88">
        <v>11.64</v>
      </c>
      <c r="C2688" s="29">
        <f t="shared" si="123"/>
        <v>4.5627158529951473</v>
      </c>
      <c r="D2688" s="80">
        <f t="shared" si="124"/>
        <v>4.8511831727309849</v>
      </c>
      <c r="E2688" s="80">
        <f t="shared" si="125"/>
        <v>4.8117415891276227</v>
      </c>
    </row>
    <row r="2689" spans="1:5" x14ac:dyDescent="0.3">
      <c r="A2689" s="81">
        <v>40616</v>
      </c>
      <c r="B2689" s="88">
        <v>11.64</v>
      </c>
      <c r="C2689" s="29">
        <f t="shared" si="123"/>
        <v>4.5647099423315405</v>
      </c>
      <c r="D2689" s="80">
        <f t="shared" si="124"/>
        <v>4.853388988332985</v>
      </c>
      <c r="E2689" s="80">
        <f t="shared" si="125"/>
        <v>4.8139397884135207</v>
      </c>
    </row>
    <row r="2690" spans="1:5" x14ac:dyDescent="0.3">
      <c r="A2690" s="81">
        <v>40617</v>
      </c>
      <c r="B2690" s="88">
        <v>11.65</v>
      </c>
      <c r="C2690" s="29">
        <f t="shared" si="123"/>
        <v>4.5667049031647373</v>
      </c>
      <c r="D2690" s="80">
        <f t="shared" si="124"/>
        <v>4.8555958069114338</v>
      </c>
      <c r="E2690" s="80">
        <f t="shared" si="125"/>
        <v>4.8161389919262687</v>
      </c>
    </row>
    <row r="2691" spans="1:5" x14ac:dyDescent="0.3">
      <c r="A2691" s="81">
        <v>40618</v>
      </c>
      <c r="B2691" s="88">
        <v>11.65</v>
      </c>
      <c r="C2691" s="29">
        <f t="shared" si="123"/>
        <v>4.5687023342223334</v>
      </c>
      <c r="D2691" s="80">
        <f t="shared" si="124"/>
        <v>4.8578053970390389</v>
      </c>
      <c r="E2691" s="80">
        <f t="shared" si="125"/>
        <v>4.8183408858066485</v>
      </c>
    </row>
    <row r="2692" spans="1:5" x14ac:dyDescent="0.3">
      <c r="A2692" s="81">
        <v>40619</v>
      </c>
      <c r="B2692" s="88">
        <v>11.64</v>
      </c>
      <c r="C2692" s="29">
        <f t="shared" si="123"/>
        <v>4.570700638936299</v>
      </c>
      <c r="D2692" s="80">
        <f t="shared" si="124"/>
        <v>4.8600159926639561</v>
      </c>
      <c r="E2692" s="80">
        <f t="shared" si="125"/>
        <v>4.8205437863723972</v>
      </c>
    </row>
    <row r="2693" spans="1:5" x14ac:dyDescent="0.3">
      <c r="A2693" s="81">
        <v>40620</v>
      </c>
      <c r="B2693" s="88">
        <v>11.65</v>
      </c>
      <c r="C2693" s="29">
        <f t="shared" ref="C2693:C2756" si="126">IF(A2693=$B$2,1,IF(A2692&lt;DATE(1998,1,2),ROUND(B2692/3000+1,8)*C2692,ROUND(((1+B2692/100)^(1/252)),8)*C2692))</f>
        <v>4.5726982179435396</v>
      </c>
      <c r="D2693" s="80">
        <f t="shared" ref="D2693:D2756" si="127">(((ROUND(C2693/C2692,8)-1)*$D$1)+1)*D2692</f>
        <v>4.8622258245175232</v>
      </c>
      <c r="E2693" s="80">
        <f t="shared" ref="E2693:E2756" si="128">(((ROUND(C2693/C2692,8))*(($E$1+1)^(1/252)))*E2692)</f>
        <v>4.8227460068600445</v>
      </c>
    </row>
    <row r="2694" spans="1:5" x14ac:dyDescent="0.3">
      <c r="A2694" s="81">
        <v>40623</v>
      </c>
      <c r="B2694" s="88">
        <v>11.64</v>
      </c>
      <c r="C2694" s="29">
        <f t="shared" si="126"/>
        <v>4.5746982704170867</v>
      </c>
      <c r="D2694" s="80">
        <f t="shared" si="127"/>
        <v>4.8644384317046265</v>
      </c>
      <c r="E2694" s="80">
        <f t="shared" si="128"/>
        <v>4.824950921406101</v>
      </c>
    </row>
    <row r="2695" spans="1:5" x14ac:dyDescent="0.3">
      <c r="A2695" s="81">
        <v>40624</v>
      </c>
      <c r="B2695" s="88">
        <v>11.64</v>
      </c>
      <c r="C2695" s="29">
        <f t="shared" si="126"/>
        <v>4.5766975965491898</v>
      </c>
      <c r="D2695" s="80">
        <f t="shared" si="127"/>
        <v>4.8666502744253748</v>
      </c>
      <c r="E2695" s="80">
        <f t="shared" si="128"/>
        <v>4.827155155252302</v>
      </c>
    </row>
    <row r="2696" spans="1:5" x14ac:dyDescent="0.3">
      <c r="A2696" s="81">
        <v>40625</v>
      </c>
      <c r="B2696" s="88">
        <v>11.65</v>
      </c>
      <c r="C2696" s="29">
        <f t="shared" si="126"/>
        <v>4.5786977964667859</v>
      </c>
      <c r="D2696" s="80">
        <f t="shared" si="127"/>
        <v>4.8688631228630808</v>
      </c>
      <c r="E2696" s="80">
        <f t="shared" si="128"/>
        <v>4.8293603960821851</v>
      </c>
    </row>
    <row r="2697" spans="1:5" x14ac:dyDescent="0.3">
      <c r="A2697" s="81">
        <v>40626</v>
      </c>
      <c r="B2697" s="88">
        <v>11.65</v>
      </c>
      <c r="C2697" s="29">
        <f t="shared" si="126"/>
        <v>4.580700473095983</v>
      </c>
      <c r="D2697" s="80">
        <f t="shared" si="127"/>
        <v>4.8710787504228588</v>
      </c>
      <c r="E2697" s="80">
        <f t="shared" si="128"/>
        <v>4.8315683346653753</v>
      </c>
    </row>
    <row r="2698" spans="1:5" x14ac:dyDescent="0.3">
      <c r="A2698" s="81">
        <v>40627</v>
      </c>
      <c r="B2698" s="88">
        <v>11.65</v>
      </c>
      <c r="C2698" s="29">
        <f t="shared" si="126"/>
        <v>4.5827040256759108</v>
      </c>
      <c r="D2698" s="80">
        <f t="shared" si="127"/>
        <v>4.8732953862273467</v>
      </c>
      <c r="E2698" s="80">
        <f t="shared" si="128"/>
        <v>4.8337772826975165</v>
      </c>
    </row>
    <row r="2699" spans="1:5" x14ac:dyDescent="0.3">
      <c r="A2699" s="81">
        <v>40630</v>
      </c>
      <c r="B2699" s="88">
        <v>11.66</v>
      </c>
      <c r="C2699" s="29">
        <f t="shared" si="126"/>
        <v>4.5847084545897019</v>
      </c>
      <c r="D2699" s="80">
        <f t="shared" si="127"/>
        <v>4.8755130307353562</v>
      </c>
      <c r="E2699" s="80">
        <f t="shared" si="128"/>
        <v>4.8359872406401196</v>
      </c>
    </row>
    <row r="2700" spans="1:5" x14ac:dyDescent="0.3">
      <c r="A2700" s="81">
        <v>40631</v>
      </c>
      <c r="B2700" s="88">
        <v>11.66</v>
      </c>
      <c r="C2700" s="29">
        <f t="shared" si="126"/>
        <v>4.5867154107156978</v>
      </c>
      <c r="D2700" s="80">
        <f t="shared" si="127"/>
        <v>4.8777335105000601</v>
      </c>
      <c r="E2700" s="80">
        <f t="shared" si="128"/>
        <v>4.8381999499447694</v>
      </c>
    </row>
    <row r="2701" spans="1:5" x14ac:dyDescent="0.3">
      <c r="A2701" s="81">
        <v>40632</v>
      </c>
      <c r="B2701" s="88">
        <v>11.66</v>
      </c>
      <c r="C2701" s="29">
        <f t="shared" si="126"/>
        <v>4.5887232453867384</v>
      </c>
      <c r="D2701" s="80">
        <f t="shared" si="127"/>
        <v>4.8799550015491873</v>
      </c>
      <c r="E2701" s="80">
        <f t="shared" si="128"/>
        <v>4.8404136716760915</v>
      </c>
    </row>
    <row r="2702" spans="1:5" x14ac:dyDescent="0.3">
      <c r="A2702" s="81">
        <v>40633</v>
      </c>
      <c r="B2702" s="88">
        <v>11.66</v>
      </c>
      <c r="C2702" s="29">
        <f t="shared" si="126"/>
        <v>4.5907319589874058</v>
      </c>
      <c r="D2702" s="80">
        <f t="shared" si="127"/>
        <v>4.8821775043433124</v>
      </c>
      <c r="E2702" s="80">
        <f t="shared" si="128"/>
        <v>4.8426284062973215</v>
      </c>
    </row>
    <row r="2703" spans="1:5" x14ac:dyDescent="0.3">
      <c r="A2703" s="81">
        <v>40634</v>
      </c>
      <c r="B2703" s="88">
        <v>11.67</v>
      </c>
      <c r="C2703" s="29">
        <f t="shared" si="126"/>
        <v>4.5927415519024519</v>
      </c>
      <c r="D2703" s="80">
        <f t="shared" si="127"/>
        <v>4.8844010193432199</v>
      </c>
      <c r="E2703" s="80">
        <f t="shared" si="128"/>
        <v>4.8448441542719083</v>
      </c>
    </row>
    <row r="2704" spans="1:5" x14ac:dyDescent="0.3">
      <c r="A2704" s="81">
        <v>40637</v>
      </c>
      <c r="B2704" s="88">
        <v>11.66</v>
      </c>
      <c r="C2704" s="29">
        <f t="shared" si="126"/>
        <v>4.5947536319763405</v>
      </c>
      <c r="D2704" s="80">
        <f t="shared" si="127"/>
        <v>4.8866273256156925</v>
      </c>
      <c r="E2704" s="80">
        <f t="shared" si="128"/>
        <v>4.847062611792528</v>
      </c>
    </row>
    <row r="2705" spans="1:5" x14ac:dyDescent="0.3">
      <c r="A2705" s="81">
        <v>40638</v>
      </c>
      <c r="B2705" s="88">
        <v>11.65</v>
      </c>
      <c r="C2705" s="29">
        <f t="shared" si="126"/>
        <v>4.596764985378738</v>
      </c>
      <c r="D2705" s="80">
        <f t="shared" si="127"/>
        <v>4.8888528672203968</v>
      </c>
      <c r="E2705" s="80">
        <f t="shared" si="128"/>
        <v>4.8492803886409046</v>
      </c>
    </row>
    <row r="2706" spans="1:5" x14ac:dyDescent="0.3">
      <c r="A2706" s="81">
        <v>40639</v>
      </c>
      <c r="B2706" s="88">
        <v>11.64</v>
      </c>
      <c r="C2706" s="29">
        <f t="shared" si="126"/>
        <v>4.5987755644156936</v>
      </c>
      <c r="D2706" s="80">
        <f t="shared" si="127"/>
        <v>4.8910775913243567</v>
      </c>
      <c r="E2706" s="80">
        <f t="shared" si="128"/>
        <v>4.8514974344591195</v>
      </c>
    </row>
    <row r="2707" spans="1:5" x14ac:dyDescent="0.3">
      <c r="A2707" s="81">
        <v>40640</v>
      </c>
      <c r="B2707" s="88">
        <v>11.65</v>
      </c>
      <c r="C2707" s="29">
        <f t="shared" si="126"/>
        <v>4.6007854132883654</v>
      </c>
      <c r="D2707" s="80">
        <f t="shared" si="127"/>
        <v>4.8933015467755094</v>
      </c>
      <c r="E2707" s="80">
        <f t="shared" si="128"/>
        <v>4.8537137958323191</v>
      </c>
    </row>
    <row r="2708" spans="1:5" x14ac:dyDescent="0.3">
      <c r="A2708" s="81">
        <v>40641</v>
      </c>
      <c r="B2708" s="88">
        <v>11.64</v>
      </c>
      <c r="C2708" s="29">
        <f t="shared" si="126"/>
        <v>4.602797750820284</v>
      </c>
      <c r="D2708" s="80">
        <f t="shared" si="127"/>
        <v>4.8955282952980612</v>
      </c>
      <c r="E2708" s="80">
        <f t="shared" si="128"/>
        <v>4.8559328685630012</v>
      </c>
    </row>
    <row r="2709" spans="1:5" x14ac:dyDescent="0.3">
      <c r="A2709" s="81">
        <v>40644</v>
      </c>
      <c r="B2709" s="88">
        <v>11.64</v>
      </c>
      <c r="C2709" s="29">
        <f t="shared" si="126"/>
        <v>4.6048093575493025</v>
      </c>
      <c r="D2709" s="80">
        <f t="shared" si="127"/>
        <v>4.8977542744683591</v>
      </c>
      <c r="E2709" s="80">
        <f t="shared" si="128"/>
        <v>4.8581512562229205</v>
      </c>
    </row>
    <row r="2710" spans="1:5" x14ac:dyDescent="0.3">
      <c r="A2710" s="81">
        <v>40645</v>
      </c>
      <c r="B2710" s="88">
        <v>11.63</v>
      </c>
      <c r="C2710" s="29">
        <f t="shared" si="126"/>
        <v>4.606821843430926</v>
      </c>
      <c r="D2710" s="80">
        <f t="shared" si="127"/>
        <v>4.8999812657834081</v>
      </c>
      <c r="E2710" s="80">
        <f t="shared" si="128"/>
        <v>4.8603706573325605</v>
      </c>
    </row>
    <row r="2711" spans="1:5" x14ac:dyDescent="0.3">
      <c r="A2711" s="81">
        <v>40646</v>
      </c>
      <c r="B2711" s="88">
        <v>11.65</v>
      </c>
      <c r="C2711" s="29">
        <f t="shared" si="126"/>
        <v>4.6088335503935154</v>
      </c>
      <c r="D2711" s="80">
        <f t="shared" si="127"/>
        <v>4.9022074344448434</v>
      </c>
      <c r="E2711" s="80">
        <f t="shared" si="128"/>
        <v>4.8625893225868388</v>
      </c>
    </row>
    <row r="2712" spans="1:5" x14ac:dyDescent="0.3">
      <c r="A2712" s="81">
        <v>40647</v>
      </c>
      <c r="B2712" s="88">
        <v>11.66</v>
      </c>
      <c r="C2712" s="29">
        <f t="shared" si="126"/>
        <v>4.6108494081001226</v>
      </c>
      <c r="D2712" s="80">
        <f t="shared" si="127"/>
        <v>4.90443823568559</v>
      </c>
      <c r="E2712" s="80">
        <f t="shared" si="128"/>
        <v>4.8648124531256691</v>
      </c>
    </row>
    <row r="2713" spans="1:5" x14ac:dyDescent="0.3">
      <c r="A2713" s="81">
        <v>40648</v>
      </c>
      <c r="B2713" s="88">
        <v>11.66</v>
      </c>
      <c r="C2713" s="29">
        <f t="shared" si="126"/>
        <v>4.6128678074285183</v>
      </c>
      <c r="D2713" s="80">
        <f t="shared" si="127"/>
        <v>4.9066718890039027</v>
      </c>
      <c r="E2713" s="80">
        <f t="shared" si="128"/>
        <v>4.8670383514262161</v>
      </c>
    </row>
    <row r="2714" spans="1:5" x14ac:dyDescent="0.3">
      <c r="A2714" s="81">
        <v>40651</v>
      </c>
      <c r="B2714" s="88">
        <v>11.69</v>
      </c>
      <c r="C2714" s="29">
        <f t="shared" si="126"/>
        <v>4.6148870903112194</v>
      </c>
      <c r="D2714" s="80">
        <f t="shared" si="127"/>
        <v>4.9089065596063381</v>
      </c>
      <c r="E2714" s="80">
        <f t="shared" si="128"/>
        <v>4.8692652681880695</v>
      </c>
    </row>
    <row r="2715" spans="1:5" x14ac:dyDescent="0.3">
      <c r="A2715" s="81">
        <v>40652</v>
      </c>
      <c r="B2715" s="88">
        <v>11.66</v>
      </c>
      <c r="C2715" s="29">
        <f t="shared" si="126"/>
        <v>4.6169121489153184</v>
      </c>
      <c r="D2715" s="80">
        <f t="shared" si="127"/>
        <v>4.9111476616161696</v>
      </c>
      <c r="E2715" s="80">
        <f t="shared" si="128"/>
        <v>4.8714983654005648</v>
      </c>
    </row>
    <row r="2716" spans="1:5" x14ac:dyDescent="0.3">
      <c r="A2716" s="81">
        <v>40653</v>
      </c>
      <c r="B2716" s="88">
        <v>11.64</v>
      </c>
      <c r="C2716" s="29">
        <f t="shared" si="126"/>
        <v>4.6189332022085052</v>
      </c>
      <c r="D2716" s="80">
        <f t="shared" si="127"/>
        <v>4.913384370642552</v>
      </c>
      <c r="E2716" s="80">
        <f t="shared" si="128"/>
        <v>4.8737273228448945</v>
      </c>
    </row>
    <row r="2717" spans="1:5" x14ac:dyDescent="0.3">
      <c r="A2717" s="81">
        <v>40658</v>
      </c>
      <c r="B2717" s="88">
        <v>11.88</v>
      </c>
      <c r="C2717" s="29">
        <f t="shared" si="126"/>
        <v>4.6209518607751985</v>
      </c>
      <c r="D2717" s="80">
        <f t="shared" si="127"/>
        <v>4.9156184689063132</v>
      </c>
      <c r="E2717" s="80">
        <f t="shared" si="128"/>
        <v>4.8759538397353577</v>
      </c>
    </row>
    <row r="2718" spans="1:5" x14ac:dyDescent="0.3">
      <c r="A2718" s="81">
        <v>40659</v>
      </c>
      <c r="B2718" s="88">
        <v>11.89</v>
      </c>
      <c r="C2718" s="29">
        <f t="shared" si="126"/>
        <v>4.6230107720862854</v>
      </c>
      <c r="D2718" s="80">
        <f t="shared" si="127"/>
        <v>4.9178971560711053</v>
      </c>
      <c r="E2718" s="80">
        <f t="shared" si="128"/>
        <v>4.8782229177382419</v>
      </c>
    </row>
    <row r="2719" spans="1:5" x14ac:dyDescent="0.3">
      <c r="A2719" s="81">
        <v>40660</v>
      </c>
      <c r="B2719" s="88">
        <v>11.89</v>
      </c>
      <c r="C2719" s="29">
        <f t="shared" si="126"/>
        <v>4.6250722650497744</v>
      </c>
      <c r="D2719" s="80">
        <f t="shared" si="127"/>
        <v>4.9201787415144143</v>
      </c>
      <c r="E2719" s="80">
        <f t="shared" si="128"/>
        <v>4.8804948078761932</v>
      </c>
    </row>
    <row r="2720" spans="1:5" x14ac:dyDescent="0.3">
      <c r="A2720" s="81">
        <v>40661</v>
      </c>
      <c r="B2720" s="88">
        <v>11.89</v>
      </c>
      <c r="C2720" s="29">
        <f t="shared" si="126"/>
        <v>4.6271346772742055</v>
      </c>
      <c r="D2720" s="80">
        <f t="shared" si="127"/>
        <v>4.9224613854654491</v>
      </c>
      <c r="E2720" s="80">
        <f t="shared" si="128"/>
        <v>4.8827677560807574</v>
      </c>
    </row>
    <row r="2721" spans="1:5" x14ac:dyDescent="0.3">
      <c r="A2721" s="81">
        <v>40662</v>
      </c>
      <c r="B2721" s="88">
        <v>11.91</v>
      </c>
      <c r="C2721" s="29">
        <f t="shared" si="126"/>
        <v>4.6291980091694951</v>
      </c>
      <c r="D2721" s="80">
        <f t="shared" si="127"/>
        <v>4.924745088415289</v>
      </c>
      <c r="E2721" s="80">
        <f t="shared" si="128"/>
        <v>4.8850417628446978</v>
      </c>
    </row>
    <row r="2722" spans="1:5" x14ac:dyDescent="0.3">
      <c r="A2722" s="81">
        <v>40665</v>
      </c>
      <c r="B2722" s="88">
        <v>11.9</v>
      </c>
      <c r="C2722" s="29">
        <f t="shared" si="126"/>
        <v>4.63126554787633</v>
      </c>
      <c r="D2722" s="80">
        <f t="shared" si="127"/>
        <v>4.9270334886856411</v>
      </c>
      <c r="E2722" s="80">
        <f t="shared" si="128"/>
        <v>4.887320297109305</v>
      </c>
    </row>
    <row r="2723" spans="1:5" x14ac:dyDescent="0.3">
      <c r="A2723" s="81">
        <v>40666</v>
      </c>
      <c r="B2723" s="88">
        <v>11.9</v>
      </c>
      <c r="C2723" s="29">
        <f t="shared" si="126"/>
        <v>4.6333323427523814</v>
      </c>
      <c r="D2723" s="80">
        <f t="shared" si="127"/>
        <v>4.9293211069249319</v>
      </c>
      <c r="E2723" s="80">
        <f t="shared" si="128"/>
        <v>4.8895981346824957</v>
      </c>
    </row>
    <row r="2724" spans="1:5" x14ac:dyDescent="0.3">
      <c r="A2724" s="81">
        <v>40667</v>
      </c>
      <c r="B2724" s="88">
        <v>11.9</v>
      </c>
      <c r="C2724" s="29">
        <f t="shared" si="126"/>
        <v>4.6354000599769822</v>
      </c>
      <c r="D2724" s="80">
        <f t="shared" si="127"/>
        <v>4.9316097873037874</v>
      </c>
      <c r="E2724" s="80">
        <f t="shared" si="128"/>
        <v>4.8918770338894024</v>
      </c>
    </row>
    <row r="2725" spans="1:5" x14ac:dyDescent="0.3">
      <c r="A2725" s="81">
        <v>40668</v>
      </c>
      <c r="B2725" s="88">
        <v>11.9</v>
      </c>
      <c r="C2725" s="29">
        <f t="shared" si="126"/>
        <v>4.6374686999617483</v>
      </c>
      <c r="D2725" s="80">
        <f t="shared" si="127"/>
        <v>4.9338995303153599</v>
      </c>
      <c r="E2725" s="80">
        <f t="shared" si="128"/>
        <v>4.8941569952248223</v>
      </c>
    </row>
    <row r="2726" spans="1:5" x14ac:dyDescent="0.3">
      <c r="A2726" s="81">
        <v>40669</v>
      </c>
      <c r="B2726" s="88">
        <v>11.9</v>
      </c>
      <c r="C2726" s="29">
        <f t="shared" si="126"/>
        <v>4.6395382631184807</v>
      </c>
      <c r="D2726" s="80">
        <f t="shared" si="127"/>
        <v>4.936190336453028</v>
      </c>
      <c r="E2726" s="80">
        <f t="shared" si="128"/>
        <v>4.8964380191837824</v>
      </c>
    </row>
    <row r="2727" spans="1:5" x14ac:dyDescent="0.3">
      <c r="A2727" s="81">
        <v>40672</v>
      </c>
      <c r="B2727" s="88">
        <v>11.89</v>
      </c>
      <c r="C2727" s="29">
        <f t="shared" si="126"/>
        <v>4.6416087498591629</v>
      </c>
      <c r="D2727" s="80">
        <f t="shared" si="127"/>
        <v>4.9384822062104003</v>
      </c>
      <c r="E2727" s="80">
        <f t="shared" si="128"/>
        <v>4.89872010626154</v>
      </c>
    </row>
    <row r="2728" spans="1:5" x14ac:dyDescent="0.3">
      <c r="A2728" s="81">
        <v>40673</v>
      </c>
      <c r="B2728" s="88">
        <v>11.89</v>
      </c>
      <c r="C2728" s="29">
        <f t="shared" si="126"/>
        <v>4.6436785360329003</v>
      </c>
      <c r="D2728" s="80">
        <f t="shared" si="127"/>
        <v>4.9407733417824033</v>
      </c>
      <c r="E2728" s="80">
        <f t="shared" si="128"/>
        <v>4.901001542367613</v>
      </c>
    </row>
    <row r="2729" spans="1:5" x14ac:dyDescent="0.3">
      <c r="A2729" s="81">
        <v>40674</v>
      </c>
      <c r="B2729" s="88">
        <v>11.88</v>
      </c>
      <c r="C2729" s="29">
        <f t="shared" si="126"/>
        <v>4.6457492451656881</v>
      </c>
      <c r="D2729" s="80">
        <f t="shared" si="127"/>
        <v>4.943065540292773</v>
      </c>
      <c r="E2729" s="80">
        <f t="shared" si="128"/>
        <v>4.9032840409860547</v>
      </c>
    </row>
    <row r="2730" spans="1:5" x14ac:dyDescent="0.3">
      <c r="A2730" s="81">
        <v>40675</v>
      </c>
      <c r="B2730" s="88">
        <v>11.87</v>
      </c>
      <c r="C2730" s="29">
        <f t="shared" si="126"/>
        <v>4.6478192051993643</v>
      </c>
      <c r="D2730" s="80">
        <f t="shared" si="127"/>
        <v>4.9453569508391038</v>
      </c>
      <c r="E2730" s="80">
        <f t="shared" si="128"/>
        <v>4.9055658373945086</v>
      </c>
    </row>
    <row r="2731" spans="1:5" x14ac:dyDescent="0.3">
      <c r="A2731" s="81">
        <v>40676</v>
      </c>
      <c r="B2731" s="88">
        <v>11.87</v>
      </c>
      <c r="C2731" s="29">
        <f t="shared" si="126"/>
        <v>4.6498884607877118</v>
      </c>
      <c r="D2731" s="80">
        <f t="shared" si="127"/>
        <v>4.9476476227908579</v>
      </c>
      <c r="E2731" s="80">
        <f t="shared" si="128"/>
        <v>4.907846978679645</v>
      </c>
    </row>
    <row r="2732" spans="1:5" x14ac:dyDescent="0.3">
      <c r="A2732" s="81">
        <v>40679</v>
      </c>
      <c r="B2732" s="88">
        <v>11.86</v>
      </c>
      <c r="C2732" s="29">
        <f t="shared" si="126"/>
        <v>4.6519586376293391</v>
      </c>
      <c r="D2732" s="80">
        <f t="shared" si="127"/>
        <v>4.9499393557738056</v>
      </c>
      <c r="E2732" s="80">
        <f t="shared" si="128"/>
        <v>4.9101291807202037</v>
      </c>
    </row>
    <row r="2733" spans="1:5" x14ac:dyDescent="0.3">
      <c r="A2733" s="81">
        <v>40680</v>
      </c>
      <c r="B2733" s="88">
        <v>11.88</v>
      </c>
      <c r="C2733" s="29">
        <f t="shared" si="126"/>
        <v>4.6540280614292886</v>
      </c>
      <c r="D2733" s="80">
        <f t="shared" si="127"/>
        <v>4.9522302963093274</v>
      </c>
      <c r="E2733" s="80">
        <f t="shared" si="128"/>
        <v>4.9124106763279567</v>
      </c>
    </row>
    <row r="2734" spans="1:5" x14ac:dyDescent="0.3">
      <c r="A2734" s="81">
        <v>40681</v>
      </c>
      <c r="B2734" s="88">
        <v>11.88</v>
      </c>
      <c r="C2734" s="29">
        <f t="shared" si="126"/>
        <v>4.6561017101723392</v>
      </c>
      <c r="D2734" s="80">
        <f t="shared" si="127"/>
        <v>4.9545259552756766</v>
      </c>
      <c r="E2734" s="80">
        <f t="shared" si="128"/>
        <v>4.9146967199151526</v>
      </c>
    </row>
    <row r="2735" spans="1:5" x14ac:dyDescent="0.3">
      <c r="A2735" s="81">
        <v>40682</v>
      </c>
      <c r="B2735" s="88">
        <v>11.88</v>
      </c>
      <c r="C2735" s="29">
        <f t="shared" si="126"/>
        <v>4.6581762828503237</v>
      </c>
      <c r="D2735" s="80">
        <f t="shared" si="127"/>
        <v>4.9568226784191287</v>
      </c>
      <c r="E2735" s="80">
        <f t="shared" si="128"/>
        <v>4.9169838273375248</v>
      </c>
    </row>
    <row r="2736" spans="1:5" x14ac:dyDescent="0.3">
      <c r="A2736" s="81">
        <v>40683</v>
      </c>
      <c r="B2736" s="88">
        <v>11.9</v>
      </c>
      <c r="C2736" s="29">
        <f t="shared" si="126"/>
        <v>4.6602517798749101</v>
      </c>
      <c r="D2736" s="80">
        <f t="shared" si="127"/>
        <v>4.959120466232994</v>
      </c>
      <c r="E2736" s="80">
        <f t="shared" si="128"/>
        <v>4.9192719990901423</v>
      </c>
    </row>
    <row r="2737" spans="1:5" x14ac:dyDescent="0.3">
      <c r="A2737" s="81">
        <v>40686</v>
      </c>
      <c r="B2737" s="88">
        <v>11.9</v>
      </c>
      <c r="C2737" s="29">
        <f t="shared" si="126"/>
        <v>4.6623315104367151</v>
      </c>
      <c r="D2737" s="80">
        <f t="shared" si="127"/>
        <v>4.9614229824337555</v>
      </c>
      <c r="E2737" s="80">
        <f t="shared" si="128"/>
        <v>4.9215647284205488</v>
      </c>
    </row>
    <row r="2738" spans="1:5" x14ac:dyDescent="0.3">
      <c r="A2738" s="81">
        <v>40687</v>
      </c>
      <c r="B2738" s="88">
        <v>11.89</v>
      </c>
      <c r="C2738" s="29">
        <f t="shared" si="126"/>
        <v>4.6644121691198777</v>
      </c>
      <c r="D2738" s="80">
        <f t="shared" si="127"/>
        <v>4.9637265676911957</v>
      </c>
      <c r="E2738" s="80">
        <f t="shared" si="128"/>
        <v>4.9238585263252856</v>
      </c>
    </row>
    <row r="2739" spans="1:5" x14ac:dyDescent="0.3">
      <c r="A2739" s="81">
        <v>40688</v>
      </c>
      <c r="B2739" s="88">
        <v>11.89</v>
      </c>
      <c r="C2739" s="29">
        <f t="shared" si="126"/>
        <v>4.666492123794332</v>
      </c>
      <c r="D2739" s="80">
        <f t="shared" si="127"/>
        <v>4.9660294150102837</v>
      </c>
      <c r="E2739" s="80">
        <f t="shared" si="128"/>
        <v>4.9261516699177914</v>
      </c>
    </row>
    <row r="2740" spans="1:5" x14ac:dyDescent="0.3">
      <c r="A2740" s="81">
        <v>40689</v>
      </c>
      <c r="B2740" s="88">
        <v>11.88</v>
      </c>
      <c r="C2740" s="29">
        <f t="shared" si="126"/>
        <v>4.6685730059621742</v>
      </c>
      <c r="D2740" s="80">
        <f t="shared" si="127"/>
        <v>4.9683333307012294</v>
      </c>
      <c r="E2740" s="80">
        <f t="shared" si="128"/>
        <v>4.9284458814750867</v>
      </c>
    </row>
    <row r="2741" spans="1:5" x14ac:dyDescent="0.3">
      <c r="A2741" s="81">
        <v>40690</v>
      </c>
      <c r="B2741" s="88">
        <v>11.89</v>
      </c>
      <c r="C2741" s="29">
        <f t="shared" si="126"/>
        <v>4.6706531353507108</v>
      </c>
      <c r="D2741" s="80">
        <f t="shared" si="127"/>
        <v>4.9706364544002488</v>
      </c>
      <c r="E2741" s="80">
        <f t="shared" si="128"/>
        <v>4.930739387218912</v>
      </c>
    </row>
    <row r="2742" spans="1:5" x14ac:dyDescent="0.3">
      <c r="A2742" s="81">
        <v>40693</v>
      </c>
      <c r="B2742" s="88">
        <v>11.88</v>
      </c>
      <c r="C2742" s="29">
        <f t="shared" si="126"/>
        <v>4.6727358729968262</v>
      </c>
      <c r="D2742" s="80">
        <f t="shared" si="127"/>
        <v>4.9729425074587876</v>
      </c>
      <c r="E2742" s="80">
        <f t="shared" si="128"/>
        <v>4.9330357353718215</v>
      </c>
    </row>
    <row r="2743" spans="1:5" x14ac:dyDescent="0.3">
      <c r="A2743" s="81">
        <v>40694</v>
      </c>
      <c r="B2743" s="88">
        <v>11.85</v>
      </c>
      <c r="C2743" s="29">
        <f t="shared" si="126"/>
        <v>4.6748178571923988</v>
      </c>
      <c r="D2743" s="80">
        <f t="shared" si="127"/>
        <v>4.9752477677906617</v>
      </c>
      <c r="E2743" s="80">
        <f t="shared" si="128"/>
        <v>4.935331377053938</v>
      </c>
    </row>
    <row r="2744" spans="1:5" x14ac:dyDescent="0.3">
      <c r="A2744" s="81">
        <v>40695</v>
      </c>
      <c r="B2744" s="88">
        <v>11.91</v>
      </c>
      <c r="C2744" s="29">
        <f t="shared" si="126"/>
        <v>4.6768958137299208</v>
      </c>
      <c r="D2744" s="80">
        <f t="shared" si="127"/>
        <v>4.9775486099278083</v>
      </c>
      <c r="E2744" s="80">
        <f t="shared" si="128"/>
        <v>4.9376228554830082</v>
      </c>
    </row>
    <row r="2745" spans="1:5" x14ac:dyDescent="0.3">
      <c r="A2745" s="81">
        <v>40696</v>
      </c>
      <c r="B2745" s="88">
        <v>11.89</v>
      </c>
      <c r="C2745" s="29">
        <f t="shared" si="126"/>
        <v>4.6789846557072066</v>
      </c>
      <c r="D2745" s="80">
        <f t="shared" si="127"/>
        <v>4.9798615466139005</v>
      </c>
      <c r="E2745" s="80">
        <f t="shared" si="128"/>
        <v>4.9399259151922408</v>
      </c>
    </row>
    <row r="2746" spans="1:5" x14ac:dyDescent="0.3">
      <c r="A2746" s="81">
        <v>40697</v>
      </c>
      <c r="B2746" s="88">
        <v>11.89</v>
      </c>
      <c r="C2746" s="29">
        <f t="shared" si="126"/>
        <v>4.6810711085448791</v>
      </c>
      <c r="D2746" s="80">
        <f t="shared" si="127"/>
        <v>4.9821718795171455</v>
      </c>
      <c r="E2746" s="80">
        <f t="shared" si="128"/>
        <v>4.9422265417027935</v>
      </c>
    </row>
    <row r="2747" spans="1:5" x14ac:dyDescent="0.3">
      <c r="A2747" s="81">
        <v>40700</v>
      </c>
      <c r="B2747" s="88">
        <v>11.91</v>
      </c>
      <c r="C2747" s="29">
        <f t="shared" si="126"/>
        <v>4.6831584917736011</v>
      </c>
      <c r="D2747" s="80">
        <f t="shared" si="127"/>
        <v>4.9844832842650746</v>
      </c>
      <c r="E2747" s="80">
        <f t="shared" si="128"/>
        <v>4.9445282396630867</v>
      </c>
    </row>
    <row r="2748" spans="1:5" x14ac:dyDescent="0.3">
      <c r="A2748" s="81">
        <v>40701</v>
      </c>
      <c r="B2748" s="88">
        <v>11.89</v>
      </c>
      <c r="C2748" s="29">
        <f t="shared" si="126"/>
        <v>4.6852501308507817</v>
      </c>
      <c r="D2748" s="80">
        <f t="shared" si="127"/>
        <v>4.9867994433130036</v>
      </c>
      <c r="E2748" s="80">
        <f t="shared" si="128"/>
        <v>4.9468345202566493</v>
      </c>
    </row>
    <row r="2749" spans="1:5" x14ac:dyDescent="0.3">
      <c r="A2749" s="81">
        <v>40702</v>
      </c>
      <c r="B2749" s="88">
        <v>11.88</v>
      </c>
      <c r="C2749" s="29">
        <f t="shared" si="126"/>
        <v>4.6873393775891303</v>
      </c>
      <c r="D2749" s="80">
        <f t="shared" si="127"/>
        <v>4.9891129949505197</v>
      </c>
      <c r="E2749" s="80">
        <f t="shared" si="128"/>
        <v>4.9491383642486451</v>
      </c>
    </row>
    <row r="2750" spans="1:5" x14ac:dyDescent="0.3">
      <c r="A2750" s="81">
        <v>40703</v>
      </c>
      <c r="B2750" s="88">
        <v>12.07</v>
      </c>
      <c r="C2750" s="29">
        <f t="shared" si="126"/>
        <v>4.6894278685222091</v>
      </c>
      <c r="D2750" s="80">
        <f t="shared" si="127"/>
        <v>4.9914257512836651</v>
      </c>
      <c r="E2750" s="80">
        <f t="shared" si="128"/>
        <v>4.9514414994637548</v>
      </c>
    </row>
    <row r="2751" spans="1:5" x14ac:dyDescent="0.3">
      <c r="A2751" s="81">
        <v>40704</v>
      </c>
      <c r="B2751" s="88">
        <v>12.09</v>
      </c>
      <c r="C2751" s="29">
        <f t="shared" si="126"/>
        <v>4.6915488967471424</v>
      </c>
      <c r="D2751" s="80">
        <f t="shared" si="127"/>
        <v>4.9937745810744101</v>
      </c>
      <c r="E2751" s="80">
        <f t="shared" si="128"/>
        <v>4.9537790798440371</v>
      </c>
    </row>
    <row r="2752" spans="1:5" x14ac:dyDescent="0.3">
      <c r="A2752" s="81">
        <v>40707</v>
      </c>
      <c r="B2752" s="88">
        <v>12.07</v>
      </c>
      <c r="C2752" s="29">
        <f t="shared" si="126"/>
        <v>4.6936742153128579</v>
      </c>
      <c r="D2752" s="80">
        <f t="shared" si="127"/>
        <v>4.9961282049822309</v>
      </c>
      <c r="E2752" s="80">
        <f t="shared" si="128"/>
        <v>4.9561212810510638</v>
      </c>
    </row>
    <row r="2753" spans="1:5" x14ac:dyDescent="0.3">
      <c r="A2753" s="81">
        <v>40708</v>
      </c>
      <c r="B2753" s="88">
        <v>12.06</v>
      </c>
      <c r="C2753" s="29">
        <f t="shared" si="126"/>
        <v>4.6957971641604441</v>
      </c>
      <c r="D2753" s="80">
        <f t="shared" si="127"/>
        <v>4.9984792476203443</v>
      </c>
      <c r="E2753" s="80">
        <f t="shared" si="128"/>
        <v>4.9584610707608157</v>
      </c>
    </row>
    <row r="2754" spans="1:5" x14ac:dyDescent="0.3">
      <c r="A2754" s="81">
        <v>40709</v>
      </c>
      <c r="B2754" s="88">
        <v>12.13</v>
      </c>
      <c r="C2754" s="29">
        <f t="shared" si="126"/>
        <v>4.6979193827308148</v>
      </c>
      <c r="D2754" s="80">
        <f t="shared" si="127"/>
        <v>5.0008295244450451</v>
      </c>
      <c r="E2754" s="80">
        <f t="shared" si="128"/>
        <v>4.9608001800062658</v>
      </c>
    </row>
    <row r="2755" spans="1:5" x14ac:dyDescent="0.3">
      <c r="A2755" s="81">
        <v>40710</v>
      </c>
      <c r="B2755" s="88">
        <v>12.13</v>
      </c>
      <c r="C2755" s="29">
        <f t="shared" si="126"/>
        <v>4.7000542112567159</v>
      </c>
      <c r="D2755" s="80">
        <f t="shared" si="127"/>
        <v>5.003193809466425</v>
      </c>
      <c r="E2755" s="80">
        <f t="shared" si="128"/>
        <v>4.9631526957333278</v>
      </c>
    </row>
    <row r="2756" spans="1:5" x14ac:dyDescent="0.3">
      <c r="A2756" s="81">
        <v>40711</v>
      </c>
      <c r="B2756" s="88">
        <v>12.13</v>
      </c>
      <c r="C2756" s="29">
        <f t="shared" si="126"/>
        <v>4.7021900098913951</v>
      </c>
      <c r="D2756" s="80">
        <f t="shared" si="127"/>
        <v>5.0055592122710912</v>
      </c>
      <c r="E2756" s="80">
        <f t="shared" si="128"/>
        <v>4.9655063270728004</v>
      </c>
    </row>
    <row r="2757" spans="1:5" x14ac:dyDescent="0.3">
      <c r="A2757" s="81">
        <v>40714</v>
      </c>
      <c r="B2757" s="88">
        <v>12.12</v>
      </c>
      <c r="C2757" s="29">
        <f t="shared" ref="C2757:C2820" si="129">IF(A2757=$B$2,1,IF(A2756&lt;DATE(1998,1,2),ROUND(B2756/3000+1,8)*C2756,ROUND(((1+B2756/100)^(1/252)),8)*C2756))</f>
        <v>4.7043267790756902</v>
      </c>
      <c r="D2757" s="80">
        <f t="shared" ref="D2757:D2820" si="130">(((ROUND(C2757/C2756,8)-1)*$D$1)+1)*D2756</f>
        <v>5.0079257333875082</v>
      </c>
      <c r="E2757" s="80">
        <f t="shared" ref="E2757:E2820" si="131">(((ROUND(C2757/C2756,8))*(($E$1+1)^(1/252)))*E2756)</f>
        <v>4.9678610745537304</v>
      </c>
    </row>
    <row r="2758" spans="1:5" x14ac:dyDescent="0.3">
      <c r="A2758" s="81">
        <v>40715</v>
      </c>
      <c r="B2758" s="88">
        <v>12.14</v>
      </c>
      <c r="C2758" s="29">
        <f t="shared" si="129"/>
        <v>4.7064628727362647</v>
      </c>
      <c r="D2758" s="80">
        <f t="shared" si="130"/>
        <v>5.0102915497583131</v>
      </c>
      <c r="E2758" s="80">
        <f t="shared" si="131"/>
        <v>4.9702151999196253</v>
      </c>
    </row>
    <row r="2759" spans="1:5" x14ac:dyDescent="0.3">
      <c r="A2759" s="81">
        <v>40716</v>
      </c>
      <c r="B2759" s="88">
        <v>12.13</v>
      </c>
      <c r="C2759" s="29">
        <f t="shared" si="129"/>
        <v>4.7086032779215286</v>
      </c>
      <c r="D2759" s="80">
        <f t="shared" si="130"/>
        <v>5.0126621847971089</v>
      </c>
      <c r="E2759" s="80">
        <f t="shared" si="131"/>
        <v>4.9725739697599307</v>
      </c>
    </row>
    <row r="2760" spans="1:5" x14ac:dyDescent="0.3">
      <c r="A2760" s="81">
        <v>40718</v>
      </c>
      <c r="B2760" s="88">
        <v>12.12</v>
      </c>
      <c r="C2760" s="29">
        <f t="shared" si="129"/>
        <v>4.7107429614230822</v>
      </c>
      <c r="D2760" s="80">
        <f t="shared" si="130"/>
        <v>5.0150320640467054</v>
      </c>
      <c r="E2760" s="80">
        <f t="shared" si="131"/>
        <v>4.9749320688655931</v>
      </c>
    </row>
    <row r="2761" spans="1:5" x14ac:dyDescent="0.3">
      <c r="A2761" s="81">
        <v>40721</v>
      </c>
      <c r="B2761" s="88">
        <v>12.12</v>
      </c>
      <c r="C2761" s="29">
        <f t="shared" si="129"/>
        <v>4.7128819684795751</v>
      </c>
      <c r="D2761" s="80">
        <f t="shared" si="130"/>
        <v>5.0174012375506436</v>
      </c>
      <c r="E2761" s="80">
        <f t="shared" si="131"/>
        <v>4.9772895449707342</v>
      </c>
    </row>
    <row r="2762" spans="1:5" x14ac:dyDescent="0.3">
      <c r="A2762" s="81">
        <v>40722</v>
      </c>
      <c r="B2762" s="88">
        <v>12.11</v>
      </c>
      <c r="C2762" s="29">
        <f t="shared" si="129"/>
        <v>4.7150219467950025</v>
      </c>
      <c r="D2762" s="80">
        <f t="shared" si="130"/>
        <v>5.0197715302863273</v>
      </c>
      <c r="E2762" s="80">
        <f t="shared" si="131"/>
        <v>4.9796481382154685</v>
      </c>
    </row>
    <row r="2763" spans="1:5" x14ac:dyDescent="0.3">
      <c r="A2763" s="81">
        <v>40723</v>
      </c>
      <c r="B2763" s="88">
        <v>12.12</v>
      </c>
      <c r="C2763" s="29">
        <f t="shared" si="129"/>
        <v>4.7171612465527026</v>
      </c>
      <c r="D2763" s="80">
        <f t="shared" si="130"/>
        <v>5.0221411148828929</v>
      </c>
      <c r="E2763" s="80">
        <f t="shared" si="131"/>
        <v>4.9820061062178338</v>
      </c>
    </row>
    <row r="2764" spans="1:5" x14ac:dyDescent="0.3">
      <c r="A2764" s="81">
        <v>40724</v>
      </c>
      <c r="B2764" s="88">
        <v>12.15</v>
      </c>
      <c r="C2764" s="29">
        <f t="shared" si="129"/>
        <v>4.7193031679599251</v>
      </c>
      <c r="D2764" s="80">
        <f t="shared" si="130"/>
        <v>5.0245136468050156</v>
      </c>
      <c r="E2764" s="80">
        <f t="shared" si="131"/>
        <v>4.9843669345042301</v>
      </c>
    </row>
    <row r="2765" spans="1:5" x14ac:dyDescent="0.3">
      <c r="A2765" s="81">
        <v>40725</v>
      </c>
      <c r="B2765" s="88">
        <v>12.15</v>
      </c>
      <c r="C2765" s="29">
        <f t="shared" si="129"/>
        <v>4.7214510644107586</v>
      </c>
      <c r="D2765" s="80">
        <f t="shared" si="130"/>
        <v>5.0268928406996878</v>
      </c>
      <c r="E2765" s="80">
        <f t="shared" si="131"/>
        <v>4.9867341650522405</v>
      </c>
    </row>
    <row r="2766" spans="1:5" x14ac:dyDescent="0.3">
      <c r="A2766" s="81">
        <v>40728</v>
      </c>
      <c r="B2766" s="88">
        <v>12.15</v>
      </c>
      <c r="C2766" s="29">
        <f t="shared" si="129"/>
        <v>4.7235999384337033</v>
      </c>
      <c r="D2766" s="80">
        <f t="shared" si="130"/>
        <v>5.0292731611837151</v>
      </c>
      <c r="E2766" s="80">
        <f t="shared" si="131"/>
        <v>4.9891025198715058</v>
      </c>
    </row>
    <row r="2767" spans="1:5" x14ac:dyDescent="0.3">
      <c r="A2767" s="81">
        <v>40729</v>
      </c>
      <c r="B2767" s="88">
        <v>12.16</v>
      </c>
      <c r="C2767" s="29">
        <f t="shared" si="129"/>
        <v>4.7257497904736825</v>
      </c>
      <c r="D2767" s="80">
        <f t="shared" si="130"/>
        <v>5.0316546087905563</v>
      </c>
      <c r="E2767" s="80">
        <f t="shared" si="131"/>
        <v>4.9914719994959764</v>
      </c>
    </row>
    <row r="2768" spans="1:5" x14ac:dyDescent="0.3">
      <c r="A2768" s="81">
        <v>40730</v>
      </c>
      <c r="B2768" s="88">
        <v>12.15</v>
      </c>
      <c r="C2768" s="29">
        <f t="shared" si="129"/>
        <v>4.727902322245745</v>
      </c>
      <c r="D2768" s="80">
        <f t="shared" si="130"/>
        <v>5.0340390686299683</v>
      </c>
      <c r="E2768" s="80">
        <f t="shared" si="131"/>
        <v>4.9938444014253438</v>
      </c>
    </row>
    <row r="2769" spans="1:5" x14ac:dyDescent="0.3">
      <c r="A2769" s="81">
        <v>40731</v>
      </c>
      <c r="B2769" s="88">
        <v>12.15</v>
      </c>
      <c r="C2769" s="29">
        <f t="shared" si="129"/>
        <v>4.730054132429669</v>
      </c>
      <c r="D2769" s="80">
        <f t="shared" si="130"/>
        <v>5.0364227729762066</v>
      </c>
      <c r="E2769" s="80">
        <f t="shared" si="131"/>
        <v>4.9962161331165298</v>
      </c>
    </row>
    <row r="2770" spans="1:5" x14ac:dyDescent="0.3">
      <c r="A2770" s="81">
        <v>40732</v>
      </c>
      <c r="B2770" s="88">
        <v>12.15</v>
      </c>
      <c r="C2770" s="29">
        <f t="shared" si="129"/>
        <v>4.7322069219669611</v>
      </c>
      <c r="D2770" s="80">
        <f t="shared" si="130"/>
        <v>5.0388076060475768</v>
      </c>
      <c r="E2770" s="80">
        <f t="shared" si="131"/>
        <v>4.9985889912167032</v>
      </c>
    </row>
    <row r="2771" spans="1:5" x14ac:dyDescent="0.3">
      <c r="A2771" s="81">
        <v>40735</v>
      </c>
      <c r="B2771" s="88">
        <v>12.15</v>
      </c>
      <c r="C2771" s="29">
        <f t="shared" si="129"/>
        <v>4.7343606913033556</v>
      </c>
      <c r="D2771" s="80">
        <f t="shared" si="130"/>
        <v>5.0411935683785494</v>
      </c>
      <c r="E2771" s="80">
        <f t="shared" si="131"/>
        <v>5.0009629762608308</v>
      </c>
    </row>
    <row r="2772" spans="1:5" x14ac:dyDescent="0.3">
      <c r="A2772" s="81">
        <v>40736</v>
      </c>
      <c r="B2772" s="88">
        <v>12.15</v>
      </c>
      <c r="C2772" s="29">
        <f t="shared" si="129"/>
        <v>4.736515440884788</v>
      </c>
      <c r="D2772" s="80">
        <f t="shared" si="130"/>
        <v>5.0435806605038485</v>
      </c>
      <c r="E2772" s="80">
        <f t="shared" si="131"/>
        <v>5.0033380887841323</v>
      </c>
    </row>
    <row r="2773" spans="1:5" x14ac:dyDescent="0.3">
      <c r="A2773" s="81">
        <v>40737</v>
      </c>
      <c r="B2773" s="88">
        <v>12.16</v>
      </c>
      <c r="C2773" s="29">
        <f t="shared" si="129"/>
        <v>4.7386711711573977</v>
      </c>
      <c r="D2773" s="80">
        <f t="shared" si="130"/>
        <v>5.0459688829584506</v>
      </c>
      <c r="E2773" s="80">
        <f t="shared" si="131"/>
        <v>5.0057143293220836</v>
      </c>
    </row>
    <row r="2774" spans="1:5" x14ac:dyDescent="0.3">
      <c r="A2774" s="81">
        <v>40738</v>
      </c>
      <c r="B2774" s="88">
        <v>12.16</v>
      </c>
      <c r="C2774" s="29">
        <f t="shared" si="129"/>
        <v>4.7408295884891478</v>
      </c>
      <c r="D2774" s="80">
        <f t="shared" si="130"/>
        <v>5.0483601262149564</v>
      </c>
      <c r="E2774" s="80">
        <f t="shared" si="131"/>
        <v>5.0080935005032385</v>
      </c>
    </row>
    <row r="2775" spans="1:5" x14ac:dyDescent="0.3">
      <c r="A2775" s="81">
        <v>40739</v>
      </c>
      <c r="B2775" s="88">
        <v>12.16</v>
      </c>
      <c r="C2775" s="29">
        <f t="shared" si="129"/>
        <v>4.7429889889584089</v>
      </c>
      <c r="D2775" s="80">
        <f t="shared" si="130"/>
        <v>5.0507525026620241</v>
      </c>
      <c r="E2775" s="80">
        <f t="shared" si="131"/>
        <v>5.0104738024831441</v>
      </c>
    </row>
    <row r="2776" spans="1:5" x14ac:dyDescent="0.3">
      <c r="A2776" s="81">
        <v>40742</v>
      </c>
      <c r="B2776" s="88">
        <v>12.16</v>
      </c>
      <c r="C2776" s="29">
        <f t="shared" si="129"/>
        <v>4.7451493730129899</v>
      </c>
      <c r="D2776" s="80">
        <f t="shared" si="130"/>
        <v>5.0531460128366623</v>
      </c>
      <c r="E2776" s="80">
        <f t="shared" si="131"/>
        <v>5.0128552357992593</v>
      </c>
    </row>
    <row r="2777" spans="1:5" x14ac:dyDescent="0.3">
      <c r="A2777" s="81">
        <v>40743</v>
      </c>
      <c r="B2777" s="88">
        <v>12.15</v>
      </c>
      <c r="C2777" s="29">
        <f t="shared" si="129"/>
        <v>4.7473107411009039</v>
      </c>
      <c r="D2777" s="80">
        <f t="shared" si="130"/>
        <v>5.0555406572761363</v>
      </c>
      <c r="E2777" s="80">
        <f t="shared" si="131"/>
        <v>5.0152378009892971</v>
      </c>
    </row>
    <row r="2778" spans="1:5" x14ac:dyDescent="0.3">
      <c r="A2778" s="81">
        <v>40744</v>
      </c>
      <c r="B2778" s="88">
        <v>12.15</v>
      </c>
      <c r="C2778" s="29">
        <f t="shared" si="129"/>
        <v>4.7494713846385013</v>
      </c>
      <c r="D2778" s="80">
        <f t="shared" si="130"/>
        <v>5.057934542995544</v>
      </c>
      <c r="E2778" s="80">
        <f t="shared" si="131"/>
        <v>5.0176196930698849</v>
      </c>
    </row>
    <row r="2779" spans="1:5" x14ac:dyDescent="0.3">
      <c r="A2779" s="81">
        <v>40745</v>
      </c>
      <c r="B2779" s="88">
        <v>12.4</v>
      </c>
      <c r="C2779" s="29">
        <f t="shared" si="129"/>
        <v>4.7516330115497913</v>
      </c>
      <c r="D2779" s="80">
        <f t="shared" si="130"/>
        <v>5.0603295622611393</v>
      </c>
      <c r="E2779" s="80">
        <f t="shared" si="131"/>
        <v>5.0200027163849441</v>
      </c>
    </row>
    <row r="2780" spans="1:5" x14ac:dyDescent="0.3">
      <c r="A2780" s="81">
        <v>40746</v>
      </c>
      <c r="B2780" s="88">
        <v>12.4</v>
      </c>
      <c r="C2780" s="29">
        <f t="shared" si="129"/>
        <v>4.7538376267181599</v>
      </c>
      <c r="D2780" s="80">
        <f t="shared" si="130"/>
        <v>5.0627722561488646</v>
      </c>
      <c r="E2780" s="80">
        <f t="shared" si="131"/>
        <v>5.0224312491740539</v>
      </c>
    </row>
    <row r="2781" spans="1:5" x14ac:dyDescent="0.3">
      <c r="A2781" s="81">
        <v>40749</v>
      </c>
      <c r="B2781" s="88">
        <v>12.41</v>
      </c>
      <c r="C2781" s="29">
        <f t="shared" si="129"/>
        <v>4.7560432647618285</v>
      </c>
      <c r="D2781" s="80">
        <f t="shared" si="130"/>
        <v>5.065216129160075</v>
      </c>
      <c r="E2781" s="80">
        <f t="shared" si="131"/>
        <v>5.0248609568174096</v>
      </c>
    </row>
    <row r="2782" spans="1:5" x14ac:dyDescent="0.3">
      <c r="A2782" s="81">
        <v>40750</v>
      </c>
      <c r="B2782" s="88">
        <v>12.4</v>
      </c>
      <c r="C2782" s="29">
        <f t="shared" si="129"/>
        <v>4.7582515907705227</v>
      </c>
      <c r="D2782" s="80">
        <f t="shared" si="130"/>
        <v>5.0676630263117524</v>
      </c>
      <c r="E2782" s="80">
        <f t="shared" si="131"/>
        <v>5.027293598619516</v>
      </c>
    </row>
    <row r="2783" spans="1:5" x14ac:dyDescent="0.3">
      <c r="A2783" s="81">
        <v>40751</v>
      </c>
      <c r="B2783" s="88">
        <v>12.4</v>
      </c>
      <c r="C2783" s="29">
        <f t="shared" si="129"/>
        <v>4.7604592767610923</v>
      </c>
      <c r="D2783" s="80">
        <f t="shared" si="130"/>
        <v>5.0701092601680884</v>
      </c>
      <c r="E2783" s="80">
        <f t="shared" si="131"/>
        <v>5.0297256585275472</v>
      </c>
    </row>
    <row r="2784" spans="1:5" x14ac:dyDescent="0.3">
      <c r="A2784" s="81">
        <v>40752</v>
      </c>
      <c r="B2784" s="88">
        <v>12.4</v>
      </c>
      <c r="C2784" s="29">
        <f t="shared" si="129"/>
        <v>4.7626679870517314</v>
      </c>
      <c r="D2784" s="80">
        <f t="shared" si="130"/>
        <v>5.0725566748567035</v>
      </c>
      <c r="E2784" s="80">
        <f t="shared" si="131"/>
        <v>5.0321588949961438</v>
      </c>
    </row>
    <row r="2785" spans="1:5" x14ac:dyDescent="0.3">
      <c r="A2785" s="81">
        <v>40753</v>
      </c>
      <c r="B2785" s="88">
        <v>12.4</v>
      </c>
      <c r="C2785" s="29">
        <f t="shared" si="129"/>
        <v>4.7648777221176841</v>
      </c>
      <c r="D2785" s="80">
        <f t="shared" si="130"/>
        <v>5.0750052709476021</v>
      </c>
      <c r="E2785" s="80">
        <f t="shared" si="131"/>
        <v>5.0345933085944914</v>
      </c>
    </row>
    <row r="2786" spans="1:5" x14ac:dyDescent="0.3">
      <c r="A2786" s="81">
        <v>40756</v>
      </c>
      <c r="B2786" s="88">
        <v>12.41</v>
      </c>
      <c r="C2786" s="29">
        <f t="shared" si="129"/>
        <v>4.7670884824344153</v>
      </c>
      <c r="D2786" s="80">
        <f t="shared" si="130"/>
        <v>5.0774550490110641</v>
      </c>
      <c r="E2786" s="80">
        <f t="shared" si="131"/>
        <v>5.0370288998920509</v>
      </c>
    </row>
    <row r="2787" spans="1:5" x14ac:dyDescent="0.3">
      <c r="A2787" s="81">
        <v>40757</v>
      </c>
      <c r="B2787" s="88">
        <v>12.4</v>
      </c>
      <c r="C2787" s="29">
        <f t="shared" si="129"/>
        <v>4.7693019369585796</v>
      </c>
      <c r="D2787" s="80">
        <f t="shared" si="130"/>
        <v>5.0799078585221276</v>
      </c>
      <c r="E2787" s="80">
        <f t="shared" si="131"/>
        <v>5.0394674324535682</v>
      </c>
    </row>
    <row r="2788" spans="1:5" x14ac:dyDescent="0.3">
      <c r="A2788" s="81">
        <v>40758</v>
      </c>
      <c r="B2788" s="88">
        <v>12.4</v>
      </c>
      <c r="C2788" s="29">
        <f t="shared" si="129"/>
        <v>4.7715147499782704</v>
      </c>
      <c r="D2788" s="80">
        <f t="shared" si="130"/>
        <v>5.0823600031351504</v>
      </c>
      <c r="E2788" s="80">
        <f t="shared" si="131"/>
        <v>5.0419053817119259</v>
      </c>
    </row>
    <row r="2789" spans="1:5" x14ac:dyDescent="0.3">
      <c r="A2789" s="81">
        <v>40759</v>
      </c>
      <c r="B2789" s="88">
        <v>12.4</v>
      </c>
      <c r="C2789" s="29">
        <f t="shared" si="129"/>
        <v>4.7737285896768178</v>
      </c>
      <c r="D2789" s="80">
        <f t="shared" si="130"/>
        <v>5.0848133314336597</v>
      </c>
      <c r="E2789" s="80">
        <f t="shared" si="131"/>
        <v>5.0443445103799469</v>
      </c>
    </row>
    <row r="2790" spans="1:5" x14ac:dyDescent="0.3">
      <c r="A2790" s="81">
        <v>40760</v>
      </c>
      <c r="B2790" s="88">
        <v>12.4</v>
      </c>
      <c r="C2790" s="29">
        <f t="shared" si="129"/>
        <v>4.7759434565305696</v>
      </c>
      <c r="D2790" s="80">
        <f t="shared" si="130"/>
        <v>5.0872678439890366</v>
      </c>
      <c r="E2790" s="80">
        <f t="shared" si="131"/>
        <v>5.0467848190281952</v>
      </c>
    </row>
    <row r="2791" spans="1:5" x14ac:dyDescent="0.3">
      <c r="A2791" s="81">
        <v>40763</v>
      </c>
      <c r="B2791" s="88">
        <v>12.4</v>
      </c>
      <c r="C2791" s="29">
        <f t="shared" si="129"/>
        <v>4.7781593510160958</v>
      </c>
      <c r="D2791" s="80">
        <f t="shared" si="130"/>
        <v>5.0897235413729396</v>
      </c>
      <c r="E2791" s="80">
        <f t="shared" si="131"/>
        <v>5.0492263082275111</v>
      </c>
    </row>
    <row r="2792" spans="1:5" x14ac:dyDescent="0.3">
      <c r="A2792" s="81">
        <v>40764</v>
      </c>
      <c r="B2792" s="88">
        <v>12.4</v>
      </c>
      <c r="C2792" s="29">
        <f t="shared" si="129"/>
        <v>4.7803762736101865</v>
      </c>
      <c r="D2792" s="80">
        <f t="shared" si="130"/>
        <v>5.0921804241573021</v>
      </c>
      <c r="E2792" s="80">
        <f t="shared" si="131"/>
        <v>5.0516689785490119</v>
      </c>
    </row>
    <row r="2793" spans="1:5" x14ac:dyDescent="0.3">
      <c r="A2793" s="81">
        <v>40765</v>
      </c>
      <c r="B2793" s="88">
        <v>12.4</v>
      </c>
      <c r="C2793" s="29">
        <f t="shared" si="129"/>
        <v>4.782594224789853</v>
      </c>
      <c r="D2793" s="80">
        <f t="shared" si="130"/>
        <v>5.0946384929143349</v>
      </c>
      <c r="E2793" s="80">
        <f t="shared" si="131"/>
        <v>5.0541128305640894</v>
      </c>
    </row>
    <row r="2794" spans="1:5" x14ac:dyDescent="0.3">
      <c r="A2794" s="81">
        <v>40766</v>
      </c>
      <c r="B2794" s="88">
        <v>12.4</v>
      </c>
      <c r="C2794" s="29">
        <f t="shared" si="129"/>
        <v>4.7848132050323287</v>
      </c>
      <c r="D2794" s="80">
        <f t="shared" si="130"/>
        <v>5.0970977482165232</v>
      </c>
      <c r="E2794" s="80">
        <f t="shared" si="131"/>
        <v>5.0565578648444145</v>
      </c>
    </row>
    <row r="2795" spans="1:5" x14ac:dyDescent="0.3">
      <c r="A2795" s="81">
        <v>40767</v>
      </c>
      <c r="B2795" s="88">
        <v>12.4</v>
      </c>
      <c r="C2795" s="29">
        <f t="shared" si="129"/>
        <v>4.7870332148150672</v>
      </c>
      <c r="D2795" s="80">
        <f t="shared" si="130"/>
        <v>5.0995581906366292</v>
      </c>
      <c r="E2795" s="80">
        <f t="shared" si="131"/>
        <v>5.0590040819619322</v>
      </c>
    </row>
    <row r="2796" spans="1:5" x14ac:dyDescent="0.3">
      <c r="A2796" s="81">
        <v>40770</v>
      </c>
      <c r="B2796" s="88">
        <v>12.4</v>
      </c>
      <c r="C2796" s="29">
        <f t="shared" si="129"/>
        <v>4.7892542546157451</v>
      </c>
      <c r="D2796" s="80">
        <f t="shared" si="130"/>
        <v>5.1020198207476923</v>
      </c>
      <c r="E2796" s="80">
        <f t="shared" si="131"/>
        <v>5.0614514824888648</v>
      </c>
    </row>
    <row r="2797" spans="1:5" x14ac:dyDescent="0.3">
      <c r="A2797" s="81">
        <v>40771</v>
      </c>
      <c r="B2797" s="88">
        <v>12.4</v>
      </c>
      <c r="C2797" s="29">
        <f t="shared" si="129"/>
        <v>4.7914763249122592</v>
      </c>
      <c r="D2797" s="80">
        <f t="shared" si="130"/>
        <v>5.1044826391230282</v>
      </c>
      <c r="E2797" s="80">
        <f t="shared" si="131"/>
        <v>5.0639000669977126</v>
      </c>
    </row>
    <row r="2798" spans="1:5" x14ac:dyDescent="0.3">
      <c r="A2798" s="81">
        <v>40772</v>
      </c>
      <c r="B2798" s="88">
        <v>12.4</v>
      </c>
      <c r="C2798" s="29">
        <f t="shared" si="129"/>
        <v>4.7936994261827284</v>
      </c>
      <c r="D2798" s="80">
        <f t="shared" si="130"/>
        <v>5.1069466463362287</v>
      </c>
      <c r="E2798" s="80">
        <f t="shared" si="131"/>
        <v>5.0663498360612511</v>
      </c>
    </row>
    <row r="2799" spans="1:5" x14ac:dyDescent="0.3">
      <c r="A2799" s="81">
        <v>40773</v>
      </c>
      <c r="B2799" s="88">
        <v>12.39</v>
      </c>
      <c r="C2799" s="29">
        <f t="shared" si="129"/>
        <v>4.7959235589054945</v>
      </c>
      <c r="D2799" s="80">
        <f t="shared" si="130"/>
        <v>5.1094118429611637</v>
      </c>
      <c r="E2799" s="80">
        <f t="shared" si="131"/>
        <v>5.068800790252534</v>
      </c>
    </row>
    <row r="2800" spans="1:5" x14ac:dyDescent="0.3">
      <c r="A2800" s="81">
        <v>40774</v>
      </c>
      <c r="B2800" s="88">
        <v>12.4</v>
      </c>
      <c r="C2800" s="29">
        <f t="shared" si="129"/>
        <v>4.7981470449858747</v>
      </c>
      <c r="D2800" s="80">
        <f t="shared" si="130"/>
        <v>5.1118763690307505</v>
      </c>
      <c r="E2800" s="80">
        <f t="shared" si="131"/>
        <v>5.0712511560295042</v>
      </c>
    </row>
    <row r="2801" spans="1:5" x14ac:dyDescent="0.3">
      <c r="A2801" s="81">
        <v>40777</v>
      </c>
      <c r="B2801" s="88">
        <v>12.39</v>
      </c>
      <c r="C2801" s="29">
        <f t="shared" si="129"/>
        <v>4.8003732412703366</v>
      </c>
      <c r="D2801" s="80">
        <f t="shared" si="130"/>
        <v>5.1143439453037587</v>
      </c>
      <c r="E2801" s="80">
        <f t="shared" si="131"/>
        <v>5.0737044813382797</v>
      </c>
    </row>
    <row r="2802" spans="1:5" x14ac:dyDescent="0.3">
      <c r="A2802" s="81">
        <v>40778</v>
      </c>
      <c r="B2802" s="88">
        <v>12.4</v>
      </c>
      <c r="C2802" s="29">
        <f t="shared" si="129"/>
        <v>4.8025987903124552</v>
      </c>
      <c r="D2802" s="80">
        <f t="shared" si="130"/>
        <v>5.116810850374133</v>
      </c>
      <c r="E2802" s="80">
        <f t="shared" si="131"/>
        <v>5.0761572176634946</v>
      </c>
    </row>
    <row r="2803" spans="1:5" x14ac:dyDescent="0.3">
      <c r="A2803" s="81">
        <v>40779</v>
      </c>
      <c r="B2803" s="88">
        <v>12.4</v>
      </c>
      <c r="C2803" s="29">
        <f t="shared" si="129"/>
        <v>4.8048270520731959</v>
      </c>
      <c r="D2803" s="80">
        <f t="shared" si="130"/>
        <v>5.1192808085922827</v>
      </c>
      <c r="E2803" s="80">
        <f t="shared" si="131"/>
        <v>5.0786129163836433</v>
      </c>
    </row>
    <row r="2804" spans="1:5" x14ac:dyDescent="0.3">
      <c r="A2804" s="81">
        <v>40780</v>
      </c>
      <c r="B2804" s="88">
        <v>12.39</v>
      </c>
      <c r="C2804" s="29">
        <f t="shared" si="129"/>
        <v>4.8070563476805459</v>
      </c>
      <c r="D2804" s="80">
        <f t="shared" si="130"/>
        <v>5.1217519590948024</v>
      </c>
      <c r="E2804" s="80">
        <f t="shared" si="131"/>
        <v>5.0810698031001342</v>
      </c>
    </row>
    <row r="2805" spans="1:5" x14ac:dyDescent="0.3">
      <c r="A2805" s="81">
        <v>40781</v>
      </c>
      <c r="B2805" s="88">
        <v>12.39</v>
      </c>
      <c r="C2805" s="29">
        <f t="shared" si="129"/>
        <v>4.8092849951444583</v>
      </c>
      <c r="D2805" s="80">
        <f t="shared" si="130"/>
        <v>5.1242224374224667</v>
      </c>
      <c r="E2805" s="80">
        <f t="shared" si="131"/>
        <v>5.0835260999780569</v>
      </c>
    </row>
    <row r="2806" spans="1:5" x14ac:dyDescent="0.3">
      <c r="A2806" s="81">
        <v>40784</v>
      </c>
      <c r="B2806" s="88">
        <v>12.39</v>
      </c>
      <c r="C2806" s="29">
        <f t="shared" si="129"/>
        <v>4.8115146758539078</v>
      </c>
      <c r="D2806" s="80">
        <f t="shared" si="130"/>
        <v>5.1266941073859646</v>
      </c>
      <c r="E2806" s="80">
        <f t="shared" si="131"/>
        <v>5.0859835842819718</v>
      </c>
    </row>
    <row r="2807" spans="1:5" x14ac:dyDescent="0.3">
      <c r="A2807" s="81">
        <v>40785</v>
      </c>
      <c r="B2807" s="88">
        <v>12.39</v>
      </c>
      <c r="C2807" s="29">
        <f t="shared" si="129"/>
        <v>4.8137453902879281</v>
      </c>
      <c r="D2807" s="80">
        <f t="shared" si="130"/>
        <v>5.1291669695600826</v>
      </c>
      <c r="E2807" s="80">
        <f t="shared" si="131"/>
        <v>5.088442256585906</v>
      </c>
    </row>
    <row r="2808" spans="1:5" x14ac:dyDescent="0.3">
      <c r="A2808" s="81">
        <v>40786</v>
      </c>
      <c r="B2808" s="88">
        <v>12.39</v>
      </c>
      <c r="C2808" s="29">
        <f t="shared" si="129"/>
        <v>4.8159771389257742</v>
      </c>
      <c r="D2808" s="80">
        <f t="shared" si="130"/>
        <v>5.1316410245198831</v>
      </c>
      <c r="E2808" s="80">
        <f t="shared" si="131"/>
        <v>5.0909021174641635</v>
      </c>
    </row>
    <row r="2809" spans="1:5" x14ac:dyDescent="0.3">
      <c r="A2809" s="81">
        <v>40787</v>
      </c>
      <c r="B2809" s="88">
        <v>11.88</v>
      </c>
      <c r="C2809" s="29">
        <f t="shared" si="129"/>
        <v>4.8182099222469237</v>
      </c>
      <c r="D2809" s="80">
        <f t="shared" si="130"/>
        <v>5.134116272840707</v>
      </c>
      <c r="E2809" s="80">
        <f t="shared" si="131"/>
        <v>5.0933631674913267</v>
      </c>
    </row>
    <row r="2810" spans="1:5" x14ac:dyDescent="0.3">
      <c r="A2810" s="81">
        <v>40788</v>
      </c>
      <c r="B2810" s="88">
        <v>11.88</v>
      </c>
      <c r="C2810" s="29">
        <f t="shared" si="129"/>
        <v>4.8203567238598799</v>
      </c>
      <c r="D2810" s="80">
        <f t="shared" si="130"/>
        <v>5.1364962469838336</v>
      </c>
      <c r="E2810" s="80">
        <f t="shared" si="131"/>
        <v>5.0957334192828574</v>
      </c>
    </row>
    <row r="2811" spans="1:5" x14ac:dyDescent="0.3">
      <c r="A2811" s="81">
        <v>40791</v>
      </c>
      <c r="B2811" s="88">
        <v>11.88</v>
      </c>
      <c r="C2811" s="29">
        <f t="shared" si="129"/>
        <v>4.8225044820017624</v>
      </c>
      <c r="D2811" s="80">
        <f t="shared" si="130"/>
        <v>5.1388773243892594</v>
      </c>
      <c r="E2811" s="80">
        <f t="shared" si="131"/>
        <v>5.0981047740967664</v>
      </c>
    </row>
    <row r="2812" spans="1:5" x14ac:dyDescent="0.3">
      <c r="A2812" s="81">
        <v>40792</v>
      </c>
      <c r="B2812" s="88">
        <v>11.88</v>
      </c>
      <c r="C2812" s="29">
        <f t="shared" si="129"/>
        <v>4.8246531970987627</v>
      </c>
      <c r="D2812" s="80">
        <f t="shared" si="130"/>
        <v>5.1412595055684127</v>
      </c>
      <c r="E2812" s="80">
        <f t="shared" si="131"/>
        <v>5.1004772324463579</v>
      </c>
    </row>
    <row r="2813" spans="1:5" x14ac:dyDescent="0.3">
      <c r="A2813" s="81">
        <v>40794</v>
      </c>
      <c r="B2813" s="88">
        <v>11.88</v>
      </c>
      <c r="C2813" s="29">
        <f t="shared" si="129"/>
        <v>4.8268028695772616</v>
      </c>
      <c r="D2813" s="80">
        <f t="shared" si="130"/>
        <v>5.1436427910329598</v>
      </c>
      <c r="E2813" s="80">
        <f t="shared" si="131"/>
        <v>5.1028507948451729</v>
      </c>
    </row>
    <row r="2814" spans="1:5" x14ac:dyDescent="0.3">
      <c r="A2814" s="81">
        <v>40795</v>
      </c>
      <c r="B2814" s="88">
        <v>11.88</v>
      </c>
      <c r="C2814" s="29">
        <f t="shared" si="129"/>
        <v>4.8289534998638306</v>
      </c>
      <c r="D2814" s="80">
        <f t="shared" si="130"/>
        <v>5.1460271812948042</v>
      </c>
      <c r="E2814" s="80">
        <f t="shared" si="131"/>
        <v>5.1052254618069934</v>
      </c>
    </row>
    <row r="2815" spans="1:5" x14ac:dyDescent="0.3">
      <c r="A2815" s="81">
        <v>40798</v>
      </c>
      <c r="B2815" s="88">
        <v>11.88</v>
      </c>
      <c r="C2815" s="29">
        <f t="shared" si="129"/>
        <v>4.8311050883852298</v>
      </c>
      <c r="D2815" s="80">
        <f t="shared" si="130"/>
        <v>5.1484126768660863</v>
      </c>
      <c r="E2815" s="80">
        <f t="shared" si="131"/>
        <v>5.1076012338458403</v>
      </c>
    </row>
    <row r="2816" spans="1:5" x14ac:dyDescent="0.3">
      <c r="A2816" s="81">
        <v>40799</v>
      </c>
      <c r="B2816" s="88">
        <v>11.88</v>
      </c>
      <c r="C2816" s="29">
        <f t="shared" si="129"/>
        <v>4.8332576355684109</v>
      </c>
      <c r="D2816" s="80">
        <f t="shared" si="130"/>
        <v>5.1507992782591838</v>
      </c>
      <c r="E2816" s="80">
        <f t="shared" si="131"/>
        <v>5.1099781114759724</v>
      </c>
    </row>
    <row r="2817" spans="1:5" x14ac:dyDescent="0.3">
      <c r="A2817" s="81">
        <v>40800</v>
      </c>
      <c r="B2817" s="88">
        <v>11.88</v>
      </c>
      <c r="C2817" s="29">
        <f t="shared" si="129"/>
        <v>4.835411141840515</v>
      </c>
      <c r="D2817" s="80">
        <f t="shared" si="130"/>
        <v>5.1531869859867125</v>
      </c>
      <c r="E2817" s="80">
        <f t="shared" si="131"/>
        <v>5.1123560952118883</v>
      </c>
    </row>
    <row r="2818" spans="1:5" x14ac:dyDescent="0.3">
      <c r="A2818" s="81">
        <v>40801</v>
      </c>
      <c r="B2818" s="88">
        <v>11.88</v>
      </c>
      <c r="C2818" s="29">
        <f t="shared" si="129"/>
        <v>4.8375656076288731</v>
      </c>
      <c r="D2818" s="80">
        <f t="shared" si="130"/>
        <v>5.1555758005615253</v>
      </c>
      <c r="E2818" s="80">
        <f t="shared" si="131"/>
        <v>5.1147351855683274</v>
      </c>
    </row>
    <row r="2819" spans="1:5" x14ac:dyDescent="0.3">
      <c r="A2819" s="81">
        <v>40802</v>
      </c>
      <c r="B2819" s="88">
        <v>11.88</v>
      </c>
      <c r="C2819" s="29">
        <f t="shared" si="129"/>
        <v>4.8397210333610081</v>
      </c>
      <c r="D2819" s="80">
        <f t="shared" si="130"/>
        <v>5.157965722496713</v>
      </c>
      <c r="E2819" s="80">
        <f t="shared" si="131"/>
        <v>5.1171153830602663</v>
      </c>
    </row>
    <row r="2820" spans="1:5" x14ac:dyDescent="0.3">
      <c r="A2820" s="81">
        <v>40805</v>
      </c>
      <c r="B2820" s="88">
        <v>11.87</v>
      </c>
      <c r="C2820" s="29">
        <f t="shared" si="129"/>
        <v>4.8418774194646321</v>
      </c>
      <c r="D2820" s="80">
        <f t="shared" si="130"/>
        <v>5.1603567523056038</v>
      </c>
      <c r="E2820" s="80">
        <f t="shared" si="131"/>
        <v>5.1194966882029238</v>
      </c>
    </row>
    <row r="2821" spans="1:5" x14ac:dyDescent="0.3">
      <c r="A2821" s="81">
        <v>40806</v>
      </c>
      <c r="B2821" s="88">
        <v>11.87</v>
      </c>
      <c r="C2821" s="29">
        <f t="shared" ref="C2821:C2884" si="132">IF(A2821=$B$2,1,IF(A2820&lt;DATE(1998,1,2),ROUND(B2820/3000+1,8)*C2820,ROUND(((1+B2820/100)^(1/252)),8)*C2820))</f>
        <v>4.8440330717105526</v>
      </c>
      <c r="D2821" s="80">
        <f t="shared" ref="D2821:D2884" si="133">(((ROUND(C2821/C2820,8)-1)*$D$1)+1)*D2820</f>
        <v>5.1627470114094578</v>
      </c>
      <c r="E2821" s="80">
        <f t="shared" ref="E2821:E2884" si="134">(((ROUND(C2821/C2820,8))*(($E$1+1)^(1/252)))*E2820)</f>
        <v>5.1218773096524526</v>
      </c>
    </row>
    <row r="2822" spans="1:5" x14ac:dyDescent="0.3">
      <c r="A2822" s="81">
        <v>40807</v>
      </c>
      <c r="B2822" s="88">
        <v>11.88</v>
      </c>
      <c r="C2822" s="29">
        <f t="shared" si="132"/>
        <v>4.8461896836744094</v>
      </c>
      <c r="D2822" s="80">
        <f t="shared" si="133"/>
        <v>5.1651383776729247</v>
      </c>
      <c r="E2822" s="80">
        <f t="shared" si="134"/>
        <v>5.124259038116759</v>
      </c>
    </row>
    <row r="2823" spans="1:5" x14ac:dyDescent="0.3">
      <c r="A2823" s="81">
        <v>40808</v>
      </c>
      <c r="B2823" s="88">
        <v>11.88</v>
      </c>
      <c r="C2823" s="29">
        <f t="shared" si="132"/>
        <v>4.848348951949867</v>
      </c>
      <c r="D2823" s="80">
        <f t="shared" si="133"/>
        <v>5.167532732442325</v>
      </c>
      <c r="E2823" s="80">
        <f t="shared" si="134"/>
        <v>5.1266436676367757</v>
      </c>
    </row>
    <row r="2824" spans="1:5" x14ac:dyDescent="0.3">
      <c r="A2824" s="81">
        <v>40809</v>
      </c>
      <c r="B2824" s="88">
        <v>11.88</v>
      </c>
      <c r="C2824" s="29">
        <f t="shared" si="132"/>
        <v>4.8505091823088975</v>
      </c>
      <c r="D2824" s="80">
        <f t="shared" si="133"/>
        <v>5.1699281971403162</v>
      </c>
      <c r="E2824" s="80">
        <f t="shared" si="134"/>
        <v>5.1290294068700026</v>
      </c>
    </row>
    <row r="2825" spans="1:5" x14ac:dyDescent="0.3">
      <c r="A2825" s="81">
        <v>40812</v>
      </c>
      <c r="B2825" s="88">
        <v>11.88</v>
      </c>
      <c r="C2825" s="29">
        <f t="shared" si="132"/>
        <v>4.8526703751801668</v>
      </c>
      <c r="D2825" s="80">
        <f t="shared" si="133"/>
        <v>5.1723247722814181</v>
      </c>
      <c r="E2825" s="80">
        <f t="shared" si="134"/>
        <v>5.1314162563328569</v>
      </c>
    </row>
    <row r="2826" spans="1:5" x14ac:dyDescent="0.3">
      <c r="A2826" s="81">
        <v>40813</v>
      </c>
      <c r="B2826" s="88">
        <v>11.88</v>
      </c>
      <c r="C2826" s="29">
        <f t="shared" si="132"/>
        <v>4.8548325309925318</v>
      </c>
      <c r="D2826" s="80">
        <f t="shared" si="133"/>
        <v>5.174722458380387</v>
      </c>
      <c r="E2826" s="80">
        <f t="shared" si="134"/>
        <v>5.1338042165419955</v>
      </c>
    </row>
    <row r="2827" spans="1:5" x14ac:dyDescent="0.3">
      <c r="A2827" s="81">
        <v>40814</v>
      </c>
      <c r="B2827" s="88">
        <v>11.88</v>
      </c>
      <c r="C2827" s="29">
        <f t="shared" si="132"/>
        <v>4.8569956501750404</v>
      </c>
      <c r="D2827" s="80">
        <f t="shared" si="133"/>
        <v>5.1771212559522208</v>
      </c>
      <c r="E2827" s="80">
        <f t="shared" si="134"/>
        <v>5.1361932880143168</v>
      </c>
    </row>
    <row r="2828" spans="1:5" x14ac:dyDescent="0.3">
      <c r="A2828" s="81">
        <v>40815</v>
      </c>
      <c r="B2828" s="88">
        <v>11.88</v>
      </c>
      <c r="C2828" s="29">
        <f t="shared" si="132"/>
        <v>4.8591597331569325</v>
      </c>
      <c r="D2828" s="80">
        <f t="shared" si="133"/>
        <v>5.1795211655121536</v>
      </c>
      <c r="E2828" s="80">
        <f t="shared" si="134"/>
        <v>5.1385834712669594</v>
      </c>
    </row>
    <row r="2829" spans="1:5" x14ac:dyDescent="0.3">
      <c r="A2829" s="81">
        <v>40816</v>
      </c>
      <c r="B2829" s="88">
        <v>11.88</v>
      </c>
      <c r="C2829" s="29">
        <f t="shared" si="132"/>
        <v>4.8613247803676378</v>
      </c>
      <c r="D2829" s="80">
        <f t="shared" si="133"/>
        <v>5.1819221875756591</v>
      </c>
      <c r="E2829" s="80">
        <f t="shared" si="134"/>
        <v>5.140974766817302</v>
      </c>
    </row>
    <row r="2830" spans="1:5" x14ac:dyDescent="0.3">
      <c r="A2830" s="81">
        <v>40819</v>
      </c>
      <c r="B2830" s="88">
        <v>11.89</v>
      </c>
      <c r="C2830" s="29">
        <f t="shared" si="132"/>
        <v>4.863490792236778</v>
      </c>
      <c r="D2830" s="80">
        <f t="shared" si="133"/>
        <v>5.1843243226584512</v>
      </c>
      <c r="E2830" s="80">
        <f t="shared" si="134"/>
        <v>5.1433671751829646</v>
      </c>
    </row>
    <row r="2831" spans="1:5" x14ac:dyDescent="0.3">
      <c r="A2831" s="81">
        <v>40820</v>
      </c>
      <c r="B2831" s="88">
        <v>11.88</v>
      </c>
      <c r="C2831" s="29">
        <f t="shared" si="132"/>
        <v>4.8656595200508521</v>
      </c>
      <c r="D2831" s="80">
        <f t="shared" si="133"/>
        <v>5.1867295130340505</v>
      </c>
      <c r="E2831" s="80">
        <f t="shared" si="134"/>
        <v>5.1457625485306382</v>
      </c>
    </row>
    <row r="2832" spans="1:5" x14ac:dyDescent="0.3">
      <c r="A2832" s="81">
        <v>40821</v>
      </c>
      <c r="B2832" s="88">
        <v>11.88</v>
      </c>
      <c r="C2832" s="29">
        <f t="shared" si="132"/>
        <v>4.8678274633066057</v>
      </c>
      <c r="D2832" s="80">
        <f t="shared" si="133"/>
        <v>5.1891338766036315</v>
      </c>
      <c r="E2832" s="80">
        <f t="shared" si="134"/>
        <v>5.1481571849424483</v>
      </c>
    </row>
    <row r="2833" spans="1:5" x14ac:dyDescent="0.3">
      <c r="A2833" s="81">
        <v>40822</v>
      </c>
      <c r="B2833" s="88">
        <v>11.88</v>
      </c>
      <c r="C2833" s="29">
        <f t="shared" si="132"/>
        <v>4.8699963725111566</v>
      </c>
      <c r="D2833" s="80">
        <f t="shared" si="133"/>
        <v>5.1915393547414892</v>
      </c>
      <c r="E2833" s="80">
        <f t="shared" si="134"/>
        <v>5.1505529357242841</v>
      </c>
    </row>
    <row r="2834" spans="1:5" x14ac:dyDescent="0.3">
      <c r="A2834" s="81">
        <v>40823</v>
      </c>
      <c r="B2834" s="88">
        <v>11.88</v>
      </c>
      <c r="C2834" s="29">
        <f t="shared" si="132"/>
        <v>4.8721662480948922</v>
      </c>
      <c r="D2834" s="80">
        <f t="shared" si="133"/>
        <v>5.193945947964294</v>
      </c>
      <c r="E2834" s="80">
        <f t="shared" si="134"/>
        <v>5.1529498013947297</v>
      </c>
    </row>
    <row r="2835" spans="1:5" x14ac:dyDescent="0.3">
      <c r="A2835" s="81">
        <v>40826</v>
      </c>
      <c r="B2835" s="88">
        <v>11.88</v>
      </c>
      <c r="C2835" s="29">
        <f t="shared" si="132"/>
        <v>4.8743370904883934</v>
      </c>
      <c r="D2835" s="80">
        <f t="shared" si="133"/>
        <v>5.1963536567889541</v>
      </c>
      <c r="E2835" s="80">
        <f t="shared" si="134"/>
        <v>5.1553477824726111</v>
      </c>
    </row>
    <row r="2836" spans="1:5" x14ac:dyDescent="0.3">
      <c r="A2836" s="81">
        <v>40827</v>
      </c>
      <c r="B2836" s="88">
        <v>11.88</v>
      </c>
      <c r="C2836" s="29">
        <f t="shared" si="132"/>
        <v>4.8765089001224311</v>
      </c>
      <c r="D2836" s="80">
        <f t="shared" si="133"/>
        <v>5.1987624817326195</v>
      </c>
      <c r="E2836" s="80">
        <f t="shared" si="134"/>
        <v>5.1577468794769956</v>
      </c>
    </row>
    <row r="2837" spans="1:5" x14ac:dyDescent="0.3">
      <c r="A2837" s="81">
        <v>40829</v>
      </c>
      <c r="B2837" s="88">
        <v>11.87</v>
      </c>
      <c r="C2837" s="29">
        <f t="shared" si="132"/>
        <v>4.8786816774279691</v>
      </c>
      <c r="D2837" s="80">
        <f t="shared" si="133"/>
        <v>5.2011724233126788</v>
      </c>
      <c r="E2837" s="80">
        <f t="shared" si="134"/>
        <v>5.1601470929271906</v>
      </c>
    </row>
    <row r="2838" spans="1:5" x14ac:dyDescent="0.3">
      <c r="A2838" s="81">
        <v>40830</v>
      </c>
      <c r="B2838" s="88">
        <v>11.87</v>
      </c>
      <c r="C2838" s="29">
        <f t="shared" si="132"/>
        <v>4.8808537152975768</v>
      </c>
      <c r="D2838" s="80">
        <f t="shared" si="133"/>
        <v>5.2035815880918355</v>
      </c>
      <c r="E2838" s="80">
        <f t="shared" si="134"/>
        <v>5.1625466172555203</v>
      </c>
    </row>
    <row r="2839" spans="1:5" x14ac:dyDescent="0.3">
      <c r="A2839" s="81">
        <v>40833</v>
      </c>
      <c r="B2839" s="88">
        <v>11.87</v>
      </c>
      <c r="C2839" s="29">
        <f t="shared" si="132"/>
        <v>4.8830267201801645</v>
      </c>
      <c r="D2839" s="80">
        <f t="shared" si="133"/>
        <v>5.2059918687876472</v>
      </c>
      <c r="E2839" s="80">
        <f t="shared" si="134"/>
        <v>5.164947257388671</v>
      </c>
    </row>
    <row r="2840" spans="1:5" x14ac:dyDescent="0.3">
      <c r="A2840" s="81">
        <v>40834</v>
      </c>
      <c r="B2840" s="88">
        <v>11.87</v>
      </c>
      <c r="C2840" s="29">
        <f t="shared" si="132"/>
        <v>4.8852006925062561</v>
      </c>
      <c r="D2840" s="80">
        <f t="shared" si="133"/>
        <v>5.2084032659170028</v>
      </c>
      <c r="E2840" s="80">
        <f t="shared" si="134"/>
        <v>5.167349013845504</v>
      </c>
    </row>
    <row r="2841" spans="1:5" x14ac:dyDescent="0.3">
      <c r="A2841" s="81">
        <v>40835</v>
      </c>
      <c r="B2841" s="88">
        <v>11.88</v>
      </c>
      <c r="C2841" s="29">
        <f t="shared" si="132"/>
        <v>4.8873756327065676</v>
      </c>
      <c r="D2841" s="80">
        <f t="shared" si="133"/>
        <v>5.2108157799970298</v>
      </c>
      <c r="E2841" s="80">
        <f t="shared" si="134"/>
        <v>5.1697518871451216</v>
      </c>
    </row>
    <row r="2842" spans="1:5" x14ac:dyDescent="0.3">
      <c r="A2842" s="81">
        <v>40836</v>
      </c>
      <c r="B2842" s="88">
        <v>11.39</v>
      </c>
      <c r="C2842" s="29">
        <f t="shared" si="132"/>
        <v>4.8895532517934761</v>
      </c>
      <c r="D2842" s="80">
        <f t="shared" si="133"/>
        <v>5.2132313090115545</v>
      </c>
      <c r="E2842" s="80">
        <f t="shared" si="134"/>
        <v>5.1721576872558392</v>
      </c>
    </row>
    <row r="2843" spans="1:5" x14ac:dyDescent="0.3">
      <c r="A2843" s="81">
        <v>40837</v>
      </c>
      <c r="B2843" s="88">
        <v>11.39</v>
      </c>
      <c r="C2843" s="29">
        <f t="shared" si="132"/>
        <v>4.8916466651226989</v>
      </c>
      <c r="D2843" s="80">
        <f t="shared" si="133"/>
        <v>5.215553474375441</v>
      </c>
      <c r="E2843" s="80">
        <f t="shared" si="134"/>
        <v>5.1744745061615776</v>
      </c>
    </row>
    <row r="2844" spans="1:5" x14ac:dyDescent="0.3">
      <c r="A2844" s="81">
        <v>40840</v>
      </c>
      <c r="B2844" s="88">
        <v>11.39</v>
      </c>
      <c r="C2844" s="29">
        <f t="shared" si="132"/>
        <v>4.8937409747259037</v>
      </c>
      <c r="D2844" s="80">
        <f t="shared" si="133"/>
        <v>5.2178766741173659</v>
      </c>
      <c r="E2844" s="80">
        <f t="shared" si="134"/>
        <v>5.1767923628643366</v>
      </c>
    </row>
    <row r="2845" spans="1:5" x14ac:dyDescent="0.3">
      <c r="A2845" s="81">
        <v>40841</v>
      </c>
      <c r="B2845" s="88">
        <v>11.39</v>
      </c>
      <c r="C2845" s="29">
        <f t="shared" si="132"/>
        <v>4.8958361809868221</v>
      </c>
      <c r="D2845" s="80">
        <f t="shared" si="133"/>
        <v>5.2202009086980796</v>
      </c>
      <c r="E2845" s="80">
        <f t="shared" si="134"/>
        <v>5.1791112578289891</v>
      </c>
    </row>
    <row r="2846" spans="1:5" x14ac:dyDescent="0.3">
      <c r="A2846" s="81">
        <v>40842</v>
      </c>
      <c r="B2846" s="88">
        <v>11.39</v>
      </c>
      <c r="C2846" s="29">
        <f t="shared" si="132"/>
        <v>4.8979322842893493</v>
      </c>
      <c r="D2846" s="80">
        <f t="shared" si="133"/>
        <v>5.222526178578538</v>
      </c>
      <c r="E2846" s="80">
        <f t="shared" si="134"/>
        <v>5.1814311915206135</v>
      </c>
    </row>
    <row r="2847" spans="1:5" x14ac:dyDescent="0.3">
      <c r="A2847" s="81">
        <v>40843</v>
      </c>
      <c r="B2847" s="88">
        <v>11.39</v>
      </c>
      <c r="C2847" s="29">
        <f t="shared" si="132"/>
        <v>4.9000292850175446</v>
      </c>
      <c r="D2847" s="80">
        <f t="shared" si="133"/>
        <v>5.2248524842199009</v>
      </c>
      <c r="E2847" s="80">
        <f t="shared" si="134"/>
        <v>5.1837521644044982</v>
      </c>
    </row>
    <row r="2848" spans="1:5" x14ac:dyDescent="0.3">
      <c r="A2848" s="81">
        <v>40844</v>
      </c>
      <c r="B2848" s="88">
        <v>11.39</v>
      </c>
      <c r="C2848" s="29">
        <f t="shared" si="132"/>
        <v>4.9021271835556313</v>
      </c>
      <c r="D2848" s="80">
        <f t="shared" si="133"/>
        <v>5.2271798260835345</v>
      </c>
      <c r="E2848" s="80">
        <f t="shared" si="134"/>
        <v>5.1860741769461391</v>
      </c>
    </row>
    <row r="2849" spans="1:5" x14ac:dyDescent="0.3">
      <c r="A2849" s="81">
        <v>40847</v>
      </c>
      <c r="B2849" s="88">
        <v>11.39</v>
      </c>
      <c r="C2849" s="29">
        <f t="shared" si="132"/>
        <v>4.9042259802879986</v>
      </c>
      <c r="D2849" s="80">
        <f t="shared" si="133"/>
        <v>5.2295082046310108</v>
      </c>
      <c r="E2849" s="80">
        <f t="shared" si="134"/>
        <v>5.1883972296112413</v>
      </c>
    </row>
    <row r="2850" spans="1:5" x14ac:dyDescent="0.3">
      <c r="A2850" s="81">
        <v>40848</v>
      </c>
      <c r="B2850" s="88">
        <v>11.39</v>
      </c>
      <c r="C2850" s="29">
        <f t="shared" si="132"/>
        <v>4.9063256755991986</v>
      </c>
      <c r="D2850" s="80">
        <f t="shared" si="133"/>
        <v>5.2318376203241073</v>
      </c>
      <c r="E2850" s="80">
        <f t="shared" si="134"/>
        <v>5.1907213228657181</v>
      </c>
    </row>
    <row r="2851" spans="1:5" x14ac:dyDescent="0.3">
      <c r="A2851" s="81">
        <v>40850</v>
      </c>
      <c r="B2851" s="88">
        <v>11.4</v>
      </c>
      <c r="C2851" s="29">
        <f t="shared" si="132"/>
        <v>4.9084262698739494</v>
      </c>
      <c r="D2851" s="80">
        <f t="shared" si="133"/>
        <v>5.2341680736248062</v>
      </c>
      <c r="E2851" s="80">
        <f t="shared" si="134"/>
        <v>5.1930464571756918</v>
      </c>
    </row>
    <row r="2852" spans="1:5" x14ac:dyDescent="0.3">
      <c r="A2852" s="81">
        <v>40851</v>
      </c>
      <c r="B2852" s="88">
        <v>11.39</v>
      </c>
      <c r="C2852" s="29">
        <f t="shared" si="132"/>
        <v>4.9105294814463276</v>
      </c>
      <c r="D2852" s="80">
        <f t="shared" si="133"/>
        <v>5.2365014709652593</v>
      </c>
      <c r="E2852" s="80">
        <f t="shared" si="134"/>
        <v>5.1953744506097266</v>
      </c>
    </row>
    <row r="2853" spans="1:5" x14ac:dyDescent="0.3">
      <c r="A2853" s="81">
        <v>40854</v>
      </c>
      <c r="B2853" s="88">
        <v>11.42</v>
      </c>
      <c r="C2853" s="29">
        <f t="shared" si="132"/>
        <v>4.9126318755385139</v>
      </c>
      <c r="D2853" s="80">
        <f t="shared" si="133"/>
        <v>5.238834001716925</v>
      </c>
      <c r="E2853" s="80">
        <f t="shared" si="134"/>
        <v>5.197701669244073</v>
      </c>
    </row>
    <row r="2854" spans="1:5" x14ac:dyDescent="0.3">
      <c r="A2854" s="81">
        <v>40855</v>
      </c>
      <c r="B2854" s="88">
        <v>11.39</v>
      </c>
      <c r="C2854" s="29">
        <f t="shared" si="132"/>
        <v>4.9147404262658139</v>
      </c>
      <c r="D2854" s="80">
        <f t="shared" si="133"/>
        <v>5.2411734034804542</v>
      </c>
      <c r="E2854" s="80">
        <f t="shared" si="134"/>
        <v>5.200035491984762</v>
      </c>
    </row>
    <row r="2855" spans="1:5" x14ac:dyDescent="0.3">
      <c r="A2855" s="81">
        <v>40856</v>
      </c>
      <c r="B2855" s="88">
        <v>11.38</v>
      </c>
      <c r="C2855" s="29">
        <f t="shared" si="132"/>
        <v>4.9168446232319152</v>
      </c>
      <c r="D2855" s="80">
        <f t="shared" si="133"/>
        <v>5.2435080152830507</v>
      </c>
      <c r="E2855" s="80">
        <f t="shared" si="134"/>
        <v>5.2023647984883175</v>
      </c>
    </row>
    <row r="2856" spans="1:5" x14ac:dyDescent="0.3">
      <c r="A2856" s="81">
        <v>40857</v>
      </c>
      <c r="B2856" s="88">
        <v>11.37</v>
      </c>
      <c r="C2856" s="29">
        <f t="shared" si="132"/>
        <v>4.9189479510248422</v>
      </c>
      <c r="D2856" s="80">
        <f t="shared" si="133"/>
        <v>5.2458417030833235</v>
      </c>
      <c r="E2856" s="80">
        <f t="shared" si="134"/>
        <v>5.2046932754942006</v>
      </c>
    </row>
    <row r="2857" spans="1:5" x14ac:dyDescent="0.3">
      <c r="A2857" s="81">
        <v>40858</v>
      </c>
      <c r="B2857" s="88">
        <v>11.37</v>
      </c>
      <c r="C2857" s="29">
        <f t="shared" si="132"/>
        <v>4.9210504077580692</v>
      </c>
      <c r="D2857" s="80">
        <f t="shared" si="133"/>
        <v>5.2481744647215489</v>
      </c>
      <c r="E2857" s="80">
        <f t="shared" si="134"/>
        <v>5.2070209209543084</v>
      </c>
    </row>
    <row r="2858" spans="1:5" x14ac:dyDescent="0.3">
      <c r="A2858" s="81">
        <v>40861</v>
      </c>
      <c r="B2858" s="88">
        <v>11.35</v>
      </c>
      <c r="C2858" s="29">
        <f t="shared" si="132"/>
        <v>4.923153763123354</v>
      </c>
      <c r="D2858" s="80">
        <f t="shared" si="133"/>
        <v>5.2505082637103406</v>
      </c>
      <c r="E2858" s="80">
        <f t="shared" si="134"/>
        <v>5.2093496073851515</v>
      </c>
    </row>
    <row r="2859" spans="1:5" x14ac:dyDescent="0.3">
      <c r="A2859" s="81">
        <v>40863</v>
      </c>
      <c r="B2859" s="88">
        <v>11.36</v>
      </c>
      <c r="C2859" s="29">
        <f t="shared" si="132"/>
        <v>4.9252545220656163</v>
      </c>
      <c r="D2859" s="80">
        <f t="shared" si="133"/>
        <v>5.2528392220445497</v>
      </c>
      <c r="E2859" s="80">
        <f t="shared" si="134"/>
        <v>5.211675636540849</v>
      </c>
    </row>
    <row r="2860" spans="1:5" x14ac:dyDescent="0.3">
      <c r="A2860" s="81">
        <v>40864</v>
      </c>
      <c r="B2860" s="88">
        <v>11.36</v>
      </c>
      <c r="C2860" s="29">
        <f t="shared" si="132"/>
        <v>4.927357950514355</v>
      </c>
      <c r="D2860" s="80">
        <f t="shared" si="133"/>
        <v>5.2551731826249899</v>
      </c>
      <c r="E2860" s="80">
        <f t="shared" si="134"/>
        <v>5.2140045805332873</v>
      </c>
    </row>
    <row r="2861" spans="1:5" x14ac:dyDescent="0.3">
      <c r="A2861" s="81">
        <v>40865</v>
      </c>
      <c r="B2861" s="88">
        <v>11.37</v>
      </c>
      <c r="C2861" s="29">
        <f t="shared" si="132"/>
        <v>4.9294622772742809</v>
      </c>
      <c r="D2861" s="80">
        <f t="shared" si="133"/>
        <v>5.2575081802392623</v>
      </c>
      <c r="E2861" s="80">
        <f t="shared" si="134"/>
        <v>5.216334565262045</v>
      </c>
    </row>
    <row r="2862" spans="1:5" x14ac:dyDescent="0.3">
      <c r="A2862" s="81">
        <v>40868</v>
      </c>
      <c r="B2862" s="88">
        <v>11.38</v>
      </c>
      <c r="C2862" s="29">
        <f t="shared" si="132"/>
        <v>4.9315692280408339</v>
      </c>
      <c r="D2862" s="80">
        <f t="shared" si="133"/>
        <v>5.2598461298171744</v>
      </c>
      <c r="E2862" s="80">
        <f t="shared" si="134"/>
        <v>5.2186674169454292</v>
      </c>
    </row>
    <row r="2863" spans="1:5" x14ac:dyDescent="0.3">
      <c r="A2863" s="81">
        <v>40869</v>
      </c>
      <c r="B2863" s="88">
        <v>11.38</v>
      </c>
      <c r="C2863" s="29">
        <f t="shared" si="132"/>
        <v>4.9336788547252057</v>
      </c>
      <c r="D2863" s="80">
        <f t="shared" si="133"/>
        <v>5.262187089096475</v>
      </c>
      <c r="E2863" s="80">
        <f t="shared" si="134"/>
        <v>5.2210031906853329</v>
      </c>
    </row>
    <row r="2864" spans="1:5" x14ac:dyDescent="0.3">
      <c r="A2864" s="81">
        <v>40870</v>
      </c>
      <c r="B2864" s="88">
        <v>11.38</v>
      </c>
      <c r="C2864" s="29">
        <f t="shared" si="132"/>
        <v>4.9357893838656803</v>
      </c>
      <c r="D2864" s="80">
        <f t="shared" si="133"/>
        <v>5.2645290902485247</v>
      </c>
      <c r="E2864" s="80">
        <f t="shared" si="134"/>
        <v>5.2233400098720013</v>
      </c>
    </row>
    <row r="2865" spans="1:5" x14ac:dyDescent="0.3">
      <c r="A2865" s="81">
        <v>40871</v>
      </c>
      <c r="B2865" s="88">
        <v>11.38</v>
      </c>
      <c r="C2865" s="29">
        <f t="shared" si="132"/>
        <v>4.9379008158483106</v>
      </c>
      <c r="D2865" s="80">
        <f t="shared" si="133"/>
        <v>5.2668721337370217</v>
      </c>
      <c r="E2865" s="80">
        <f t="shared" si="134"/>
        <v>5.2256778749733552</v>
      </c>
    </row>
    <row r="2866" spans="1:5" x14ac:dyDescent="0.3">
      <c r="A2866" s="81">
        <v>40872</v>
      </c>
      <c r="B2866" s="88">
        <v>11.36</v>
      </c>
      <c r="C2866" s="29">
        <f t="shared" si="132"/>
        <v>4.9400131510593148</v>
      </c>
      <c r="D2866" s="80">
        <f t="shared" si="133"/>
        <v>5.2692162200258714</v>
      </c>
      <c r="E2866" s="80">
        <f t="shared" si="134"/>
        <v>5.228016786457526</v>
      </c>
    </row>
    <row r="2867" spans="1:5" x14ac:dyDescent="0.3">
      <c r="A2867" s="81">
        <v>40875</v>
      </c>
      <c r="B2867" s="88">
        <v>11.35</v>
      </c>
      <c r="C2867" s="29">
        <f t="shared" si="132"/>
        <v>4.9421228824757373</v>
      </c>
      <c r="D2867" s="80">
        <f t="shared" si="133"/>
        <v>5.2715574572934703</v>
      </c>
      <c r="E2867" s="80">
        <f t="shared" si="134"/>
        <v>5.2303530328274688</v>
      </c>
    </row>
    <row r="2868" spans="1:5" x14ac:dyDescent="0.3">
      <c r="A2868" s="81">
        <v>40876</v>
      </c>
      <c r="B2868" s="88">
        <v>11.34</v>
      </c>
      <c r="C2868" s="29">
        <f t="shared" si="132"/>
        <v>4.9442317357309182</v>
      </c>
      <c r="D2868" s="80">
        <f t="shared" si="133"/>
        <v>5.2738977603978894</v>
      </c>
      <c r="E2868" s="80">
        <f t="shared" si="134"/>
        <v>5.2326884402325886</v>
      </c>
    </row>
    <row r="2869" spans="1:5" x14ac:dyDescent="0.3">
      <c r="A2869" s="81">
        <v>40877</v>
      </c>
      <c r="B2869" s="88">
        <v>11.36</v>
      </c>
      <c r="C2869" s="29">
        <f t="shared" si="132"/>
        <v>4.9463397089314469</v>
      </c>
      <c r="D2869" s="80">
        <f t="shared" si="133"/>
        <v>5.2762371271709645</v>
      </c>
      <c r="E2869" s="80">
        <f t="shared" si="134"/>
        <v>5.2350230066164514</v>
      </c>
    </row>
    <row r="2870" spans="1:5" x14ac:dyDescent="0.3">
      <c r="A2870" s="81">
        <v>40878</v>
      </c>
      <c r="B2870" s="88">
        <v>10.87</v>
      </c>
      <c r="C2870" s="29">
        <f t="shared" si="132"/>
        <v>4.9484521422309404</v>
      </c>
      <c r="D2870" s="80">
        <f t="shared" si="133"/>
        <v>5.2785814839934977</v>
      </c>
      <c r="E2870" s="80">
        <f t="shared" si="134"/>
        <v>5.2373623838593586</v>
      </c>
    </row>
    <row r="2871" spans="1:5" x14ac:dyDescent="0.3">
      <c r="A2871" s="81">
        <v>40879</v>
      </c>
      <c r="B2871" s="88">
        <v>10.88</v>
      </c>
      <c r="C2871" s="29">
        <f t="shared" si="132"/>
        <v>4.9504788302903124</v>
      </c>
      <c r="D2871" s="80">
        <f t="shared" si="133"/>
        <v>5.2808307204177192</v>
      </c>
      <c r="E2871" s="80">
        <f t="shared" si="134"/>
        <v>5.2396110984705038</v>
      </c>
    </row>
    <row r="2872" spans="1:5" x14ac:dyDescent="0.3">
      <c r="A2872" s="81">
        <v>40882</v>
      </c>
      <c r="B2872" s="88">
        <v>10.89</v>
      </c>
      <c r="C2872" s="29">
        <f t="shared" si="132"/>
        <v>4.9525081305724257</v>
      </c>
      <c r="D2872" s="80">
        <f t="shared" si="133"/>
        <v>5.2830828931590412</v>
      </c>
      <c r="E2872" s="80">
        <f t="shared" si="134"/>
        <v>5.2418626648873818</v>
      </c>
    </row>
    <row r="2873" spans="1:5" x14ac:dyDescent="0.3">
      <c r="A2873" s="81">
        <v>40883</v>
      </c>
      <c r="B2873" s="88">
        <v>10.88</v>
      </c>
      <c r="C2873" s="29">
        <f t="shared" si="132"/>
        <v>4.9545400456082378</v>
      </c>
      <c r="D2873" s="80">
        <f t="shared" si="133"/>
        <v>5.2853380051557233</v>
      </c>
      <c r="E2873" s="80">
        <f t="shared" si="134"/>
        <v>5.2441170859556054</v>
      </c>
    </row>
    <row r="2874" spans="1:5" x14ac:dyDescent="0.3">
      <c r="A2874" s="81">
        <v>40884</v>
      </c>
      <c r="B2874" s="88">
        <v>10.87</v>
      </c>
      <c r="C2874" s="29">
        <f t="shared" si="132"/>
        <v>4.9565710106637342</v>
      </c>
      <c r="D2874" s="80">
        <f t="shared" si="133"/>
        <v>5.2875921001673021</v>
      </c>
      <c r="E2874" s="80">
        <f t="shared" si="134"/>
        <v>5.2463705886860588</v>
      </c>
    </row>
    <row r="2875" spans="1:5" x14ac:dyDescent="0.3">
      <c r="A2875" s="81">
        <v>40885</v>
      </c>
      <c r="B2875" s="88">
        <v>10.85</v>
      </c>
      <c r="C2875" s="29">
        <f t="shared" si="132"/>
        <v>4.9586010238868621</v>
      </c>
      <c r="D2875" s="80">
        <f t="shared" si="133"/>
        <v>5.2898451760711573</v>
      </c>
      <c r="E2875" s="80">
        <f t="shared" si="134"/>
        <v>5.2486231710612294</v>
      </c>
    </row>
    <row r="2876" spans="1:5" x14ac:dyDescent="0.3">
      <c r="A2876" s="81">
        <v>40886</v>
      </c>
      <c r="B2876" s="88">
        <v>10.83</v>
      </c>
      <c r="C2876" s="29">
        <f t="shared" si="132"/>
        <v>4.9606282983294676</v>
      </c>
      <c r="D2876" s="80">
        <f t="shared" si="133"/>
        <v>5.2920952494651345</v>
      </c>
      <c r="E2876" s="80">
        <f t="shared" si="134"/>
        <v>5.2508729415219904</v>
      </c>
    </row>
    <row r="2877" spans="1:5" x14ac:dyDescent="0.3">
      <c r="A2877" s="81">
        <v>40889</v>
      </c>
      <c r="B2877" s="88">
        <v>10.82</v>
      </c>
      <c r="C2877" s="29">
        <f t="shared" si="132"/>
        <v>4.962652879556865</v>
      </c>
      <c r="D2877" s="80">
        <f t="shared" si="133"/>
        <v>5.294342370757799</v>
      </c>
      <c r="E2877" s="80">
        <f t="shared" si="134"/>
        <v>5.2531199481310544</v>
      </c>
    </row>
    <row r="2878" spans="1:5" x14ac:dyDescent="0.3">
      <c r="A2878" s="81">
        <v>40890</v>
      </c>
      <c r="B2878" s="88">
        <v>10.83</v>
      </c>
      <c r="C2878" s="29">
        <f t="shared" si="132"/>
        <v>4.9646765005215618</v>
      </c>
      <c r="D2878" s="80">
        <f t="shared" si="133"/>
        <v>5.2965884632554596</v>
      </c>
      <c r="E2878" s="80">
        <f t="shared" si="134"/>
        <v>5.2553660251412815</v>
      </c>
    </row>
    <row r="2879" spans="1:5" x14ac:dyDescent="0.3">
      <c r="A2879" s="81">
        <v>40891</v>
      </c>
      <c r="B2879" s="88">
        <v>10.86</v>
      </c>
      <c r="C2879" s="29">
        <f t="shared" si="132"/>
        <v>4.9667027339417196</v>
      </c>
      <c r="D2879" s="80">
        <f t="shared" si="133"/>
        <v>5.298837492449608</v>
      </c>
      <c r="E2879" s="80">
        <f t="shared" si="134"/>
        <v>5.2576149544760904</v>
      </c>
    </row>
    <row r="2880" spans="1:5" x14ac:dyDescent="0.3">
      <c r="A2880" s="81">
        <v>40892</v>
      </c>
      <c r="B2880" s="88">
        <v>10.87</v>
      </c>
      <c r="C2880" s="29">
        <f t="shared" si="132"/>
        <v>4.9687351087004483</v>
      </c>
      <c r="D2880" s="80">
        <f t="shared" si="133"/>
        <v>5.3010933754373157</v>
      </c>
      <c r="E2880" s="80">
        <f t="shared" si="134"/>
        <v>5.2598704719548097</v>
      </c>
    </row>
    <row r="2881" spans="1:5" x14ac:dyDescent="0.3">
      <c r="A2881" s="81">
        <v>40893</v>
      </c>
      <c r="B2881" s="88">
        <v>10.88</v>
      </c>
      <c r="C2881" s="29">
        <f t="shared" si="132"/>
        <v>4.9707701038515681</v>
      </c>
      <c r="D2881" s="80">
        <f t="shared" si="133"/>
        <v>5.3033522043185952</v>
      </c>
      <c r="E2881" s="80">
        <f t="shared" si="134"/>
        <v>5.2621288506416599</v>
      </c>
    </row>
    <row r="2882" spans="1:5" x14ac:dyDescent="0.3">
      <c r="A2882" s="81">
        <v>40896</v>
      </c>
      <c r="B2882" s="88">
        <v>10.89</v>
      </c>
      <c r="C2882" s="29">
        <f t="shared" si="132"/>
        <v>4.9728077219325391</v>
      </c>
      <c r="D2882" s="80">
        <f t="shared" si="133"/>
        <v>5.3056139820396684</v>
      </c>
      <c r="E2882" s="80">
        <f t="shared" si="134"/>
        <v>5.2643900933901628</v>
      </c>
    </row>
    <row r="2883" spans="1:5" x14ac:dyDescent="0.3">
      <c r="A2883" s="81">
        <v>40897</v>
      </c>
      <c r="B2883" s="88">
        <v>10.9</v>
      </c>
      <c r="C2883" s="29">
        <f t="shared" si="132"/>
        <v>4.9748479654846944</v>
      </c>
      <c r="D2883" s="80">
        <f t="shared" si="133"/>
        <v>5.3078787115513242</v>
      </c>
      <c r="E2883" s="80">
        <f t="shared" si="134"/>
        <v>5.2666542030581605</v>
      </c>
    </row>
    <row r="2884" spans="1:5" x14ac:dyDescent="0.3">
      <c r="A2884" s="81">
        <v>40898</v>
      </c>
      <c r="B2884" s="88">
        <v>10.89</v>
      </c>
      <c r="C2884" s="29">
        <f t="shared" si="132"/>
        <v>4.976890787304761</v>
      </c>
      <c r="D2884" s="80">
        <f t="shared" si="133"/>
        <v>5.3101463405857547</v>
      </c>
      <c r="E2884" s="80">
        <f t="shared" si="134"/>
        <v>5.2689211298402325</v>
      </c>
    </row>
    <row r="2885" spans="1:5" x14ac:dyDescent="0.3">
      <c r="A2885" s="81">
        <v>40899</v>
      </c>
      <c r="B2885" s="88">
        <v>10.88</v>
      </c>
      <c r="C2885" s="29">
        <f t="shared" ref="C2885:C2948" si="135">IF(A2885=$B$2,1,IF(A2884&lt;DATE(1998,1,2),ROUND(B2884/3000+1,8)*C2884,ROUND(((1+B2884/100)^(1/252)),8)*C2884))</f>
        <v>4.9789327060569768</v>
      </c>
      <c r="D2885" s="80">
        <f t="shared" ref="D2885:D2948" si="136">(((ROUND(C2885/C2884,8)-1)*$D$1)+1)*D2884</f>
        <v>5.3124130047587323</v>
      </c>
      <c r="E2885" s="80">
        <f t="shared" ref="E2885:E2948" si="137">(((ROUND(C2885/C2884,8))*(($E$1+1)^(1/252)))*E2884)</f>
        <v>5.2711871882170556</v>
      </c>
    </row>
    <row r="2886" spans="1:5" x14ac:dyDescent="0.3">
      <c r="A2886" s="81">
        <v>40900</v>
      </c>
      <c r="B2886" s="88">
        <v>10.88</v>
      </c>
      <c r="C2886" s="29">
        <f t="shared" si="135"/>
        <v>4.9809736701518439</v>
      </c>
      <c r="D2886" s="80">
        <f t="shared" si="136"/>
        <v>5.3146786467369358</v>
      </c>
      <c r="E2886" s="80">
        <f t="shared" si="137"/>
        <v>5.2734523235156532</v>
      </c>
    </row>
    <row r="2887" spans="1:5" x14ac:dyDescent="0.3">
      <c r="A2887" s="81">
        <v>40903</v>
      </c>
      <c r="B2887" s="88">
        <v>10.85</v>
      </c>
      <c r="C2887" s="29">
        <f t="shared" si="135"/>
        <v>4.9830154708787129</v>
      </c>
      <c r="D2887" s="80">
        <f t="shared" si="136"/>
        <v>5.3169452549678704</v>
      </c>
      <c r="E2887" s="80">
        <f t="shared" si="137"/>
        <v>5.2757184321885093</v>
      </c>
    </row>
    <row r="2888" spans="1:5" x14ac:dyDescent="0.3">
      <c r="A2888" s="81">
        <v>40904</v>
      </c>
      <c r="B2888" s="88">
        <v>10.86</v>
      </c>
      <c r="C2888" s="29">
        <f t="shared" si="135"/>
        <v>4.9850527269238265</v>
      </c>
      <c r="D2888" s="80">
        <f t="shared" si="136"/>
        <v>5.3192068555737926</v>
      </c>
      <c r="E2888" s="80">
        <f t="shared" si="137"/>
        <v>5.2779798167652245</v>
      </c>
    </row>
    <row r="2889" spans="1:5" x14ac:dyDescent="0.3">
      <c r="A2889" s="81">
        <v>40905</v>
      </c>
      <c r="B2889" s="88">
        <v>10.85</v>
      </c>
      <c r="C2889" s="29">
        <f t="shared" si="135"/>
        <v>4.9870926104996833</v>
      </c>
      <c r="D2889" s="80">
        <f t="shared" si="136"/>
        <v>5.3214714104446834</v>
      </c>
      <c r="E2889" s="80">
        <f t="shared" si="137"/>
        <v>5.2802440707724347</v>
      </c>
    </row>
    <row r="2890" spans="1:5" x14ac:dyDescent="0.3">
      <c r="A2890" s="81">
        <v>40906</v>
      </c>
      <c r="B2890" s="88">
        <v>10.87</v>
      </c>
      <c r="C2890" s="29">
        <f t="shared" si="135"/>
        <v>4.9891315334425599</v>
      </c>
      <c r="D2890" s="80">
        <f t="shared" si="136"/>
        <v>5.3237349362831363</v>
      </c>
      <c r="E2890" s="80">
        <f t="shared" si="137"/>
        <v>5.2825073952194117</v>
      </c>
    </row>
    <row r="2891" spans="1:5" x14ac:dyDescent="0.3">
      <c r="A2891" s="81">
        <v>40907</v>
      </c>
      <c r="B2891" s="88">
        <v>10.87</v>
      </c>
      <c r="C2891" s="29">
        <f t="shared" si="135"/>
        <v>4.9911748821533966</v>
      </c>
      <c r="D2891" s="80">
        <f t="shared" si="136"/>
        <v>5.3260034128744129</v>
      </c>
      <c r="E2891" s="80">
        <f t="shared" si="137"/>
        <v>5.2847754932986515</v>
      </c>
    </row>
    <row r="2892" spans="1:5" x14ac:dyDescent="0.3">
      <c r="A2892" s="81">
        <v>40910</v>
      </c>
      <c r="B2892" s="88">
        <v>10.89</v>
      </c>
      <c r="C2892" s="29">
        <f t="shared" si="135"/>
        <v>4.9932190677381314</v>
      </c>
      <c r="D2892" s="80">
        <f t="shared" si="136"/>
        <v>5.3282728560776844</v>
      </c>
      <c r="E2892" s="80">
        <f t="shared" si="137"/>
        <v>5.2870445652087845</v>
      </c>
    </row>
    <row r="2893" spans="1:5" x14ac:dyDescent="0.3">
      <c r="A2893" s="81">
        <v>40911</v>
      </c>
      <c r="B2893" s="88">
        <v>10.88</v>
      </c>
      <c r="C2893" s="29">
        <f t="shared" si="135"/>
        <v>4.9952676856572431</v>
      </c>
      <c r="D2893" s="80">
        <f t="shared" si="136"/>
        <v>5.3305472576500872</v>
      </c>
      <c r="E2893" s="80">
        <f t="shared" si="137"/>
        <v>5.2893184181153643</v>
      </c>
    </row>
    <row r="2894" spans="1:5" x14ac:dyDescent="0.3">
      <c r="A2894" s="81">
        <v>40912</v>
      </c>
      <c r="B2894" s="88">
        <v>10.88</v>
      </c>
      <c r="C2894" s="29">
        <f t="shared" si="135"/>
        <v>4.9973153457869479</v>
      </c>
      <c r="D2894" s="80">
        <f t="shared" si="136"/>
        <v>5.3328206335383905</v>
      </c>
      <c r="E2894" s="80">
        <f t="shared" si="137"/>
        <v>5.2915913447686194</v>
      </c>
    </row>
    <row r="2895" spans="1:5" x14ac:dyDescent="0.3">
      <c r="A2895" s="81">
        <v>40913</v>
      </c>
      <c r="B2895" s="88">
        <v>10.85</v>
      </c>
      <c r="C2895" s="29">
        <f t="shared" si="135"/>
        <v>4.9993638452934936</v>
      </c>
      <c r="D2895" s="80">
        <f t="shared" si="136"/>
        <v>5.3350949789777893</v>
      </c>
      <c r="E2895" s="80">
        <f t="shared" si="137"/>
        <v>5.2938652481442352</v>
      </c>
    </row>
    <row r="2896" spans="1:5" x14ac:dyDescent="0.3">
      <c r="A2896" s="81">
        <v>40914</v>
      </c>
      <c r="B2896" s="88">
        <v>10.86</v>
      </c>
      <c r="C2896" s="29">
        <f t="shared" si="135"/>
        <v>5.001407785208003</v>
      </c>
      <c r="D2896" s="80">
        <f t="shared" si="136"/>
        <v>5.3373642996983355</v>
      </c>
      <c r="E2896" s="80">
        <f t="shared" si="137"/>
        <v>5.2961344111743021</v>
      </c>
    </row>
    <row r="2897" spans="1:5" x14ac:dyDescent="0.3">
      <c r="A2897" s="81">
        <v>40917</v>
      </c>
      <c r="B2897" s="88">
        <v>10.82</v>
      </c>
      <c r="C2897" s="29">
        <f t="shared" si="135"/>
        <v>5.0034543612737101</v>
      </c>
      <c r="D2897" s="80">
        <f t="shared" si="136"/>
        <v>5.3396365847684182</v>
      </c>
      <c r="E2897" s="80">
        <f t="shared" si="137"/>
        <v>5.2984064535048043</v>
      </c>
    </row>
    <row r="2898" spans="1:5" x14ac:dyDescent="0.3">
      <c r="A2898" s="81">
        <v>40918</v>
      </c>
      <c r="B2898" s="88">
        <v>10.83</v>
      </c>
      <c r="C2898" s="29">
        <f t="shared" si="135"/>
        <v>5.0054946198586068</v>
      </c>
      <c r="D2898" s="80">
        <f t="shared" si="136"/>
        <v>5.3419018930604398</v>
      </c>
      <c r="E2898" s="80">
        <f t="shared" si="137"/>
        <v>5.3006718936705655</v>
      </c>
    </row>
    <row r="2899" spans="1:5" x14ac:dyDescent="0.3">
      <c r="A2899" s="81">
        <v>40919</v>
      </c>
      <c r="B2899" s="88">
        <v>10.82</v>
      </c>
      <c r="C2899" s="29">
        <f t="shared" si="135"/>
        <v>5.0075375123778096</v>
      </c>
      <c r="D2899" s="80">
        <f t="shared" si="136"/>
        <v>5.3441701631730076</v>
      </c>
      <c r="E2899" s="80">
        <f t="shared" si="137"/>
        <v>5.3029402107504504</v>
      </c>
    </row>
    <row r="2900" spans="1:5" x14ac:dyDescent="0.3">
      <c r="A2900" s="81">
        <v>40920</v>
      </c>
      <c r="B2900" s="88">
        <v>10.81</v>
      </c>
      <c r="C2900" s="29">
        <f t="shared" si="135"/>
        <v>5.0095794359492318</v>
      </c>
      <c r="D2900" s="80">
        <f t="shared" si="136"/>
        <v>5.3464373948080492</v>
      </c>
      <c r="E2900" s="80">
        <f t="shared" si="137"/>
        <v>5.3052075894152404</v>
      </c>
    </row>
    <row r="2901" spans="1:5" x14ac:dyDescent="0.3">
      <c r="A2901" s="81">
        <v>40921</v>
      </c>
      <c r="B2901" s="88">
        <v>10.82</v>
      </c>
      <c r="C2901" s="29">
        <f t="shared" si="135"/>
        <v>5.0116203887072315</v>
      </c>
      <c r="D2901" s="80">
        <f t="shared" si="136"/>
        <v>5.3487035858262519</v>
      </c>
      <c r="E2901" s="80">
        <f t="shared" si="137"/>
        <v>5.3074740276308168</v>
      </c>
    </row>
    <row r="2902" spans="1:5" x14ac:dyDescent="0.3">
      <c r="A2902" s="81">
        <v>40924</v>
      </c>
      <c r="B2902" s="88">
        <v>10.82</v>
      </c>
      <c r="C2902" s="29">
        <f t="shared" si="135"/>
        <v>5.0136639771531346</v>
      </c>
      <c r="D2902" s="80">
        <f t="shared" si="136"/>
        <v>5.3509727407382366</v>
      </c>
      <c r="E2902" s="80">
        <f t="shared" si="137"/>
        <v>5.3097433448201343</v>
      </c>
    </row>
    <row r="2903" spans="1:5" x14ac:dyDescent="0.3">
      <c r="A2903" s="81">
        <v>40925</v>
      </c>
      <c r="B2903" s="88">
        <v>10.81</v>
      </c>
      <c r="C2903" s="29">
        <f t="shared" si="135"/>
        <v>5.0157083989130982</v>
      </c>
      <c r="D2903" s="80">
        <f t="shared" si="136"/>
        <v>5.3532428583253688</v>
      </c>
      <c r="E2903" s="80">
        <f t="shared" si="137"/>
        <v>5.3120136323016247</v>
      </c>
    </row>
    <row r="2904" spans="1:5" x14ac:dyDescent="0.3">
      <c r="A2904" s="81">
        <v>40926</v>
      </c>
      <c r="B2904" s="88">
        <v>10.8</v>
      </c>
      <c r="C2904" s="29">
        <f t="shared" si="135"/>
        <v>5.0177518486718995</v>
      </c>
      <c r="D2904" s="80">
        <f t="shared" si="136"/>
        <v>5.3555119339710648</v>
      </c>
      <c r="E2904" s="80">
        <f t="shared" si="137"/>
        <v>5.3142829781273999</v>
      </c>
    </row>
    <row r="2905" spans="1:5" x14ac:dyDescent="0.3">
      <c r="A2905" s="81">
        <v>40927</v>
      </c>
      <c r="B2905" s="88">
        <v>10.31</v>
      </c>
      <c r="C2905" s="29">
        <f t="shared" si="135"/>
        <v>5.019794324561901</v>
      </c>
      <c r="D2905" s="80">
        <f t="shared" si="136"/>
        <v>5.357779965533549</v>
      </c>
      <c r="E2905" s="80">
        <f t="shared" si="137"/>
        <v>5.316551380260873</v>
      </c>
    </row>
    <row r="2906" spans="1:5" x14ac:dyDescent="0.3">
      <c r="A2906" s="81">
        <v>40928</v>
      </c>
      <c r="B2906" s="88">
        <v>10.32</v>
      </c>
      <c r="C2906" s="29">
        <f t="shared" si="135"/>
        <v>5.0217493336595451</v>
      </c>
      <c r="D2906" s="80">
        <f t="shared" si="136"/>
        <v>5.3599509068147349</v>
      </c>
      <c r="E2906" s="80">
        <f t="shared" si="137"/>
        <v>5.3187272306722955</v>
      </c>
    </row>
    <row r="2907" spans="1:5" x14ac:dyDescent="0.3">
      <c r="A2907" s="81">
        <v>40931</v>
      </c>
      <c r="B2907" s="88">
        <v>10.32</v>
      </c>
      <c r="C2907" s="29">
        <f t="shared" si="135"/>
        <v>5.0237069119847924</v>
      </c>
      <c r="D2907" s="80">
        <f t="shared" si="136"/>
        <v>5.3621247352861543</v>
      </c>
      <c r="E2907" s="80">
        <f t="shared" si="137"/>
        <v>5.3209058863513814</v>
      </c>
    </row>
    <row r="2908" spans="1:5" x14ac:dyDescent="0.3">
      <c r="A2908" s="81">
        <v>40932</v>
      </c>
      <c r="B2908" s="88">
        <v>10.33</v>
      </c>
      <c r="C2908" s="29">
        <f t="shared" si="135"/>
        <v>5.0256652534132229</v>
      </c>
      <c r="D2908" s="80">
        <f t="shared" si="136"/>
        <v>5.3642994453944217</v>
      </c>
      <c r="E2908" s="80">
        <f t="shared" si="137"/>
        <v>5.3230854344508458</v>
      </c>
    </row>
    <row r="2909" spans="1:5" x14ac:dyDescent="0.3">
      <c r="A2909" s="81">
        <v>40933</v>
      </c>
      <c r="B2909" s="88">
        <v>10.33</v>
      </c>
      <c r="C2909" s="29">
        <f t="shared" si="135"/>
        <v>5.0276261674817988</v>
      </c>
      <c r="D2909" s="80">
        <f t="shared" si="136"/>
        <v>5.3664770466632721</v>
      </c>
      <c r="E2909" s="80">
        <f t="shared" si="137"/>
        <v>5.325267791684924</v>
      </c>
    </row>
    <row r="2910" spans="1:5" x14ac:dyDescent="0.3">
      <c r="A2910" s="81">
        <v>40934</v>
      </c>
      <c r="B2910" s="88">
        <v>10.31</v>
      </c>
      <c r="C2910" s="29">
        <f t="shared" si="135"/>
        <v>5.0295878466598261</v>
      </c>
      <c r="D2910" s="80">
        <f t="shared" si="136"/>
        <v>5.3686555319147065</v>
      </c>
      <c r="E2910" s="80">
        <f t="shared" si="137"/>
        <v>5.3274510436412745</v>
      </c>
    </row>
    <row r="2911" spans="1:5" x14ac:dyDescent="0.3">
      <c r="A2911" s="81">
        <v>40935</v>
      </c>
      <c r="B2911" s="88">
        <v>10.3</v>
      </c>
      <c r="C2911" s="29">
        <f t="shared" si="135"/>
        <v>5.0315466699425864</v>
      </c>
      <c r="D2911" s="80">
        <f t="shared" si="136"/>
        <v>5.3708308799121376</v>
      </c>
      <c r="E2911" s="80">
        <f t="shared" si="137"/>
        <v>5.3296313548460486</v>
      </c>
    </row>
    <row r="2912" spans="1:5" x14ac:dyDescent="0.3">
      <c r="A2912" s="81">
        <v>40938</v>
      </c>
      <c r="B2912" s="88">
        <v>10.3</v>
      </c>
      <c r="C2912" s="29">
        <f t="shared" si="135"/>
        <v>5.0335044447518609</v>
      </c>
      <c r="D2912" s="80">
        <f t="shared" si="136"/>
        <v>5.3730050977354438</v>
      </c>
      <c r="E2912" s="80">
        <f t="shared" si="137"/>
        <v>5.3318106396591469</v>
      </c>
    </row>
    <row r="2913" spans="1:5" x14ac:dyDescent="0.3">
      <c r="A2913" s="81">
        <v>40939</v>
      </c>
      <c r="B2913" s="88">
        <v>10.31</v>
      </c>
      <c r="C2913" s="29">
        <f t="shared" si="135"/>
        <v>5.0354629813313139</v>
      </c>
      <c r="D2913" s="80">
        <f t="shared" si="136"/>
        <v>5.3751801957248269</v>
      </c>
      <c r="E2913" s="80">
        <f t="shared" si="137"/>
        <v>5.3339908155812132</v>
      </c>
    </row>
    <row r="2914" spans="1:5" x14ac:dyDescent="0.3">
      <c r="A2914" s="81">
        <v>40940</v>
      </c>
      <c r="B2914" s="88">
        <v>10.3</v>
      </c>
      <c r="C2914" s="29">
        <f t="shared" si="135"/>
        <v>5.0374240927440237</v>
      </c>
      <c r="D2914" s="80">
        <f t="shared" si="136"/>
        <v>5.3773581874780865</v>
      </c>
      <c r="E2914" s="80">
        <f t="shared" si="137"/>
        <v>5.3361738032513211</v>
      </c>
    </row>
    <row r="2915" spans="1:5" x14ac:dyDescent="0.3">
      <c r="A2915" s="81">
        <v>40941</v>
      </c>
      <c r="B2915" s="88">
        <v>10.3</v>
      </c>
      <c r="C2915" s="29">
        <f t="shared" si="135"/>
        <v>5.039384154458511</v>
      </c>
      <c r="D2915" s="80">
        <f t="shared" si="136"/>
        <v>5.3795350476836923</v>
      </c>
      <c r="E2915" s="80">
        <f t="shared" si="137"/>
        <v>5.3383557632697949</v>
      </c>
    </row>
    <row r="2916" spans="1:5" x14ac:dyDescent="0.3">
      <c r="A2916" s="81">
        <v>40942</v>
      </c>
      <c r="B2916" s="88">
        <v>10.32</v>
      </c>
      <c r="C2916" s="29">
        <f t="shared" si="135"/>
        <v>5.0413449788330107</v>
      </c>
      <c r="D2916" s="80">
        <f t="shared" si="136"/>
        <v>5.3817127891250625</v>
      </c>
      <c r="E2916" s="80">
        <f t="shared" si="137"/>
        <v>5.340538615491127</v>
      </c>
    </row>
    <row r="2917" spans="1:5" x14ac:dyDescent="0.3">
      <c r="A2917" s="81">
        <v>40945</v>
      </c>
      <c r="B2917" s="88">
        <v>10.3</v>
      </c>
      <c r="C2917" s="29">
        <f t="shared" si="135"/>
        <v>5.0433101959326603</v>
      </c>
      <c r="D2917" s="80">
        <f t="shared" si="136"/>
        <v>5.3838954435354092</v>
      </c>
      <c r="E2917" s="80">
        <f t="shared" si="137"/>
        <v>5.3427262055440474</v>
      </c>
    </row>
    <row r="2918" spans="1:5" x14ac:dyDescent="0.3">
      <c r="A2918" s="81">
        <v>40946</v>
      </c>
      <c r="B2918" s="88">
        <v>10.3</v>
      </c>
      <c r="C2918" s="29">
        <f t="shared" si="135"/>
        <v>5.0452725479298977</v>
      </c>
      <c r="D2918" s="80">
        <f t="shared" si="136"/>
        <v>5.3860749501506584</v>
      </c>
      <c r="E2918" s="80">
        <f t="shared" si="137"/>
        <v>5.3449108448380382</v>
      </c>
    </row>
    <row r="2919" spans="1:5" x14ac:dyDescent="0.3">
      <c r="A2919" s="81">
        <v>40947</v>
      </c>
      <c r="B2919" s="88">
        <v>10.29</v>
      </c>
      <c r="C2919" s="29">
        <f t="shared" si="135"/>
        <v>5.0472356634782978</v>
      </c>
      <c r="D2919" s="80">
        <f t="shared" si="136"/>
        <v>5.388255339072991</v>
      </c>
      <c r="E2919" s="80">
        <f t="shared" si="137"/>
        <v>5.347096377430443</v>
      </c>
    </row>
    <row r="2920" spans="1:5" x14ac:dyDescent="0.3">
      <c r="A2920" s="81">
        <v>40948</v>
      </c>
      <c r="B2920" s="88">
        <v>10.3</v>
      </c>
      <c r="C2920" s="29">
        <f t="shared" si="135"/>
        <v>5.0491977258701182</v>
      </c>
      <c r="D2920" s="80">
        <f t="shared" si="136"/>
        <v>5.3904345925208741</v>
      </c>
      <c r="E2920" s="80">
        <f t="shared" si="137"/>
        <v>5.3492808786937358</v>
      </c>
    </row>
    <row r="2921" spans="1:5" x14ac:dyDescent="0.3">
      <c r="A2921" s="81">
        <v>40949</v>
      </c>
      <c r="B2921" s="88">
        <v>10.3</v>
      </c>
      <c r="C2921" s="29">
        <f t="shared" si="135"/>
        <v>5.0511623687052545</v>
      </c>
      <c r="D2921" s="80">
        <f t="shared" si="136"/>
        <v>5.3926167463120613</v>
      </c>
      <c r="E2921" s="80">
        <f t="shared" si="137"/>
        <v>5.3514681981917969</v>
      </c>
    </row>
    <row r="2922" spans="1:5" x14ac:dyDescent="0.3">
      <c r="A2922" s="81">
        <v>40952</v>
      </c>
      <c r="B2922" s="88">
        <v>10.28</v>
      </c>
      <c r="C2922" s="29">
        <f t="shared" si="135"/>
        <v>5.0531277759829178</v>
      </c>
      <c r="D2922" s="80">
        <f t="shared" si="136"/>
        <v>5.394799783481961</v>
      </c>
      <c r="E2922" s="80">
        <f t="shared" si="137"/>
        <v>5.3536564120842067</v>
      </c>
    </row>
    <row r="2923" spans="1:5" x14ac:dyDescent="0.3">
      <c r="A2923" s="81">
        <v>40953</v>
      </c>
      <c r="B2923" s="88">
        <v>10.29</v>
      </c>
      <c r="C2923" s="29">
        <f t="shared" si="135"/>
        <v>5.0550903097485538</v>
      </c>
      <c r="D2923" s="80">
        <f t="shared" si="136"/>
        <v>5.3969796632084011</v>
      </c>
      <c r="E2923" s="80">
        <f t="shared" si="137"/>
        <v>5.355841666027775</v>
      </c>
    </row>
    <row r="2924" spans="1:5" x14ac:dyDescent="0.3">
      <c r="A2924" s="81">
        <v>40954</v>
      </c>
      <c r="B2924" s="88">
        <v>10.29</v>
      </c>
      <c r="C2924" s="29">
        <f t="shared" si="135"/>
        <v>5.0570554255555651</v>
      </c>
      <c r="D2924" s="80">
        <f t="shared" si="136"/>
        <v>5.3991624451663967</v>
      </c>
      <c r="E2924" s="80">
        <f t="shared" si="137"/>
        <v>5.358029740088833</v>
      </c>
    </row>
    <row r="2925" spans="1:5" x14ac:dyDescent="0.3">
      <c r="A2925" s="81">
        <v>40955</v>
      </c>
      <c r="B2925" s="88">
        <v>10.28</v>
      </c>
      <c r="C2925" s="29">
        <f t="shared" si="135"/>
        <v>5.0590213052816955</v>
      </c>
      <c r="D2925" s="80">
        <f t="shared" si="136"/>
        <v>5.4013461099398512</v>
      </c>
      <c r="E2925" s="80">
        <f t="shared" si="137"/>
        <v>5.3602187080650587</v>
      </c>
    </row>
    <row r="2926" spans="1:5" x14ac:dyDescent="0.3">
      <c r="A2926" s="81">
        <v>40956</v>
      </c>
      <c r="B2926" s="88">
        <v>10.32</v>
      </c>
      <c r="C2926" s="29">
        <f t="shared" si="135"/>
        <v>5.0609861279762409</v>
      </c>
      <c r="D2926" s="80">
        <f t="shared" si="136"/>
        <v>5.4035286348440366</v>
      </c>
      <c r="E2926" s="80">
        <f t="shared" si="137"/>
        <v>5.3624066406047239</v>
      </c>
    </row>
    <row r="2927" spans="1:5" x14ac:dyDescent="0.3">
      <c r="A2927" s="81">
        <v>40961</v>
      </c>
      <c r="B2927" s="88">
        <v>10.29</v>
      </c>
      <c r="C2927" s="29">
        <f t="shared" si="135"/>
        <v>5.0629590015886494</v>
      </c>
      <c r="D2927" s="80">
        <f t="shared" si="136"/>
        <v>5.4057201370791823</v>
      </c>
      <c r="E2927" s="80">
        <f t="shared" si="137"/>
        <v>5.3646031882324623</v>
      </c>
    </row>
    <row r="2928" spans="1:5" x14ac:dyDescent="0.3">
      <c r="A2928" s="81">
        <v>40962</v>
      </c>
      <c r="B2928" s="88">
        <v>10.29</v>
      </c>
      <c r="C2928" s="29">
        <f t="shared" si="135"/>
        <v>5.0649271762709267</v>
      </c>
      <c r="D2928" s="80">
        <f t="shared" si="136"/>
        <v>5.4079064540789723</v>
      </c>
      <c r="E2928" s="80">
        <f t="shared" si="137"/>
        <v>5.36679484172336</v>
      </c>
    </row>
    <row r="2929" spans="1:5" x14ac:dyDescent="0.3">
      <c r="A2929" s="81">
        <v>40963</v>
      </c>
      <c r="B2929" s="88">
        <v>10.31</v>
      </c>
      <c r="C2929" s="29">
        <f t="shared" si="135"/>
        <v>5.0668961160614305</v>
      </c>
      <c r="D2929" s="80">
        <f t="shared" si="136"/>
        <v>5.4100936553239505</v>
      </c>
      <c r="E2929" s="80">
        <f t="shared" si="137"/>
        <v>5.3689873905917631</v>
      </c>
    </row>
    <row r="2930" spans="1:5" x14ac:dyDescent="0.3">
      <c r="A2930" s="81">
        <v>40966</v>
      </c>
      <c r="B2930" s="88">
        <v>10.31</v>
      </c>
      <c r="C2930" s="29">
        <f t="shared" si="135"/>
        <v>5.0688694694227925</v>
      </c>
      <c r="D2930" s="80">
        <f t="shared" si="136"/>
        <v>5.4122857938079827</v>
      </c>
      <c r="E2930" s="80">
        <f t="shared" si="137"/>
        <v>5.3711847009509013</v>
      </c>
    </row>
    <row r="2931" spans="1:5" x14ac:dyDescent="0.3">
      <c r="A2931" s="81">
        <v>40967</v>
      </c>
      <c r="B2931" s="88">
        <v>10.28</v>
      </c>
      <c r="C2931" s="29">
        <f t="shared" si="135"/>
        <v>5.0708435913263541</v>
      </c>
      <c r="D2931" s="80">
        <f t="shared" si="136"/>
        <v>5.4144788205337795</v>
      </c>
      <c r="E2931" s="80">
        <f t="shared" si="137"/>
        <v>5.3733829105806965</v>
      </c>
    </row>
    <row r="2932" spans="1:5" x14ac:dyDescent="0.3">
      <c r="A2932" s="81">
        <v>40968</v>
      </c>
      <c r="B2932" s="88">
        <v>10.27</v>
      </c>
      <c r="C2932" s="29">
        <f t="shared" si="135"/>
        <v>5.0728130055603531</v>
      </c>
      <c r="D2932" s="80">
        <f t="shared" si="136"/>
        <v>5.4166666519795843</v>
      </c>
      <c r="E2932" s="80">
        <f t="shared" si="137"/>
        <v>5.3755762164807814</v>
      </c>
    </row>
    <row r="2933" spans="1:5" x14ac:dyDescent="0.3">
      <c r="A2933" s="81">
        <v>40969</v>
      </c>
      <c r="B2933" s="88">
        <v>10.27</v>
      </c>
      <c r="C2933" s="29">
        <f t="shared" si="135"/>
        <v>5.0747813584627703</v>
      </c>
      <c r="D2933" s="80">
        <f t="shared" si="136"/>
        <v>5.4188533386836539</v>
      </c>
      <c r="E2933" s="80">
        <f t="shared" si="137"/>
        <v>5.3777684823981007</v>
      </c>
    </row>
    <row r="2934" spans="1:5" x14ac:dyDescent="0.3">
      <c r="A2934" s="81">
        <v>40970</v>
      </c>
      <c r="B2934" s="88">
        <v>10.26</v>
      </c>
      <c r="C2934" s="29">
        <f t="shared" si="135"/>
        <v>5.0767504751254808</v>
      </c>
      <c r="D2934" s="80">
        <f t="shared" si="136"/>
        <v>5.4210409081444171</v>
      </c>
      <c r="E2934" s="80">
        <f t="shared" si="137"/>
        <v>5.3799616423646643</v>
      </c>
    </row>
    <row r="2935" spans="1:5" x14ac:dyDescent="0.3">
      <c r="A2935" s="81">
        <v>40973</v>
      </c>
      <c r="B2935" s="88">
        <v>10.26</v>
      </c>
      <c r="C2935" s="29">
        <f t="shared" si="135"/>
        <v>5.0787185282146678</v>
      </c>
      <c r="D2935" s="80">
        <f t="shared" si="136"/>
        <v>5.423227330299893</v>
      </c>
      <c r="E2935" s="80">
        <f t="shared" si="137"/>
        <v>5.3821537599205582</v>
      </c>
    </row>
    <row r="2936" spans="1:5" x14ac:dyDescent="0.3">
      <c r="A2936" s="81">
        <v>40974</v>
      </c>
      <c r="B2936" s="88">
        <v>10.25</v>
      </c>
      <c r="C2936" s="29">
        <f t="shared" si="135"/>
        <v>5.0806873442393155</v>
      </c>
      <c r="D2936" s="80">
        <f t="shared" si="136"/>
        <v>5.4254146342863532</v>
      </c>
      <c r="E2936" s="80">
        <f t="shared" si="137"/>
        <v>5.3843467706760135</v>
      </c>
    </row>
    <row r="2937" spans="1:5" x14ac:dyDescent="0.3">
      <c r="A2937" s="81">
        <v>40975</v>
      </c>
      <c r="B2937" s="88">
        <v>10.220000000000001</v>
      </c>
      <c r="C2937" s="29">
        <f t="shared" si="135"/>
        <v>5.0826550944477402</v>
      </c>
      <c r="D2937" s="80">
        <f t="shared" si="136"/>
        <v>5.4276007884029625</v>
      </c>
      <c r="E2937" s="80">
        <f t="shared" si="137"/>
        <v>5.3865387365917714</v>
      </c>
    </row>
    <row r="2938" spans="1:5" x14ac:dyDescent="0.3">
      <c r="A2938" s="81">
        <v>40976</v>
      </c>
      <c r="B2938" s="88">
        <v>9.5299999999999994</v>
      </c>
      <c r="C2938" s="29">
        <f t="shared" si="135"/>
        <v>5.0846181174983176</v>
      </c>
      <c r="D2938" s="80">
        <f t="shared" si="136"/>
        <v>5.42978172479771</v>
      </c>
      <c r="E2938" s="80">
        <f t="shared" si="137"/>
        <v>5.3887257772792054</v>
      </c>
    </row>
    <row r="2939" spans="1:5" x14ac:dyDescent="0.3">
      <c r="A2939" s="81">
        <v>40977</v>
      </c>
      <c r="B2939" s="88">
        <v>9.51</v>
      </c>
      <c r="C2939" s="29">
        <f t="shared" si="135"/>
        <v>5.0864551391779891</v>
      </c>
      <c r="D2939" s="80">
        <f t="shared" si="136"/>
        <v>5.4318227043609726</v>
      </c>
      <c r="E2939" s="80">
        <f t="shared" si="137"/>
        <v>5.3907793623556746</v>
      </c>
    </row>
    <row r="2940" spans="1:5" x14ac:dyDescent="0.3">
      <c r="A2940" s="81">
        <v>40980</v>
      </c>
      <c r="B2940" s="88">
        <v>9.48</v>
      </c>
      <c r="C2940" s="29">
        <f t="shared" si="135"/>
        <v>5.0882891114429718</v>
      </c>
      <c r="D2940" s="80">
        <f t="shared" si="136"/>
        <v>5.4338603256742255</v>
      </c>
      <c r="E2940" s="80">
        <f t="shared" si="137"/>
        <v>5.3928297946843706</v>
      </c>
    </row>
    <row r="2941" spans="1:5" x14ac:dyDescent="0.3">
      <c r="A2941" s="81">
        <v>40981</v>
      </c>
      <c r="B2941" s="88">
        <v>9.4600000000000009</v>
      </c>
      <c r="C2941" s="29">
        <f t="shared" si="135"/>
        <v>5.0901182496127531</v>
      </c>
      <c r="D2941" s="80">
        <f t="shared" si="136"/>
        <v>5.4358926056941366</v>
      </c>
      <c r="E2941" s="80">
        <f t="shared" si="137"/>
        <v>5.3948751825423393</v>
      </c>
    </row>
    <row r="2942" spans="1:5" x14ac:dyDescent="0.3">
      <c r="A2942" s="81">
        <v>40982</v>
      </c>
      <c r="B2942" s="88">
        <v>9.4499999999999993</v>
      </c>
      <c r="C2942" s="29">
        <f t="shared" si="135"/>
        <v>5.091944329534801</v>
      </c>
      <c r="D2942" s="80">
        <f t="shared" si="136"/>
        <v>5.4379215172759094</v>
      </c>
      <c r="E2942" s="80">
        <f t="shared" si="137"/>
        <v>5.3969174078364306</v>
      </c>
    </row>
    <row r="2943" spans="1:5" x14ac:dyDescent="0.3">
      <c r="A2943" s="81">
        <v>40983</v>
      </c>
      <c r="B2943" s="88">
        <v>9.4499999999999993</v>
      </c>
      <c r="C2943" s="29">
        <f t="shared" si="135"/>
        <v>5.0937692314630629</v>
      </c>
      <c r="D2943" s="80">
        <f t="shared" si="136"/>
        <v>5.4399491493948657</v>
      </c>
      <c r="E2943" s="80">
        <f t="shared" si="137"/>
        <v>5.3989584632844041</v>
      </c>
    </row>
    <row r="2944" spans="1:5" x14ac:dyDescent="0.3">
      <c r="A2944" s="81">
        <v>40984</v>
      </c>
      <c r="B2944" s="88">
        <v>9.49</v>
      </c>
      <c r="C2944" s="29">
        <f t="shared" si="135"/>
        <v>5.0955947874179266</v>
      </c>
      <c r="D2944" s="80">
        <f t="shared" si="136"/>
        <v>5.4419775375548927</v>
      </c>
      <c r="E2944" s="80">
        <f t="shared" si="137"/>
        <v>5.4010002906373424</v>
      </c>
    </row>
    <row r="2945" spans="1:5" x14ac:dyDescent="0.3">
      <c r="A2945" s="81">
        <v>40987</v>
      </c>
      <c r="B2945" s="88">
        <v>9.48</v>
      </c>
      <c r="C2945" s="29">
        <f t="shared" si="135"/>
        <v>5.0974283862462313</v>
      </c>
      <c r="D2945" s="80">
        <f t="shared" si="136"/>
        <v>5.4440148916963693</v>
      </c>
      <c r="E2945" s="80">
        <f t="shared" si="137"/>
        <v>5.403050721792594</v>
      </c>
    </row>
    <row r="2946" spans="1:5" x14ac:dyDescent="0.3">
      <c r="A2946" s="81">
        <v>40988</v>
      </c>
      <c r="B2946" s="88">
        <v>9.48</v>
      </c>
      <c r="C2946" s="29">
        <f t="shared" si="135"/>
        <v>5.0992608098025185</v>
      </c>
      <c r="D2946" s="80">
        <f t="shared" si="136"/>
        <v>5.4460509695543555</v>
      </c>
      <c r="E2946" s="80">
        <f t="shared" si="137"/>
        <v>5.4050999862350277</v>
      </c>
    </row>
    <row r="2947" spans="1:5" x14ac:dyDescent="0.3">
      <c r="A2947" s="81">
        <v>40989</v>
      </c>
      <c r="B2947" s="88">
        <v>9.48</v>
      </c>
      <c r="C2947" s="29">
        <f t="shared" si="135"/>
        <v>5.1010938920784259</v>
      </c>
      <c r="D2947" s="80">
        <f t="shared" si="136"/>
        <v>5.448087808911553</v>
      </c>
      <c r="E2947" s="80">
        <f t="shared" si="137"/>
        <v>5.4071500279207214</v>
      </c>
    </row>
    <row r="2948" spans="1:5" x14ac:dyDescent="0.3">
      <c r="A2948" s="81">
        <v>40990</v>
      </c>
      <c r="B2948" s="88">
        <v>9.48</v>
      </c>
      <c r="C2948" s="29">
        <f t="shared" si="135"/>
        <v>5.1029276333107498</v>
      </c>
      <c r="D2948" s="80">
        <f t="shared" si="136"/>
        <v>5.4501254100527641</v>
      </c>
      <c r="E2948" s="80">
        <f t="shared" si="137"/>
        <v>5.4092008471444668</v>
      </c>
    </row>
    <row r="2949" spans="1:5" x14ac:dyDescent="0.3">
      <c r="A2949" s="81">
        <v>40991</v>
      </c>
      <c r="B2949" s="88">
        <v>9.52</v>
      </c>
      <c r="C2949" s="29">
        <f t="shared" ref="C2949:C3012" si="138">IF(A2949=$B$2,1,IF(A2948&lt;DATE(1998,1,2),ROUND(B2948/3000+1,8)*C2948,ROUND(((1+B2948/100)^(1/252)),8)*C2948))</f>
        <v>5.1047620337363719</v>
      </c>
      <c r="D2949" s="80">
        <f t="shared" ref="D2949:D3012" si="139">(((ROUND(C2949/C2948,8)-1)*$D$1)+1)*D2948</f>
        <v>5.4521637732628978</v>
      </c>
      <c r="E2949" s="80">
        <f t="shared" ref="E2949:E3012" si="140">(((ROUND(C2949/C2948,8))*(($E$1+1)^(1/252)))*E2948)</f>
        <v>5.4112524442011676</v>
      </c>
    </row>
    <row r="2950" spans="1:5" x14ac:dyDescent="0.3">
      <c r="A2950" s="81">
        <v>40994</v>
      </c>
      <c r="B2950" s="88">
        <v>9.49</v>
      </c>
      <c r="C2950" s="29">
        <f t="shared" si="138"/>
        <v>5.1066044954972085</v>
      </c>
      <c r="D2950" s="80">
        <f t="shared" si="139"/>
        <v>5.4542111238521978</v>
      </c>
      <c r="E2950" s="80">
        <f t="shared" si="140"/>
        <v>5.4133126658571786</v>
      </c>
    </row>
    <row r="2951" spans="1:5" x14ac:dyDescent="0.3">
      <c r="A2951" s="81">
        <v>40995</v>
      </c>
      <c r="B2951" s="88">
        <v>9.49</v>
      </c>
      <c r="C2951" s="29">
        <f t="shared" si="138"/>
        <v>5.1084420560588679</v>
      </c>
      <c r="D2951" s="80">
        <f t="shared" si="139"/>
        <v>5.4562530579735684</v>
      </c>
      <c r="E2951" s="80">
        <f t="shared" si="140"/>
        <v>5.4153677712720834</v>
      </c>
    </row>
    <row r="2952" spans="1:5" x14ac:dyDescent="0.3">
      <c r="A2952" s="81">
        <v>40996</v>
      </c>
      <c r="B2952" s="88">
        <v>9.48</v>
      </c>
      <c r="C2952" s="29">
        <f t="shared" si="138"/>
        <v>5.1102802778483198</v>
      </c>
      <c r="D2952" s="80">
        <f t="shared" si="139"/>
        <v>5.4582957565492043</v>
      </c>
      <c r="E2952" s="80">
        <f t="shared" si="140"/>
        <v>5.4174236568854592</v>
      </c>
    </row>
    <row r="2953" spans="1:5" x14ac:dyDescent="0.3">
      <c r="A2953" s="81">
        <v>40997</v>
      </c>
      <c r="B2953" s="88">
        <v>9.48</v>
      </c>
      <c r="C2953" s="29">
        <f t="shared" si="138"/>
        <v>5.112117321402601</v>
      </c>
      <c r="D2953" s="80">
        <f t="shared" si="139"/>
        <v>5.4603371754933736</v>
      </c>
      <c r="E2953" s="80">
        <f t="shared" si="140"/>
        <v>5.4194783726823843</v>
      </c>
    </row>
    <row r="2954" spans="1:5" x14ac:dyDescent="0.3">
      <c r="A2954" s="81">
        <v>40998</v>
      </c>
      <c r="B2954" s="88">
        <v>9.52</v>
      </c>
      <c r="C2954" s="29">
        <f t="shared" si="138"/>
        <v>5.1139550253372983</v>
      </c>
      <c r="D2954" s="80">
        <f t="shared" si="139"/>
        <v>5.4623793579343358</v>
      </c>
      <c r="E2954" s="80">
        <f t="shared" si="140"/>
        <v>5.4215338677901546</v>
      </c>
    </row>
    <row r="2955" spans="1:5" x14ac:dyDescent="0.3">
      <c r="A2955" s="81">
        <v>41001</v>
      </c>
      <c r="B2955" s="88">
        <v>9.5</v>
      </c>
      <c r="C2955" s="29">
        <f t="shared" si="138"/>
        <v>5.1158008051245938</v>
      </c>
      <c r="D2955" s="80">
        <f t="shared" si="139"/>
        <v>5.4644305445938945</v>
      </c>
      <c r="E2955" s="80">
        <f t="shared" si="140"/>
        <v>5.4235980038840435</v>
      </c>
    </row>
    <row r="2956" spans="1:5" x14ac:dyDescent="0.3">
      <c r="A2956" s="81">
        <v>41002</v>
      </c>
      <c r="B2956" s="88">
        <v>9.5</v>
      </c>
      <c r="C2956" s="29">
        <f t="shared" si="138"/>
        <v>5.1176435165746001</v>
      </c>
      <c r="D2956" s="80">
        <f t="shared" si="139"/>
        <v>5.4664783513064963</v>
      </c>
      <c r="E2956" s="80">
        <f t="shared" si="140"/>
        <v>5.425658966549852</v>
      </c>
    </row>
    <row r="2957" spans="1:5" x14ac:dyDescent="0.3">
      <c r="A2957" s="81">
        <v>41003</v>
      </c>
      <c r="B2957" s="88">
        <v>9.5299999999999994</v>
      </c>
      <c r="C2957" s="29">
        <f t="shared" si="138"/>
        <v>5.1194868917692702</v>
      </c>
      <c r="D2957" s="80">
        <f t="shared" si="139"/>
        <v>5.4685269254389226</v>
      </c>
      <c r="E2957" s="80">
        <f t="shared" si="140"/>
        <v>5.4277207123797346</v>
      </c>
    </row>
    <row r="2958" spans="1:5" x14ac:dyDescent="0.3">
      <c r="A2958" s="81">
        <v>41004</v>
      </c>
      <c r="B2958" s="88">
        <v>9.52</v>
      </c>
      <c r="C2958" s="29">
        <f t="shared" si="138"/>
        <v>5.1213365111883977</v>
      </c>
      <c r="D2958" s="80">
        <f t="shared" si="139"/>
        <v>5.4705824687851683</v>
      </c>
      <c r="E2958" s="80">
        <f t="shared" si="140"/>
        <v>5.4297891580039641</v>
      </c>
    </row>
    <row r="2959" spans="1:5" x14ac:dyDescent="0.3">
      <c r="A2959" s="81">
        <v>41008</v>
      </c>
      <c r="B2959" s="88">
        <v>9.5</v>
      </c>
      <c r="C2959" s="29">
        <f t="shared" si="138"/>
        <v>5.1231849551753808</v>
      </c>
      <c r="D2959" s="80">
        <f t="shared" si="139"/>
        <v>5.4726367358077779</v>
      </c>
      <c r="E2959" s="80">
        <f t="shared" si="140"/>
        <v>5.4318564371276512</v>
      </c>
    </row>
    <row r="2960" spans="1:5" x14ac:dyDescent="0.3">
      <c r="A2960" s="81">
        <v>41009</v>
      </c>
      <c r="B2960" s="88">
        <v>9.52</v>
      </c>
      <c r="C2960" s="29">
        <f t="shared" si="138"/>
        <v>5.1250303263962351</v>
      </c>
      <c r="D2960" s="80">
        <f t="shared" si="139"/>
        <v>5.4746876178076063</v>
      </c>
      <c r="E2960" s="80">
        <f t="shared" si="140"/>
        <v>5.4339205379911251</v>
      </c>
    </row>
    <row r="2961" spans="1:5" x14ac:dyDescent="0.3">
      <c r="A2961" s="81">
        <v>41010</v>
      </c>
      <c r="B2961" s="88">
        <v>9.49</v>
      </c>
      <c r="C2961" s="29">
        <f t="shared" si="138"/>
        <v>5.1268801035919411</v>
      </c>
      <c r="D2961" s="80">
        <f t="shared" si="139"/>
        <v>5.4767434263611792</v>
      </c>
      <c r="E2961" s="80">
        <f t="shared" si="140"/>
        <v>5.435989390051688</v>
      </c>
    </row>
    <row r="2962" spans="1:5" x14ac:dyDescent="0.3">
      <c r="A2962" s="81">
        <v>41011</v>
      </c>
      <c r="B2962" s="88">
        <v>9.48</v>
      </c>
      <c r="C2962" s="29">
        <f t="shared" si="138"/>
        <v>5.1287249601284177</v>
      </c>
      <c r="D2962" s="80">
        <f t="shared" si="139"/>
        <v>5.4787937960704438</v>
      </c>
      <c r="E2962" s="80">
        <f t="shared" si="140"/>
        <v>5.4380531044388727</v>
      </c>
    </row>
    <row r="2963" spans="1:5" x14ac:dyDescent="0.3">
      <c r="A2963" s="81">
        <v>41012</v>
      </c>
      <c r="B2963" s="88">
        <v>9.48</v>
      </c>
      <c r="C2963" s="29">
        <f t="shared" si="138"/>
        <v>5.1305686341770844</v>
      </c>
      <c r="D2963" s="80">
        <f t="shared" si="139"/>
        <v>5.4808428813427241</v>
      </c>
      <c r="E2963" s="80">
        <f t="shared" si="140"/>
        <v>5.4401156445549681</v>
      </c>
    </row>
    <row r="2964" spans="1:5" x14ac:dyDescent="0.3">
      <c r="A2964" s="81">
        <v>41015</v>
      </c>
      <c r="B2964" s="88">
        <v>9.4700000000000006</v>
      </c>
      <c r="C2964" s="29">
        <f t="shared" si="138"/>
        <v>5.132412970989698</v>
      </c>
      <c r="D2964" s="80">
        <f t="shared" si="139"/>
        <v>5.4828927329790274</v>
      </c>
      <c r="E2964" s="80">
        <f t="shared" si="140"/>
        <v>5.4421789669495091</v>
      </c>
    </row>
    <row r="2965" spans="1:5" x14ac:dyDescent="0.3">
      <c r="A2965" s="81">
        <v>41016</v>
      </c>
      <c r="B2965" s="88">
        <v>9.4600000000000009</v>
      </c>
      <c r="C2965" s="29">
        <f t="shared" si="138"/>
        <v>5.1342560718117101</v>
      </c>
      <c r="D2965" s="80">
        <f t="shared" si="139"/>
        <v>5.4849412406373848</v>
      </c>
      <c r="E2965" s="80">
        <f t="shared" si="140"/>
        <v>5.4442410582731258</v>
      </c>
    </row>
    <row r="2966" spans="1:5" x14ac:dyDescent="0.3">
      <c r="A2966" s="81">
        <v>41017</v>
      </c>
      <c r="B2966" s="88">
        <v>9.4700000000000006</v>
      </c>
      <c r="C2966" s="29">
        <f t="shared" si="138"/>
        <v>5.1360979861774725</v>
      </c>
      <c r="D2966" s="80">
        <f t="shared" si="139"/>
        <v>5.4869884593033342</v>
      </c>
      <c r="E2966" s="80">
        <f t="shared" si="140"/>
        <v>5.4463019709764104</v>
      </c>
    </row>
    <row r="2967" spans="1:5" x14ac:dyDescent="0.3">
      <c r="A2967" s="81">
        <v>41018</v>
      </c>
      <c r="B2967" s="88">
        <v>8.7200000000000006</v>
      </c>
      <c r="C2967" s="29">
        <f t="shared" si="138"/>
        <v>5.1379424103252891</v>
      </c>
      <c r="D2967" s="80">
        <f t="shared" si="139"/>
        <v>5.4890384971989494</v>
      </c>
      <c r="E2967" s="80">
        <f t="shared" si="140"/>
        <v>5.4483656245439152</v>
      </c>
    </row>
    <row r="2968" spans="1:5" x14ac:dyDescent="0.3">
      <c r="A2968" s="81">
        <v>41019</v>
      </c>
      <c r="B2968" s="88">
        <v>8.73</v>
      </c>
      <c r="C2968" s="29">
        <f t="shared" si="138"/>
        <v>5.1396472823758828</v>
      </c>
      <c r="D2968" s="80">
        <f t="shared" si="139"/>
        <v>5.4909334534123575</v>
      </c>
      <c r="E2968" s="80">
        <f t="shared" si="140"/>
        <v>5.450281371207919</v>
      </c>
    </row>
    <row r="2969" spans="1:5" x14ac:dyDescent="0.3">
      <c r="A2969" s="81">
        <v>41022</v>
      </c>
      <c r="B2969" s="88">
        <v>8.77</v>
      </c>
      <c r="C2969" s="29">
        <f t="shared" si="138"/>
        <v>5.1413546218066148</v>
      </c>
      <c r="D2969" s="80">
        <f t="shared" si="139"/>
        <v>5.4928311775368757</v>
      </c>
      <c r="E2969" s="80">
        <f t="shared" si="140"/>
        <v>5.4521998081280918</v>
      </c>
    </row>
    <row r="2970" spans="1:5" x14ac:dyDescent="0.3">
      <c r="A2970" s="81">
        <v>41023</v>
      </c>
      <c r="B2970" s="88">
        <v>8.7200000000000006</v>
      </c>
      <c r="C2970" s="29">
        <f t="shared" si="138"/>
        <v>5.1430700347761809</v>
      </c>
      <c r="D2970" s="80">
        <f t="shared" si="139"/>
        <v>5.4947379010574045</v>
      </c>
      <c r="E2970" s="80">
        <f t="shared" si="140"/>
        <v>5.4541268806854637</v>
      </c>
    </row>
    <row r="2971" spans="1:5" x14ac:dyDescent="0.3">
      <c r="A2971" s="81">
        <v>41024</v>
      </c>
      <c r="B2971" s="88">
        <v>8.7200000000000006</v>
      </c>
      <c r="C2971" s="29">
        <f t="shared" si="138"/>
        <v>5.1447766082751203</v>
      </c>
      <c r="D2971" s="80">
        <f t="shared" si="139"/>
        <v>5.4966348248505188</v>
      </c>
      <c r="E2971" s="80">
        <f t="shared" si="140"/>
        <v>5.4560446531142555</v>
      </c>
    </row>
    <row r="2972" spans="1:5" x14ac:dyDescent="0.3">
      <c r="A2972" s="81">
        <v>41025</v>
      </c>
      <c r="B2972" s="88">
        <v>8.7200000000000006</v>
      </c>
      <c r="C2972" s="29">
        <f t="shared" si="138"/>
        <v>5.1464837480492784</v>
      </c>
      <c r="D2972" s="80">
        <f t="shared" si="139"/>
        <v>5.4985324035101515</v>
      </c>
      <c r="E2972" s="80">
        <f t="shared" si="140"/>
        <v>5.4579630998674933</v>
      </c>
    </row>
    <row r="2973" spans="1:5" x14ac:dyDescent="0.3">
      <c r="A2973" s="81">
        <v>41026</v>
      </c>
      <c r="B2973" s="88">
        <v>8.73</v>
      </c>
      <c r="C2973" s="29">
        <f t="shared" si="138"/>
        <v>5.1481914542865557</v>
      </c>
      <c r="D2973" s="80">
        <f t="shared" si="139"/>
        <v>5.5004306372623786</v>
      </c>
      <c r="E2973" s="80">
        <f t="shared" si="140"/>
        <v>5.4598822211822826</v>
      </c>
    </row>
    <row r="2974" spans="1:5" x14ac:dyDescent="0.3">
      <c r="A2974" s="81">
        <v>41029</v>
      </c>
      <c r="B2974" s="88">
        <v>8.6999999999999993</v>
      </c>
      <c r="C2974" s="29">
        <f t="shared" si="138"/>
        <v>5.1499016320057551</v>
      </c>
      <c r="D2974" s="80">
        <f t="shared" si="139"/>
        <v>5.502331643713128</v>
      </c>
      <c r="E2974" s="80">
        <f t="shared" si="140"/>
        <v>5.4618040374922163</v>
      </c>
    </row>
    <row r="2975" spans="1:5" x14ac:dyDescent="0.3">
      <c r="A2975" s="81">
        <v>41031</v>
      </c>
      <c r="B2975" s="88">
        <v>8.76</v>
      </c>
      <c r="C2975" s="29">
        <f t="shared" si="138"/>
        <v>5.1516067129370962</v>
      </c>
      <c r="D2975" s="80">
        <f t="shared" si="139"/>
        <v>5.5042270100831949</v>
      </c>
      <c r="E2975" s="80">
        <f t="shared" si="140"/>
        <v>5.4637205221562359</v>
      </c>
    </row>
    <row r="2976" spans="1:5" x14ac:dyDescent="0.3">
      <c r="A2976" s="81">
        <v>41032</v>
      </c>
      <c r="B2976" s="88">
        <v>8.76</v>
      </c>
      <c r="C2976" s="29">
        <f t="shared" si="138"/>
        <v>5.1533236404223839</v>
      </c>
      <c r="D2976" s="80">
        <f t="shared" si="139"/>
        <v>5.5061355705917432</v>
      </c>
      <c r="E2976" s="80">
        <f t="shared" si="140"/>
        <v>5.4656496450776038</v>
      </c>
    </row>
    <row r="2977" spans="1:5" x14ac:dyDescent="0.3">
      <c r="A2977" s="81">
        <v>41033</v>
      </c>
      <c r="B2977" s="88">
        <v>8.7100000000000009</v>
      </c>
      <c r="C2977" s="29">
        <f t="shared" si="138"/>
        <v>5.155041140125264</v>
      </c>
      <c r="D2977" s="80">
        <f t="shared" si="139"/>
        <v>5.5080447928831742</v>
      </c>
      <c r="E2977" s="80">
        <f t="shared" si="140"/>
        <v>5.467579449131037</v>
      </c>
    </row>
    <row r="2978" spans="1:5" x14ac:dyDescent="0.3">
      <c r="A2978" s="81">
        <v>41036</v>
      </c>
      <c r="B2978" s="88">
        <v>8.7100000000000009</v>
      </c>
      <c r="C2978" s="29">
        <f t="shared" si="138"/>
        <v>5.1567498300615693</v>
      </c>
      <c r="D2978" s="80">
        <f t="shared" si="139"/>
        <v>5.5099442475499165</v>
      </c>
      <c r="E2978" s="80">
        <f t="shared" si="140"/>
        <v>5.4694999833654814</v>
      </c>
    </row>
    <row r="2979" spans="1:5" x14ac:dyDescent="0.3">
      <c r="A2979" s="81">
        <v>41037</v>
      </c>
      <c r="B2979" s="88">
        <v>8.69</v>
      </c>
      <c r="C2979" s="29">
        <f t="shared" si="138"/>
        <v>5.1584590863602413</v>
      </c>
      <c r="D2979" s="80">
        <f t="shared" si="139"/>
        <v>5.5118443572454696</v>
      </c>
      <c r="E2979" s="80">
        <f t="shared" si="140"/>
        <v>5.4714211922040681</v>
      </c>
    </row>
    <row r="2980" spans="1:5" x14ac:dyDescent="0.3">
      <c r="A2980" s="81">
        <v>41038</v>
      </c>
      <c r="B2980" s="88">
        <v>8.69</v>
      </c>
      <c r="C2980" s="29">
        <f t="shared" si="138"/>
        <v>5.1601651435338729</v>
      </c>
      <c r="D2980" s="80">
        <f t="shared" si="139"/>
        <v>5.5137409359940257</v>
      </c>
      <c r="E2980" s="80">
        <f t="shared" si="140"/>
        <v>5.4733390816672358</v>
      </c>
    </row>
    <row r="2981" spans="1:5" x14ac:dyDescent="0.3">
      <c r="A2981" s="81">
        <v>41039</v>
      </c>
      <c r="B2981" s="88">
        <v>8.68</v>
      </c>
      <c r="C2981" s="29">
        <f t="shared" si="138"/>
        <v>5.161871764951794</v>
      </c>
      <c r="D2981" s="80">
        <f t="shared" si="139"/>
        <v>5.5156381673391923</v>
      </c>
      <c r="E2981" s="80">
        <f t="shared" si="140"/>
        <v>5.4752576434054596</v>
      </c>
    </row>
    <row r="2982" spans="1:5" x14ac:dyDescent="0.3">
      <c r="A2982" s="81">
        <v>41040</v>
      </c>
      <c r="B2982" s="88">
        <v>8.68</v>
      </c>
      <c r="C2982" s="29">
        <f t="shared" si="138"/>
        <v>5.1635770409080637</v>
      </c>
      <c r="D2982" s="80">
        <f t="shared" si="139"/>
        <v>5.5175339282716429</v>
      </c>
      <c r="E2982" s="80">
        <f t="shared" si="140"/>
        <v>5.4771748517689689</v>
      </c>
    </row>
    <row r="2983" spans="1:5" x14ac:dyDescent="0.3">
      <c r="A2983" s="81">
        <v>41043</v>
      </c>
      <c r="B2983" s="88">
        <v>8.6300000000000008</v>
      </c>
      <c r="C2983" s="29">
        <f t="shared" si="138"/>
        <v>5.1652828802192978</v>
      </c>
      <c r="D2983" s="80">
        <f t="shared" si="139"/>
        <v>5.5194303407895315</v>
      </c>
      <c r="E2983" s="80">
        <f t="shared" si="140"/>
        <v>5.4790927314594091</v>
      </c>
    </row>
    <row r="2984" spans="1:5" x14ac:dyDescent="0.3">
      <c r="A2984" s="81">
        <v>41044</v>
      </c>
      <c r="B2984" s="88">
        <v>8.7200000000000006</v>
      </c>
      <c r="C2984" s="29">
        <f t="shared" si="138"/>
        <v>5.166979882256765</v>
      </c>
      <c r="D2984" s="80">
        <f t="shared" si="139"/>
        <v>5.5213169539209188</v>
      </c>
      <c r="E2984" s="80">
        <f t="shared" si="140"/>
        <v>5.4810013105657136</v>
      </c>
    </row>
    <row r="2985" spans="1:5" x14ac:dyDescent="0.3">
      <c r="A2985" s="81">
        <v>41045</v>
      </c>
      <c r="B2985" s="88">
        <v>8.73</v>
      </c>
      <c r="C2985" s="29">
        <f t="shared" si="138"/>
        <v>5.1686943895212956</v>
      </c>
      <c r="D2985" s="80">
        <f t="shared" si="139"/>
        <v>5.5232230534815923</v>
      </c>
      <c r="E2985" s="80">
        <f t="shared" si="140"/>
        <v>5.4829285325437711</v>
      </c>
    </row>
    <row r="2986" spans="1:5" x14ac:dyDescent="0.3">
      <c r="A2986" s="81">
        <v>41046</v>
      </c>
      <c r="B2986" s="88">
        <v>8.74</v>
      </c>
      <c r="C2986" s="29">
        <f t="shared" si="138"/>
        <v>5.1704113781105505</v>
      </c>
      <c r="D2986" s="80">
        <f t="shared" si="139"/>
        <v>5.5251319372301602</v>
      </c>
      <c r="E2986" s="80">
        <f t="shared" si="140"/>
        <v>5.484858460892621</v>
      </c>
    </row>
    <row r="2987" spans="1:5" x14ac:dyDescent="0.3">
      <c r="A2987" s="81">
        <v>41047</v>
      </c>
      <c r="B2987" s="88">
        <v>8.76</v>
      </c>
      <c r="C2987" s="29">
        <f t="shared" si="138"/>
        <v>5.172130798414341</v>
      </c>
      <c r="D2987" s="80">
        <f t="shared" si="139"/>
        <v>5.5270435501139659</v>
      </c>
      <c r="E2987" s="80">
        <f t="shared" si="140"/>
        <v>5.4867910431423788</v>
      </c>
    </row>
    <row r="2988" spans="1:5" x14ac:dyDescent="0.3">
      <c r="A2988" s="81">
        <v>41050</v>
      </c>
      <c r="B2988" s="88">
        <v>8.73</v>
      </c>
      <c r="C2988" s="29">
        <f t="shared" si="138"/>
        <v>5.1738545661668365</v>
      </c>
      <c r="D2988" s="80">
        <f t="shared" si="139"/>
        <v>5.5289600221325532</v>
      </c>
      <c r="E2988" s="80">
        <f t="shared" si="140"/>
        <v>5.4887283117715402</v>
      </c>
    </row>
    <row r="2989" spans="1:5" x14ac:dyDescent="0.3">
      <c r="A2989" s="81">
        <v>41051</v>
      </c>
      <c r="B2989" s="88">
        <v>8.77</v>
      </c>
      <c r="C2989" s="29">
        <f t="shared" si="138"/>
        <v>5.175573268915171</v>
      </c>
      <c r="D2989" s="80">
        <f t="shared" si="139"/>
        <v>5.5308708886375877</v>
      </c>
      <c r="E2989" s="80">
        <f t="shared" si="140"/>
        <v>5.4906602815765719</v>
      </c>
    </row>
    <row r="2990" spans="1:5" x14ac:dyDescent="0.3">
      <c r="A2990" s="81">
        <v>41052</v>
      </c>
      <c r="B2990" s="88">
        <v>8.7799999999999994</v>
      </c>
      <c r="C2990" s="29">
        <f t="shared" si="138"/>
        <v>5.1773000989363442</v>
      </c>
      <c r="D2990" s="80">
        <f t="shared" si="139"/>
        <v>5.53279081686249</v>
      </c>
      <c r="E2990" s="80">
        <f t="shared" si="140"/>
        <v>5.4926009479356264</v>
      </c>
    </row>
    <row r="2991" spans="1:5" x14ac:dyDescent="0.3">
      <c r="A2991" s="81">
        <v>41053</v>
      </c>
      <c r="B2991" s="88">
        <v>8.7799999999999994</v>
      </c>
      <c r="C2991" s="29">
        <f t="shared" si="138"/>
        <v>5.1790293689423903</v>
      </c>
      <c r="D2991" s="80">
        <f t="shared" si="139"/>
        <v>5.5347134838246443</v>
      </c>
      <c r="E2991" s="80">
        <f t="shared" si="140"/>
        <v>5.4945442775960256</v>
      </c>
    </row>
    <row r="2992" spans="1:5" x14ac:dyDescent="0.3">
      <c r="A2992" s="81">
        <v>41054</v>
      </c>
      <c r="B2992" s="88">
        <v>8.7899999999999991</v>
      </c>
      <c r="C2992" s="29">
        <f t="shared" si="138"/>
        <v>5.1807592165419107</v>
      </c>
      <c r="D2992" s="80">
        <f t="shared" si="139"/>
        <v>5.5366368189212656</v>
      </c>
      <c r="E2992" s="80">
        <f t="shared" si="140"/>
        <v>5.4964882948232452</v>
      </c>
    </row>
    <row r="2993" spans="1:5" x14ac:dyDescent="0.3">
      <c r="A2993" s="81">
        <v>41057</v>
      </c>
      <c r="B2993" s="88">
        <v>8.7799999999999994</v>
      </c>
      <c r="C2993" s="29">
        <f t="shared" si="138"/>
        <v>5.1824915588087377</v>
      </c>
      <c r="D2993" s="80">
        <f t="shared" si="139"/>
        <v>5.5385629537018044</v>
      </c>
      <c r="E2993" s="80">
        <f t="shared" si="140"/>
        <v>5.4984350336014716</v>
      </c>
    </row>
    <row r="2994" spans="1:5" x14ac:dyDescent="0.3">
      <c r="A2994" s="81">
        <v>41058</v>
      </c>
      <c r="B2994" s="88">
        <v>8.7899999999999991</v>
      </c>
      <c r="C2994" s="29">
        <f t="shared" si="138"/>
        <v>5.1842225628142957</v>
      </c>
      <c r="D2994" s="80">
        <f t="shared" si="139"/>
        <v>5.5404876265046212</v>
      </c>
      <c r="E2994" s="80">
        <f t="shared" si="140"/>
        <v>5.5003804274117742</v>
      </c>
    </row>
    <row r="2995" spans="1:5" x14ac:dyDescent="0.3">
      <c r="A2995" s="81">
        <v>41059</v>
      </c>
      <c r="B2995" s="88">
        <v>8.81</v>
      </c>
      <c r="C2995" s="29">
        <f t="shared" si="138"/>
        <v>5.1859560631548494</v>
      </c>
      <c r="D2995" s="80">
        <f t="shared" si="139"/>
        <v>5.542415100938574</v>
      </c>
      <c r="E2995" s="80">
        <f t="shared" si="140"/>
        <v>5.5023285447002488</v>
      </c>
    </row>
    <row r="2996" spans="1:5" x14ac:dyDescent="0.3">
      <c r="A2996" s="81">
        <v>41060</v>
      </c>
      <c r="B2996" s="88">
        <v>8.33</v>
      </c>
      <c r="C2996" s="29">
        <f t="shared" si="138"/>
        <v>5.1876939288911732</v>
      </c>
      <c r="D2996" s="80">
        <f t="shared" si="139"/>
        <v>5.5443474553395191</v>
      </c>
      <c r="E2996" s="80">
        <f t="shared" si="140"/>
        <v>5.5042813687496022</v>
      </c>
    </row>
    <row r="2997" spans="1:5" x14ac:dyDescent="0.3">
      <c r="A2997" s="81">
        <v>41061</v>
      </c>
      <c r="B2997" s="88">
        <v>8.34</v>
      </c>
      <c r="C2997" s="29">
        <f t="shared" si="138"/>
        <v>5.189341332975232</v>
      </c>
      <c r="D2997" s="80">
        <f t="shared" si="139"/>
        <v>5.546179249101745</v>
      </c>
      <c r="E2997" s="80">
        <f t="shared" si="140"/>
        <v>5.5061382838231872</v>
      </c>
    </row>
    <row r="2998" spans="1:5" x14ac:dyDescent="0.3">
      <c r="A2998" s="81">
        <v>41064</v>
      </c>
      <c r="B2998" s="88">
        <v>8.35</v>
      </c>
      <c r="C2998" s="29">
        <f t="shared" si="138"/>
        <v>5.1909911283718122</v>
      </c>
      <c r="D2998" s="80">
        <f t="shared" si="139"/>
        <v>5.5480137253574178</v>
      </c>
      <c r="E2998" s="80">
        <f t="shared" si="140"/>
        <v>5.5079978075915221</v>
      </c>
    </row>
    <row r="2999" spans="1:5" x14ac:dyDescent="0.3">
      <c r="A2999" s="81">
        <v>41065</v>
      </c>
      <c r="B2999" s="88">
        <v>8.36</v>
      </c>
      <c r="C2999" s="29">
        <f t="shared" si="138"/>
        <v>5.1926433689380618</v>
      </c>
      <c r="D2999" s="80">
        <f t="shared" si="139"/>
        <v>5.5498509440885231</v>
      </c>
      <c r="E2999" s="80">
        <f t="shared" si="140"/>
        <v>5.5098599973546234</v>
      </c>
    </row>
    <row r="3000" spans="1:5" x14ac:dyDescent="0.3">
      <c r="A3000" s="81">
        <v>41066</v>
      </c>
      <c r="B3000" s="88">
        <v>8.32</v>
      </c>
      <c r="C3000" s="29">
        <f t="shared" si="138"/>
        <v>5.1942980566740076</v>
      </c>
      <c r="D3000" s="80">
        <f t="shared" si="139"/>
        <v>5.5516909076166403</v>
      </c>
      <c r="E3000" s="80">
        <f t="shared" si="140"/>
        <v>5.5117248553908933</v>
      </c>
    </row>
    <row r="3001" spans="1:5" x14ac:dyDescent="0.3">
      <c r="A3001" s="81">
        <v>41068</v>
      </c>
      <c r="B3001" s="88">
        <v>8.36</v>
      </c>
      <c r="C3001" s="29">
        <f t="shared" si="138"/>
        <v>5.1959456360746046</v>
      </c>
      <c r="D3001" s="80">
        <f t="shared" si="139"/>
        <v>5.553522990465523</v>
      </c>
      <c r="E3001" s="80">
        <f t="shared" si="140"/>
        <v>5.5135822422080114</v>
      </c>
    </row>
    <row r="3002" spans="1:5" x14ac:dyDescent="0.3">
      <c r="A3002" s="81">
        <v>41071</v>
      </c>
      <c r="B3002" s="88">
        <v>8.32</v>
      </c>
      <c r="C3002" s="29">
        <f t="shared" si="138"/>
        <v>5.1976013761109963</v>
      </c>
      <c r="D3002" s="80">
        <f t="shared" si="139"/>
        <v>5.5553641714013651</v>
      </c>
      <c r="E3002" s="80">
        <f t="shared" si="140"/>
        <v>5.5154483600690742</v>
      </c>
    </row>
    <row r="3003" spans="1:5" x14ac:dyDescent="0.3">
      <c r="A3003" s="81">
        <v>41072</v>
      </c>
      <c r="B3003" s="88">
        <v>8.34</v>
      </c>
      <c r="C3003" s="29">
        <f t="shared" si="138"/>
        <v>5.1992500032914855</v>
      </c>
      <c r="D3003" s="80">
        <f t="shared" si="139"/>
        <v>5.5571974664437382</v>
      </c>
      <c r="E3003" s="80">
        <f t="shared" si="140"/>
        <v>5.5173070016637222</v>
      </c>
    </row>
    <row r="3004" spans="1:5" x14ac:dyDescent="0.3">
      <c r="A3004" s="81">
        <v>41073</v>
      </c>
      <c r="B3004" s="88">
        <v>8.35</v>
      </c>
      <c r="C3004" s="29">
        <f t="shared" si="138"/>
        <v>5.2009029488525327</v>
      </c>
      <c r="D3004" s="80">
        <f t="shared" si="139"/>
        <v>5.5590355871286992</v>
      </c>
      <c r="E3004" s="80">
        <f t="shared" si="140"/>
        <v>5.5191702973126775</v>
      </c>
    </row>
    <row r="3005" spans="1:5" x14ac:dyDescent="0.3">
      <c r="A3005" s="81">
        <v>41074</v>
      </c>
      <c r="B3005" s="88">
        <v>8.34</v>
      </c>
      <c r="C3005" s="29">
        <f t="shared" si="138"/>
        <v>5.2025583442521235</v>
      </c>
      <c r="D3005" s="80">
        <f t="shared" si="139"/>
        <v>5.5608764557373824</v>
      </c>
      <c r="E3005" s="80">
        <f t="shared" si="140"/>
        <v>5.5210362643641355</v>
      </c>
    </row>
    <row r="3006" spans="1:5" x14ac:dyDescent="0.3">
      <c r="A3006" s="81">
        <v>41075</v>
      </c>
      <c r="B3006" s="88">
        <v>8.32</v>
      </c>
      <c r="C3006" s="29">
        <f t="shared" si="138"/>
        <v>5.2042123416009289</v>
      </c>
      <c r="D3006" s="80">
        <f t="shared" si="139"/>
        <v>5.5627157932994411</v>
      </c>
      <c r="E3006" s="80">
        <f t="shared" si="140"/>
        <v>5.5229008194534233</v>
      </c>
    </row>
    <row r="3007" spans="1:5" x14ac:dyDescent="0.3">
      <c r="A3007" s="81">
        <v>41078</v>
      </c>
      <c r="B3007" s="88">
        <v>8.35</v>
      </c>
      <c r="C3007" s="29">
        <f t="shared" si="138"/>
        <v>5.2058630657135616</v>
      </c>
      <c r="D3007" s="80">
        <f t="shared" si="139"/>
        <v>5.5645515144099464</v>
      </c>
      <c r="E3007" s="80">
        <f t="shared" si="140"/>
        <v>5.5247619724397286</v>
      </c>
    </row>
    <row r="3008" spans="1:5" x14ac:dyDescent="0.3">
      <c r="A3008" s="81">
        <v>41079</v>
      </c>
      <c r="B3008" s="88">
        <v>8.32</v>
      </c>
      <c r="C3008" s="29">
        <f t="shared" si="138"/>
        <v>5.207520039868748</v>
      </c>
      <c r="D3008" s="80">
        <f t="shared" si="139"/>
        <v>5.5663942096119694</v>
      </c>
      <c r="E3008" s="80">
        <f t="shared" si="140"/>
        <v>5.5266298299712746</v>
      </c>
    </row>
    <row r="3009" spans="1:5" x14ac:dyDescent="0.3">
      <c r="A3009" s="81">
        <v>41080</v>
      </c>
      <c r="B3009" s="88">
        <v>8.3699999999999992</v>
      </c>
      <c r="C3009" s="29">
        <f t="shared" si="138"/>
        <v>5.2091718131501947</v>
      </c>
      <c r="D3009" s="80">
        <f t="shared" si="139"/>
        <v>5.5682311446163224</v>
      </c>
      <c r="E3009" s="80">
        <f t="shared" si="140"/>
        <v>5.5284922395905136</v>
      </c>
    </row>
    <row r="3010" spans="1:5" x14ac:dyDescent="0.3">
      <c r="A3010" s="81">
        <v>41081</v>
      </c>
      <c r="B3010" s="88">
        <v>8.3800000000000008</v>
      </c>
      <c r="C3010" s="29">
        <f t="shared" si="138"/>
        <v>5.2108336431420259</v>
      </c>
      <c r="D3010" s="80">
        <f t="shared" si="139"/>
        <v>5.5700792873509082</v>
      </c>
      <c r="E3010" s="80">
        <f t="shared" si="140"/>
        <v>5.5303653941610511</v>
      </c>
    </row>
    <row r="3011" spans="1:5" x14ac:dyDescent="0.3">
      <c r="A3011" s="81">
        <v>41082</v>
      </c>
      <c r="B3011" s="88">
        <v>8.36</v>
      </c>
      <c r="C3011" s="29">
        <f t="shared" si="138"/>
        <v>5.2124979312993096</v>
      </c>
      <c r="D3011" s="80">
        <f t="shared" si="139"/>
        <v>5.5719301876904881</v>
      </c>
      <c r="E3011" s="80">
        <f t="shared" si="140"/>
        <v>5.5322412296664076</v>
      </c>
    </row>
    <row r="3012" spans="1:5" x14ac:dyDescent="0.3">
      <c r="A3012" s="81">
        <v>41085</v>
      </c>
      <c r="B3012" s="88">
        <v>8.3800000000000008</v>
      </c>
      <c r="C3012" s="29">
        <f t="shared" si="138"/>
        <v>5.2141589458900972</v>
      </c>
      <c r="D3012" s="80">
        <f t="shared" si="139"/>
        <v>5.5737774712355517</v>
      </c>
      <c r="E3012" s="80">
        <f t="shared" si="140"/>
        <v>5.5341136628172833</v>
      </c>
    </row>
    <row r="3013" spans="1:5" x14ac:dyDescent="0.3">
      <c r="A3013" s="81">
        <v>41086</v>
      </c>
      <c r="B3013" s="88">
        <v>8.35</v>
      </c>
      <c r="C3013" s="29">
        <f t="shared" ref="C3013:C3076" si="141">IF(A3013=$B$2,1,IF(A3012&lt;DATE(1998,1,2),ROUND(B3012/3000+1,8)*C3012,ROUND(((1+B3012/100)^(1/252)),8)*C3012))</f>
        <v>5.2158242961158248</v>
      </c>
      <c r="D3013" s="80">
        <f t="shared" ref="D3013:D3076" si="142">(((ROUND(C3013/C3012,8)-1)*$D$1)+1)*D3012</f>
        <v>5.5756296004570656</v>
      </c>
      <c r="E3013" s="80">
        <f t="shared" ref="E3013:E3076" si="143">(((ROUND(C3013/C3012,8))*(($E$1+1)^(1/252)))*E3012)</f>
        <v>5.5359907696916961</v>
      </c>
    </row>
    <row r="3014" spans="1:5" x14ac:dyDescent="0.3">
      <c r="A3014" s="81">
        <v>41087</v>
      </c>
      <c r="B3014" s="88">
        <v>8.3699999999999992</v>
      </c>
      <c r="C3014" s="29">
        <f t="shared" si="141"/>
        <v>5.2174844408310355</v>
      </c>
      <c r="D3014" s="80">
        <f t="shared" si="142"/>
        <v>5.5774759641552745</v>
      </c>
      <c r="E3014" s="80">
        <f t="shared" si="143"/>
        <v>5.5378624235485177</v>
      </c>
    </row>
    <row r="3015" spans="1:5" x14ac:dyDescent="0.3">
      <c r="A3015" s="81">
        <v>41088</v>
      </c>
      <c r="B3015" s="88">
        <v>8.36</v>
      </c>
      <c r="C3015" s="29">
        <f t="shared" si="141"/>
        <v>5.2191489227173493</v>
      </c>
      <c r="D3015" s="80">
        <f t="shared" si="142"/>
        <v>5.5793271753231952</v>
      </c>
      <c r="E3015" s="80">
        <f t="shared" si="143"/>
        <v>5.5397387529092414</v>
      </c>
    </row>
    <row r="3016" spans="1:5" x14ac:dyDescent="0.3">
      <c r="A3016" s="81">
        <v>41089</v>
      </c>
      <c r="B3016" s="88">
        <v>8.3800000000000008</v>
      </c>
      <c r="C3016" s="29">
        <f t="shared" si="141"/>
        <v>5.2208120567130623</v>
      </c>
      <c r="D3016" s="80">
        <f t="shared" si="142"/>
        <v>5.5811769112201501</v>
      </c>
      <c r="E3016" s="80">
        <f t="shared" si="143"/>
        <v>5.5416137236593439</v>
      </c>
    </row>
    <row r="3017" spans="1:5" x14ac:dyDescent="0.3">
      <c r="A3017" s="81">
        <v>41092</v>
      </c>
      <c r="B3017" s="88">
        <v>8.36</v>
      </c>
      <c r="C3017" s="29">
        <f t="shared" si="141"/>
        <v>5.2224795318758561</v>
      </c>
      <c r="D3017" s="80">
        <f t="shared" si="142"/>
        <v>5.5830314992264087</v>
      </c>
      <c r="E3017" s="80">
        <f t="shared" si="143"/>
        <v>5.5434933744670083</v>
      </c>
    </row>
    <row r="3018" spans="1:5" x14ac:dyDescent="0.3">
      <c r="A3018" s="81">
        <v>41093</v>
      </c>
      <c r="B3018" s="88">
        <v>8.36</v>
      </c>
      <c r="C3018" s="29">
        <f t="shared" si="141"/>
        <v>5.2241437272034839</v>
      </c>
      <c r="D3018" s="80">
        <f t="shared" si="142"/>
        <v>5.584882463232181</v>
      </c>
      <c r="E3018" s="80">
        <f t="shared" si="143"/>
        <v>5.5453696160000687</v>
      </c>
    </row>
    <row r="3019" spans="1:5" x14ac:dyDescent="0.3">
      <c r="A3019" s="81">
        <v>41094</v>
      </c>
      <c r="B3019" s="88">
        <v>8.3699999999999992</v>
      </c>
      <c r="C3019" s="29">
        <f t="shared" si="141"/>
        <v>5.2258084528435944</v>
      </c>
      <c r="D3019" s="80">
        <f t="shared" si="142"/>
        <v>5.5867340408952018</v>
      </c>
      <c r="E3019" s="80">
        <f t="shared" si="143"/>
        <v>5.5472464925627127</v>
      </c>
    </row>
    <row r="3020" spans="1:5" x14ac:dyDescent="0.3">
      <c r="A3020" s="81">
        <v>41095</v>
      </c>
      <c r="B3020" s="88">
        <v>8.36</v>
      </c>
      <c r="C3020" s="29">
        <f t="shared" si="141"/>
        <v>5.2274755902562209</v>
      </c>
      <c r="D3020" s="80">
        <f t="shared" si="142"/>
        <v>5.5885883248966346</v>
      </c>
      <c r="E3020" s="80">
        <f t="shared" si="143"/>
        <v>5.5491260014181343</v>
      </c>
    </row>
    <row r="3021" spans="1:5" x14ac:dyDescent="0.3">
      <c r="A3021" s="81">
        <v>41096</v>
      </c>
      <c r="B3021" s="88">
        <v>8.34</v>
      </c>
      <c r="C3021" s="29">
        <f t="shared" si="141"/>
        <v>5.2291413776278119</v>
      </c>
      <c r="D3021" s="80">
        <f t="shared" si="142"/>
        <v>5.5904411311782924</v>
      </c>
      <c r="E3021" s="80">
        <f t="shared" si="143"/>
        <v>5.5510041493607298</v>
      </c>
    </row>
    <row r="3022" spans="1:5" x14ac:dyDescent="0.3">
      <c r="A3022" s="81">
        <v>41099</v>
      </c>
      <c r="B3022" s="88">
        <v>8.36</v>
      </c>
      <c r="C3022" s="29">
        <f t="shared" si="141"/>
        <v>5.2308038262545882</v>
      </c>
      <c r="D3022" s="80">
        <f t="shared" si="142"/>
        <v>5.5922902476697125</v>
      </c>
      <c r="E3022" s="80">
        <f t="shared" si="143"/>
        <v>5.5528788251537788</v>
      </c>
    </row>
    <row r="3023" spans="1:5" x14ac:dyDescent="0.3">
      <c r="A3023" s="81">
        <v>41100</v>
      </c>
      <c r="B3023" s="88">
        <v>8.32</v>
      </c>
      <c r="C3023" s="29">
        <f t="shared" si="141"/>
        <v>5.2324706742018625</v>
      </c>
      <c r="D3023" s="80">
        <f t="shared" si="142"/>
        <v>5.594144281264132</v>
      </c>
      <c r="E3023" s="80">
        <f t="shared" si="143"/>
        <v>5.554758243270844</v>
      </c>
    </row>
    <row r="3024" spans="1:5" x14ac:dyDescent="0.3">
      <c r="A3024" s="81">
        <v>41101</v>
      </c>
      <c r="B3024" s="88">
        <v>8.3000000000000007</v>
      </c>
      <c r="C3024" s="29">
        <f t="shared" si="141"/>
        <v>5.234130361575013</v>
      </c>
      <c r="D3024" s="80">
        <f t="shared" si="142"/>
        <v>5.5959903739163401</v>
      </c>
      <c r="E3024" s="80">
        <f t="shared" si="143"/>
        <v>5.556630131836406</v>
      </c>
    </row>
    <row r="3025" spans="1:5" x14ac:dyDescent="0.3">
      <c r="A3025" s="81">
        <v>41102</v>
      </c>
      <c r="B3025" s="88">
        <v>7.85</v>
      </c>
      <c r="C3025" s="29">
        <f t="shared" si="141"/>
        <v>5.2357867544692374</v>
      </c>
      <c r="D3025" s="80">
        <f t="shared" si="142"/>
        <v>5.5978328256774645</v>
      </c>
      <c r="E3025" s="80">
        <f t="shared" si="143"/>
        <v>5.5584985947862426</v>
      </c>
    </row>
    <row r="3026" spans="1:5" x14ac:dyDescent="0.3">
      <c r="A3026" s="81">
        <v>41103</v>
      </c>
      <c r="B3026" s="88">
        <v>7.83</v>
      </c>
      <c r="C3026" s="29">
        <f t="shared" si="141"/>
        <v>5.2373571239905052</v>
      </c>
      <c r="D3026" s="80">
        <f t="shared" si="142"/>
        <v>5.5995796135800457</v>
      </c>
      <c r="E3026" s="80">
        <f t="shared" si="143"/>
        <v>5.5602758022219332</v>
      </c>
    </row>
    <row r="3027" spans="1:5" x14ac:dyDescent="0.3">
      <c r="A3027" s="81">
        <v>41106</v>
      </c>
      <c r="B3027" s="88">
        <v>7.85</v>
      </c>
      <c r="C3027" s="29">
        <f t="shared" si="141"/>
        <v>5.2389240888684316</v>
      </c>
      <c r="D3027" s="80">
        <f t="shared" si="142"/>
        <v>5.6013226354689065</v>
      </c>
      <c r="E3027" s="80">
        <f t="shared" si="143"/>
        <v>5.5620494631950086</v>
      </c>
    </row>
    <row r="3028" spans="1:5" x14ac:dyDescent="0.3">
      <c r="A3028" s="81">
        <v>41107</v>
      </c>
      <c r="B3028" s="88">
        <v>7.82</v>
      </c>
      <c r="C3028" s="29">
        <f t="shared" si="141"/>
        <v>5.2404953993704053</v>
      </c>
      <c r="D3028" s="80">
        <f t="shared" si="142"/>
        <v>5.6030705123567639</v>
      </c>
      <c r="E3028" s="80">
        <f t="shared" si="143"/>
        <v>5.5638278059426245</v>
      </c>
    </row>
    <row r="3029" spans="1:5" x14ac:dyDescent="0.3">
      <c r="A3029" s="81">
        <v>41108</v>
      </c>
      <c r="B3029" s="88">
        <v>7.8</v>
      </c>
      <c r="C3029" s="29">
        <f t="shared" si="141"/>
        <v>5.242061416610599</v>
      </c>
      <c r="D3029" s="80">
        <f t="shared" si="142"/>
        <v>5.6048125222866449</v>
      </c>
      <c r="E3029" s="80">
        <f t="shared" si="143"/>
        <v>5.5656005969444289</v>
      </c>
    </row>
    <row r="3030" spans="1:5" x14ac:dyDescent="0.3">
      <c r="A3030" s="81">
        <v>41109</v>
      </c>
      <c r="B3030" s="88">
        <v>7.83</v>
      </c>
      <c r="C3030" s="29">
        <f t="shared" si="141"/>
        <v>5.2436240226982767</v>
      </c>
      <c r="D3030" s="80">
        <f t="shared" si="142"/>
        <v>5.6065507586894299</v>
      </c>
      <c r="E3030" s="80">
        <f t="shared" si="143"/>
        <v>5.567369834181024</v>
      </c>
    </row>
    <row r="3031" spans="1:5" x14ac:dyDescent="0.3">
      <c r="A3031" s="81">
        <v>41110</v>
      </c>
      <c r="B3031" s="88">
        <v>7.84</v>
      </c>
      <c r="C3031" s="29">
        <f t="shared" si="141"/>
        <v>5.2451928625696276</v>
      </c>
      <c r="D3031" s="80">
        <f t="shared" si="142"/>
        <v>5.6082959505373511</v>
      </c>
      <c r="E3031" s="80">
        <f t="shared" si="143"/>
        <v>5.5691457580648036</v>
      </c>
    </row>
    <row r="3032" spans="1:5" x14ac:dyDescent="0.3">
      <c r="A3032" s="81">
        <v>41113</v>
      </c>
      <c r="B3032" s="88">
        <v>7.84</v>
      </c>
      <c r="C3032" s="29">
        <f t="shared" si="141"/>
        <v>5.2467641125435387</v>
      </c>
      <c r="D3032" s="80">
        <f t="shared" si="142"/>
        <v>5.610043844526146</v>
      </c>
      <c r="E3032" s="80">
        <f t="shared" si="143"/>
        <v>5.5709243090716134</v>
      </c>
    </row>
    <row r="3033" spans="1:5" x14ac:dyDescent="0.3">
      <c r="A3033" s="81">
        <v>41114</v>
      </c>
      <c r="B3033" s="88">
        <v>7.82</v>
      </c>
      <c r="C3033" s="29">
        <f t="shared" si="141"/>
        <v>5.2483358332010921</v>
      </c>
      <c r="D3033" s="80">
        <f t="shared" si="142"/>
        <v>5.6117922832674685</v>
      </c>
      <c r="E3033" s="80">
        <f t="shared" si="143"/>
        <v>5.5727034280728374</v>
      </c>
    </row>
    <row r="3034" spans="1:5" x14ac:dyDescent="0.3">
      <c r="A3034" s="81">
        <v>41115</v>
      </c>
      <c r="B3034" s="88">
        <v>7.84</v>
      </c>
      <c r="C3034" s="29">
        <f t="shared" si="141"/>
        <v>5.2499041933981276</v>
      </c>
      <c r="D3034" s="80">
        <f t="shared" si="142"/>
        <v>5.6135370048197535</v>
      </c>
      <c r="E3034" s="80">
        <f t="shared" si="143"/>
        <v>5.5744790470958527</v>
      </c>
    </row>
    <row r="3035" spans="1:5" x14ac:dyDescent="0.3">
      <c r="A3035" s="81">
        <v>41116</v>
      </c>
      <c r="B3035" s="88">
        <v>7.81</v>
      </c>
      <c r="C3035" s="29">
        <f t="shared" si="141"/>
        <v>5.2514768546983017</v>
      </c>
      <c r="D3035" s="80">
        <f t="shared" si="142"/>
        <v>5.6152865322471817</v>
      </c>
      <c r="E3035" s="80">
        <f t="shared" si="143"/>
        <v>5.5762593013309463</v>
      </c>
    </row>
    <row r="3036" spans="1:5" x14ac:dyDescent="0.3">
      <c r="A3036" s="81">
        <v>41117</v>
      </c>
      <c r="B3036" s="88">
        <v>7.79</v>
      </c>
      <c r="C3036" s="29">
        <f t="shared" si="141"/>
        <v>5.253044210480355</v>
      </c>
      <c r="D3036" s="80">
        <f t="shared" si="142"/>
        <v>5.6170301785776999</v>
      </c>
      <c r="E3036" s="80">
        <f t="shared" si="143"/>
        <v>5.5780339900977616</v>
      </c>
    </row>
    <row r="3037" spans="1:5" x14ac:dyDescent="0.3">
      <c r="A3037" s="81">
        <v>41120</v>
      </c>
      <c r="B3037" s="88">
        <v>7.83</v>
      </c>
      <c r="C3037" s="29">
        <f t="shared" si="141"/>
        <v>5.2546081468026991</v>
      </c>
      <c r="D3037" s="80">
        <f t="shared" si="142"/>
        <v>5.618770041812347</v>
      </c>
      <c r="E3037" s="80">
        <f t="shared" si="143"/>
        <v>5.5798051158465087</v>
      </c>
    </row>
    <row r="3038" spans="1:5" x14ac:dyDescent="0.3">
      <c r="A3038" s="81">
        <v>41121</v>
      </c>
      <c r="B3038" s="88">
        <v>7.83</v>
      </c>
      <c r="C3038" s="29">
        <f t="shared" si="141"/>
        <v>5.2561802730141407</v>
      </c>
      <c r="D3038" s="80">
        <f t="shared" si="142"/>
        <v>5.6205190372454332</v>
      </c>
      <c r="E3038" s="80">
        <f t="shared" si="143"/>
        <v>5.5815850064352794</v>
      </c>
    </row>
    <row r="3039" spans="1:5" x14ac:dyDescent="0.3">
      <c r="A3039" s="81">
        <v>41122</v>
      </c>
      <c r="B3039" s="88">
        <v>7.83</v>
      </c>
      <c r="C3039" s="29">
        <f t="shared" si="141"/>
        <v>5.257752869590024</v>
      </c>
      <c r="D3039" s="80">
        <f t="shared" si="142"/>
        <v>5.6222685771010541</v>
      </c>
      <c r="E3039" s="80">
        <f t="shared" si="143"/>
        <v>5.5833654647876978</v>
      </c>
    </row>
    <row r="3040" spans="1:5" x14ac:dyDescent="0.3">
      <c r="A3040" s="81">
        <v>41123</v>
      </c>
      <c r="B3040" s="88">
        <v>7.82</v>
      </c>
      <c r="C3040" s="29">
        <f t="shared" si="141"/>
        <v>5.2593259366710763</v>
      </c>
      <c r="D3040" s="80">
        <f t="shared" si="142"/>
        <v>5.6240186615486749</v>
      </c>
      <c r="E3040" s="80">
        <f t="shared" si="143"/>
        <v>5.585146491084874</v>
      </c>
    </row>
    <row r="3041" spans="1:5" x14ac:dyDescent="0.3">
      <c r="A3041" s="81">
        <v>41124</v>
      </c>
      <c r="B3041" s="88">
        <v>7.83</v>
      </c>
      <c r="C3041" s="29">
        <f t="shared" si="141"/>
        <v>5.2608975810407319</v>
      </c>
      <c r="D3041" s="80">
        <f t="shared" si="142"/>
        <v>5.6257671843153698</v>
      </c>
      <c r="E3041" s="80">
        <f t="shared" si="143"/>
        <v>5.5869260748154455</v>
      </c>
    </row>
    <row r="3042" spans="1:5" x14ac:dyDescent="0.3">
      <c r="A3042" s="81">
        <v>41127</v>
      </c>
      <c r="B3042" s="88">
        <v>7.82</v>
      </c>
      <c r="C3042" s="29">
        <f t="shared" si="141"/>
        <v>5.2624715889880038</v>
      </c>
      <c r="D3042" s="80">
        <f t="shared" si="142"/>
        <v>5.6275183577999144</v>
      </c>
      <c r="E3042" s="80">
        <f t="shared" si="143"/>
        <v>5.5887082369043117</v>
      </c>
    </row>
    <row r="3043" spans="1:5" x14ac:dyDescent="0.3">
      <c r="A3043" s="81">
        <v>41128</v>
      </c>
      <c r="B3043" s="88">
        <v>7.82</v>
      </c>
      <c r="C3043" s="29">
        <f t="shared" si="141"/>
        <v>5.2640441733729411</v>
      </c>
      <c r="D3043" s="80">
        <f t="shared" si="142"/>
        <v>5.6292679686317353</v>
      </c>
      <c r="E3043" s="80">
        <f t="shared" si="143"/>
        <v>5.5904889555066219</v>
      </c>
    </row>
    <row r="3044" spans="1:5" x14ac:dyDescent="0.3">
      <c r="A3044" s="81">
        <v>41129</v>
      </c>
      <c r="B3044" s="88">
        <v>7.82</v>
      </c>
      <c r="C3044" s="29">
        <f t="shared" si="141"/>
        <v>5.2656172276932702</v>
      </c>
      <c r="D3044" s="80">
        <f t="shared" si="142"/>
        <v>5.6310181234223435</v>
      </c>
      <c r="E3044" s="80">
        <f t="shared" si="143"/>
        <v>5.5922702414956351</v>
      </c>
    </row>
    <row r="3045" spans="1:5" x14ac:dyDescent="0.3">
      <c r="A3045" s="81">
        <v>41130</v>
      </c>
      <c r="B3045" s="88">
        <v>7.82</v>
      </c>
      <c r="C3045" s="29">
        <f t="shared" si="141"/>
        <v>5.2671907520894212</v>
      </c>
      <c r="D3045" s="80">
        <f t="shared" si="142"/>
        <v>5.6327688223408572</v>
      </c>
      <c r="E3045" s="80">
        <f t="shared" si="143"/>
        <v>5.5940520950521364</v>
      </c>
    </row>
    <row r="3046" spans="1:5" x14ac:dyDescent="0.3">
      <c r="A3046" s="81">
        <v>41131</v>
      </c>
      <c r="B3046" s="88">
        <v>7.82</v>
      </c>
      <c r="C3046" s="29">
        <f t="shared" si="141"/>
        <v>5.2687647467018683</v>
      </c>
      <c r="D3046" s="80">
        <f t="shared" si="142"/>
        <v>5.6345200655564476</v>
      </c>
      <c r="E3046" s="80">
        <f t="shared" si="143"/>
        <v>5.5958345163569687</v>
      </c>
    </row>
    <row r="3047" spans="1:5" x14ac:dyDescent="0.3">
      <c r="A3047" s="81">
        <v>41134</v>
      </c>
      <c r="B3047" s="88">
        <v>7.8</v>
      </c>
      <c r="C3047" s="29">
        <f t="shared" si="141"/>
        <v>5.270339211671125</v>
      </c>
      <c r="D3047" s="80">
        <f t="shared" si="142"/>
        <v>5.6362718532383385</v>
      </c>
      <c r="E3047" s="80">
        <f t="shared" si="143"/>
        <v>5.5976175055910327</v>
      </c>
    </row>
    <row r="3048" spans="1:5" x14ac:dyDescent="0.3">
      <c r="A3048" s="81">
        <v>41135</v>
      </c>
      <c r="B3048" s="88">
        <v>7.83</v>
      </c>
      <c r="C3048" s="29">
        <f t="shared" si="141"/>
        <v>5.2719102470867325</v>
      </c>
      <c r="D3048" s="80">
        <f t="shared" si="142"/>
        <v>5.6380198462126501</v>
      </c>
      <c r="E3048" s="80">
        <f t="shared" si="143"/>
        <v>5.599396920616349</v>
      </c>
    </row>
    <row r="3049" spans="1:5" x14ac:dyDescent="0.3">
      <c r="A3049" s="81">
        <v>41136</v>
      </c>
      <c r="B3049" s="88">
        <v>7.83</v>
      </c>
      <c r="C3049" s="29">
        <f t="shared" si="141"/>
        <v>5.2734875499135585</v>
      </c>
      <c r="D3049" s="80">
        <f t="shared" si="142"/>
        <v>5.6397748336724138</v>
      </c>
      <c r="E3049" s="80">
        <f t="shared" si="143"/>
        <v>5.601183060754737</v>
      </c>
    </row>
    <row r="3050" spans="1:5" x14ac:dyDescent="0.3">
      <c r="A3050" s="81">
        <v>41137</v>
      </c>
      <c r="B3050" s="88">
        <v>7.82</v>
      </c>
      <c r="C3050" s="29">
        <f t="shared" si="141"/>
        <v>5.2750653246536174</v>
      </c>
      <c r="D3050" s="80">
        <f t="shared" si="142"/>
        <v>5.6415303674198931</v>
      </c>
      <c r="E3050" s="80">
        <f t="shared" si="143"/>
        <v>5.6029697706503043</v>
      </c>
    </row>
    <row r="3051" spans="1:5" x14ac:dyDescent="0.3">
      <c r="A3051" s="81">
        <v>41138</v>
      </c>
      <c r="B3051" s="88">
        <v>7.84</v>
      </c>
      <c r="C3051" s="29">
        <f t="shared" si="141"/>
        <v>5.2766416724245833</v>
      </c>
      <c r="D3051" s="80">
        <f t="shared" si="142"/>
        <v>5.6432843346237851</v>
      </c>
      <c r="E3051" s="80">
        <f t="shared" si="143"/>
        <v>5.6047550333757581</v>
      </c>
    </row>
    <row r="3052" spans="1:5" x14ac:dyDescent="0.3">
      <c r="A3052" s="81">
        <v>41141</v>
      </c>
      <c r="B3052" s="88">
        <v>7.85</v>
      </c>
      <c r="C3052" s="29">
        <f t="shared" si="141"/>
        <v>5.278222343203975</v>
      </c>
      <c r="D3052" s="80">
        <f t="shared" si="142"/>
        <v>5.6450431331701783</v>
      </c>
      <c r="E3052" s="80">
        <f t="shared" si="143"/>
        <v>5.6065449564879506</v>
      </c>
    </row>
    <row r="3053" spans="1:5" x14ac:dyDescent="0.3">
      <c r="A3053" s="81">
        <v>41142</v>
      </c>
      <c r="B3053" s="88">
        <v>7.82</v>
      </c>
      <c r="C3053" s="29">
        <f t="shared" si="141"/>
        <v>5.2798054404313719</v>
      </c>
      <c r="D3053" s="80">
        <f t="shared" si="142"/>
        <v>5.6468046529157014</v>
      </c>
      <c r="E3053" s="80">
        <f t="shared" si="143"/>
        <v>5.6083375256890209</v>
      </c>
    </row>
    <row r="3054" spans="1:5" x14ac:dyDescent="0.3">
      <c r="A3054" s="81">
        <v>41143</v>
      </c>
      <c r="B3054" s="88">
        <v>7.81</v>
      </c>
      <c r="C3054" s="29">
        <f t="shared" si="141"/>
        <v>5.281383204691136</v>
      </c>
      <c r="D3054" s="80">
        <f t="shared" si="142"/>
        <v>5.6485602599093641</v>
      </c>
      <c r="E3054" s="80">
        <f t="shared" si="143"/>
        <v>5.6101244987312135</v>
      </c>
    </row>
    <row r="3055" spans="1:5" x14ac:dyDescent="0.3">
      <c r="A3055" s="81">
        <v>41144</v>
      </c>
      <c r="B3055" s="88">
        <v>7.81</v>
      </c>
      <c r="C3055" s="29">
        <f t="shared" si="141"/>
        <v>5.2829594863224081</v>
      </c>
      <c r="D3055" s="80">
        <f t="shared" si="142"/>
        <v>5.6503142383240608</v>
      </c>
      <c r="E3055" s="80">
        <f t="shared" si="143"/>
        <v>5.6119099653658013</v>
      </c>
    </row>
    <row r="3056" spans="1:5" x14ac:dyDescent="0.3">
      <c r="A3056" s="81">
        <v>41145</v>
      </c>
      <c r="B3056" s="88">
        <v>7.82</v>
      </c>
      <c r="C3056" s="29">
        <f t="shared" si="141"/>
        <v>5.2845362384106958</v>
      </c>
      <c r="D3056" s="80">
        <f t="shared" si="142"/>
        <v>5.6520687613802485</v>
      </c>
      <c r="E3056" s="80">
        <f t="shared" si="143"/>
        <v>5.6136960002393117</v>
      </c>
    </row>
    <row r="3057" spans="1:5" x14ac:dyDescent="0.3">
      <c r="A3057" s="81">
        <v>41148</v>
      </c>
      <c r="B3057" s="88">
        <v>7.83</v>
      </c>
      <c r="C3057" s="29">
        <f t="shared" si="141"/>
        <v>5.2861154163748196</v>
      </c>
      <c r="D3057" s="80">
        <f t="shared" si="142"/>
        <v>5.6538260049996136</v>
      </c>
      <c r="E3057" s="80">
        <f t="shared" si="143"/>
        <v>5.6154846806412211</v>
      </c>
    </row>
    <row r="3058" spans="1:5" x14ac:dyDescent="0.3">
      <c r="A3058" s="81">
        <v>41149</v>
      </c>
      <c r="B3058" s="88">
        <v>7.83</v>
      </c>
      <c r="C3058" s="29">
        <f t="shared" si="141"/>
        <v>5.2876969692462445</v>
      </c>
      <c r="D3058" s="80">
        <f t="shared" si="142"/>
        <v>5.6555859125574282</v>
      </c>
      <c r="E3058" s="80">
        <f t="shared" si="143"/>
        <v>5.6172759525811804</v>
      </c>
    </row>
    <row r="3059" spans="1:5" x14ac:dyDescent="0.3">
      <c r="A3059" s="81">
        <v>41150</v>
      </c>
      <c r="B3059" s="88">
        <v>7.82</v>
      </c>
      <c r="C3059" s="29">
        <f t="shared" si="141"/>
        <v>5.2892789953024737</v>
      </c>
      <c r="D3059" s="80">
        <f t="shared" si="142"/>
        <v>5.6573463679344735</v>
      </c>
      <c r="E3059" s="80">
        <f t="shared" si="143"/>
        <v>5.6190677959153019</v>
      </c>
    </row>
    <row r="3060" spans="1:5" x14ac:dyDescent="0.3">
      <c r="A3060" s="81">
        <v>41151</v>
      </c>
      <c r="B3060" s="88">
        <v>7.38</v>
      </c>
      <c r="C3060" s="29">
        <f t="shared" si="141"/>
        <v>5.2908595905446401</v>
      </c>
      <c r="D3060" s="80">
        <f t="shared" si="142"/>
        <v>5.6591052523761354</v>
      </c>
      <c r="E3060" s="80">
        <f t="shared" si="143"/>
        <v>5.620858187921411</v>
      </c>
    </row>
    <row r="3061" spans="1:5" x14ac:dyDescent="0.3">
      <c r="A3061" s="81">
        <v>41152</v>
      </c>
      <c r="B3061" s="88">
        <v>7.38</v>
      </c>
      <c r="C3061" s="29">
        <f t="shared" si="141"/>
        <v>5.2923547345563327</v>
      </c>
      <c r="D3061" s="80">
        <f t="shared" si="142"/>
        <v>5.6607690668741562</v>
      </c>
      <c r="E3061" s="80">
        <f t="shared" si="143"/>
        <v>5.622557865852797</v>
      </c>
    </row>
    <row r="3062" spans="1:5" x14ac:dyDescent="0.3">
      <c r="A3062" s="81">
        <v>41155</v>
      </c>
      <c r="B3062" s="88">
        <v>7.41</v>
      </c>
      <c r="C3062" s="29">
        <f t="shared" si="141"/>
        <v>5.2938503010807709</v>
      </c>
      <c r="D3062" s="80">
        <f t="shared" si="142"/>
        <v>5.6624333705446803</v>
      </c>
      <c r="E3062" s="80">
        <f t="shared" si="143"/>
        <v>5.6242580577457479</v>
      </c>
    </row>
    <row r="3063" spans="1:5" x14ac:dyDescent="0.3">
      <c r="A3063" s="81">
        <v>41156</v>
      </c>
      <c r="B3063" s="88">
        <v>7.39</v>
      </c>
      <c r="C3063" s="29">
        <f t="shared" si="141"/>
        <v>5.2953521664111873</v>
      </c>
      <c r="D3063" s="80">
        <f t="shared" si="142"/>
        <v>5.6641047027587312</v>
      </c>
      <c r="E3063" s="80">
        <f t="shared" si="143"/>
        <v>5.625965006805683</v>
      </c>
    </row>
    <row r="3064" spans="1:5" x14ac:dyDescent="0.3">
      <c r="A3064" s="81">
        <v>41157</v>
      </c>
      <c r="B3064" s="88">
        <v>7.39</v>
      </c>
      <c r="C3064" s="29">
        <f t="shared" si="141"/>
        <v>5.2968505392601957</v>
      </c>
      <c r="D3064" s="80">
        <f t="shared" si="142"/>
        <v>5.6657721675141186</v>
      </c>
      <c r="E3064" s="80">
        <f t="shared" si="143"/>
        <v>5.6276683106241308</v>
      </c>
    </row>
    <row r="3065" spans="1:5" x14ac:dyDescent="0.3">
      <c r="A3065" s="81">
        <v>41158</v>
      </c>
      <c r="B3065" s="88">
        <v>7.39</v>
      </c>
      <c r="C3065" s="29">
        <f t="shared" si="141"/>
        <v>5.2983493360887852</v>
      </c>
      <c r="D3065" s="80">
        <f t="shared" si="142"/>
        <v>5.667440123157097</v>
      </c>
      <c r="E3065" s="80">
        <f t="shared" si="143"/>
        <v>5.6293721301308013</v>
      </c>
    </row>
    <row r="3066" spans="1:5" x14ac:dyDescent="0.3">
      <c r="A3066" s="81">
        <v>41162</v>
      </c>
      <c r="B3066" s="88">
        <v>7.38</v>
      </c>
      <c r="C3066" s="29">
        <f t="shared" si="141"/>
        <v>5.2998485570169249</v>
      </c>
      <c r="D3066" s="80">
        <f t="shared" si="142"/>
        <v>5.6691085698321793</v>
      </c>
      <c r="E3066" s="80">
        <f t="shared" si="143"/>
        <v>5.6310764654818239</v>
      </c>
    </row>
    <row r="3067" spans="1:5" x14ac:dyDescent="0.3">
      <c r="A3067" s="81">
        <v>41163</v>
      </c>
      <c r="B3067" s="88">
        <v>7.37</v>
      </c>
      <c r="C3067" s="29">
        <f t="shared" si="141"/>
        <v>5.3013462412206529</v>
      </c>
      <c r="D3067" s="80">
        <f t="shared" si="142"/>
        <v>5.6707753253719142</v>
      </c>
      <c r="E3067" s="80">
        <f t="shared" si="143"/>
        <v>5.6327792332938449</v>
      </c>
    </row>
    <row r="3068" spans="1:5" x14ac:dyDescent="0.3">
      <c r="A3068" s="81">
        <v>41164</v>
      </c>
      <c r="B3068" s="88">
        <v>7.36</v>
      </c>
      <c r="C3068" s="29">
        <f t="shared" si="141"/>
        <v>5.3028423871568506</v>
      </c>
      <c r="D3068" s="80">
        <f t="shared" si="142"/>
        <v>5.672440387995219</v>
      </c>
      <c r="E3068" s="80">
        <f t="shared" si="143"/>
        <v>5.6344804318322073</v>
      </c>
    </row>
    <row r="3069" spans="1:5" x14ac:dyDescent="0.3">
      <c r="A3069" s="81">
        <v>41165</v>
      </c>
      <c r="B3069" s="88">
        <v>7.36</v>
      </c>
      <c r="C3069" s="29">
        <f t="shared" si="141"/>
        <v>5.3043370463120949</v>
      </c>
      <c r="D3069" s="80">
        <f t="shared" si="142"/>
        <v>5.6741038149385092</v>
      </c>
      <c r="E3069" s="80">
        <f t="shared" si="143"/>
        <v>5.6361801157093891</v>
      </c>
    </row>
    <row r="3070" spans="1:5" x14ac:dyDescent="0.3">
      <c r="A3070" s="81">
        <v>41166</v>
      </c>
      <c r="B3070" s="88">
        <v>7.35</v>
      </c>
      <c r="C3070" s="29">
        <f t="shared" si="141"/>
        <v>5.3058321267519686</v>
      </c>
      <c r="D3070" s="80">
        <f t="shared" si="142"/>
        <v>5.6757677296769993</v>
      </c>
      <c r="E3070" s="80">
        <f t="shared" si="143"/>
        <v>5.6378803123091403</v>
      </c>
    </row>
    <row r="3071" spans="1:5" x14ac:dyDescent="0.3">
      <c r="A3071" s="81">
        <v>41169</v>
      </c>
      <c r="B3071" s="88">
        <v>7.34</v>
      </c>
      <c r="C3071" s="29">
        <f t="shared" si="141"/>
        <v>5.3073256654373289</v>
      </c>
      <c r="D3071" s="80">
        <f t="shared" si="142"/>
        <v>5.6774299474782994</v>
      </c>
      <c r="E3071" s="80">
        <f t="shared" si="143"/>
        <v>5.6395789357291255</v>
      </c>
    </row>
    <row r="3072" spans="1:5" x14ac:dyDescent="0.3">
      <c r="A3072" s="81">
        <v>41170</v>
      </c>
      <c r="B3072" s="88">
        <v>7.33</v>
      </c>
      <c r="C3072" s="29">
        <f t="shared" si="141"/>
        <v>5.3088176608283959</v>
      </c>
      <c r="D3072" s="80">
        <f t="shared" si="142"/>
        <v>5.6790904665650501</v>
      </c>
      <c r="E3072" s="80">
        <f t="shared" si="143"/>
        <v>5.6412759842377751</v>
      </c>
    </row>
    <row r="3073" spans="1:5" x14ac:dyDescent="0.3">
      <c r="A3073" s="81">
        <v>41171</v>
      </c>
      <c r="B3073" s="88">
        <v>7.33</v>
      </c>
      <c r="C3073" s="29">
        <f t="shared" si="141"/>
        <v>5.3103081113866732</v>
      </c>
      <c r="D3073" s="80">
        <f t="shared" si="142"/>
        <v>5.6807492851613377</v>
      </c>
      <c r="E3073" s="80">
        <f t="shared" si="143"/>
        <v>5.6429714561047488</v>
      </c>
    </row>
    <row r="3074" spans="1:5" x14ac:dyDescent="0.3">
      <c r="A3074" s="81">
        <v>41172</v>
      </c>
      <c r="B3074" s="88">
        <v>7.35</v>
      </c>
      <c r="C3074" s="29">
        <f t="shared" si="141"/>
        <v>5.3117989803889447</v>
      </c>
      <c r="D3074" s="80">
        <f t="shared" si="142"/>
        <v>5.6824085882857638</v>
      </c>
      <c r="E3074" s="80">
        <f t="shared" si="143"/>
        <v>5.6446674375416954</v>
      </c>
    </row>
    <row r="3075" spans="1:5" x14ac:dyDescent="0.3">
      <c r="A3075" s="81">
        <v>41173</v>
      </c>
      <c r="B3075" s="88">
        <v>7.35</v>
      </c>
      <c r="C3075" s="29">
        <f t="shared" si="141"/>
        <v>5.313294198683935</v>
      </c>
      <c r="D3075" s="80">
        <f t="shared" si="142"/>
        <v>5.684072750943499</v>
      </c>
      <c r="E3075" s="80">
        <f t="shared" si="143"/>
        <v>5.6463681058383424</v>
      </c>
    </row>
    <row r="3076" spans="1:5" x14ac:dyDescent="0.3">
      <c r="A3076" s="81">
        <v>41176</v>
      </c>
      <c r="B3076" s="88">
        <v>7.35</v>
      </c>
      <c r="C3076" s="29">
        <f t="shared" si="141"/>
        <v>5.3147898378679228</v>
      </c>
      <c r="D3076" s="80">
        <f t="shared" si="142"/>
        <v>5.6857374009715649</v>
      </c>
      <c r="E3076" s="80">
        <f t="shared" si="143"/>
        <v>5.6480692865252564</v>
      </c>
    </row>
    <row r="3077" spans="1:5" x14ac:dyDescent="0.3">
      <c r="A3077" s="81">
        <v>41177</v>
      </c>
      <c r="B3077" s="88">
        <v>7.38</v>
      </c>
      <c r="C3077" s="29">
        <f t="shared" ref="C3077:C3140" si="144">IF(A3077=$B$2,1,IF(A3076&lt;DATE(1998,1,2),ROUND(B3076/3000+1,8)*C3076,ROUND(((1+B3076/100)^(1/252)),8)*C3076))</f>
        <v>5.3162858980593848</v>
      </c>
      <c r="D3077" s="80">
        <f t="shared" ref="D3077:D3140" si="145">(((ROUND(C3077/C3076,8)-1)*$D$1)+1)*D3076</f>
        <v>5.6874025385126936</v>
      </c>
      <c r="E3077" s="80">
        <f t="shared" ref="E3077:E3140" si="146">(((ROUND(C3077/C3076,8))*(($E$1+1)^(1/252)))*E3076)</f>
        <v>5.6497709797568145</v>
      </c>
    </row>
    <row r="3078" spans="1:5" x14ac:dyDescent="0.3">
      <c r="A3078" s="81">
        <v>41178</v>
      </c>
      <c r="B3078" s="88">
        <v>7.37</v>
      </c>
      <c r="C3078" s="29">
        <f t="shared" si="144"/>
        <v>5.3177882272913175</v>
      </c>
      <c r="D3078" s="80">
        <f t="shared" si="145"/>
        <v>5.6890746726006194</v>
      </c>
      <c r="E3078" s="80">
        <f t="shared" si="146"/>
        <v>5.6514794005585198</v>
      </c>
    </row>
    <row r="3079" spans="1:5" x14ac:dyDescent="0.3">
      <c r="A3079" s="81">
        <v>41179</v>
      </c>
      <c r="B3079" s="88">
        <v>7.36</v>
      </c>
      <c r="C3079" s="29">
        <f t="shared" si="144"/>
        <v>5.3192890134848243</v>
      </c>
      <c r="D3079" s="80">
        <f t="shared" si="145"/>
        <v>5.6907451083091471</v>
      </c>
      <c r="E3079" s="80">
        <f t="shared" si="146"/>
        <v>5.6531862468767615</v>
      </c>
    </row>
    <row r="3080" spans="1:5" x14ac:dyDescent="0.3">
      <c r="A3080" s="81">
        <v>41180</v>
      </c>
      <c r="B3080" s="88">
        <v>7.36</v>
      </c>
      <c r="C3080" s="29">
        <f t="shared" si="144"/>
        <v>5.3207883082861658</v>
      </c>
      <c r="D3080" s="80">
        <f t="shared" si="145"/>
        <v>5.692413903059391</v>
      </c>
      <c r="E3080" s="80">
        <f t="shared" si="146"/>
        <v>5.6548915735053251</v>
      </c>
    </row>
    <row r="3081" spans="1:5" x14ac:dyDescent="0.3">
      <c r="A3081" s="81">
        <v>41183</v>
      </c>
      <c r="B3081" s="88">
        <v>7.36</v>
      </c>
      <c r="C3081" s="29">
        <f t="shared" si="144"/>
        <v>5.3222880256787395</v>
      </c>
      <c r="D3081" s="80">
        <f t="shared" si="145"/>
        <v>5.6940831871789293</v>
      </c>
      <c r="E3081" s="80">
        <f t="shared" si="146"/>
        <v>5.6565974145586368</v>
      </c>
    </row>
    <row r="3082" spans="1:5" x14ac:dyDescent="0.3">
      <c r="A3082" s="81">
        <v>41184</v>
      </c>
      <c r="B3082" s="88">
        <v>7.35</v>
      </c>
      <c r="C3082" s="29">
        <f t="shared" si="144"/>
        <v>5.3237881657816581</v>
      </c>
      <c r="D3082" s="80">
        <f t="shared" si="145"/>
        <v>5.6957529608112685</v>
      </c>
      <c r="E3082" s="80">
        <f t="shared" si="146"/>
        <v>5.6583037701918766</v>
      </c>
    </row>
    <row r="3083" spans="1:5" x14ac:dyDescent="0.3">
      <c r="A3083" s="81">
        <v>41185</v>
      </c>
      <c r="B3083" s="88">
        <v>7.36</v>
      </c>
      <c r="C3083" s="29">
        <f t="shared" si="144"/>
        <v>5.3252867589124442</v>
      </c>
      <c r="D3083" s="80">
        <f t="shared" si="145"/>
        <v>5.6974210315312455</v>
      </c>
      <c r="E3083" s="80">
        <f t="shared" si="146"/>
        <v>5.6600085469464405</v>
      </c>
    </row>
    <row r="3084" spans="1:5" x14ac:dyDescent="0.3">
      <c r="A3084" s="81">
        <v>41186</v>
      </c>
      <c r="B3084" s="88">
        <v>7.36</v>
      </c>
      <c r="C3084" s="29">
        <f t="shared" si="144"/>
        <v>5.3267877442383114</v>
      </c>
      <c r="D3084" s="80">
        <f t="shared" si="145"/>
        <v>5.6990917839769075</v>
      </c>
      <c r="E3084" s="80">
        <f t="shared" si="146"/>
        <v>5.6617159315737089</v>
      </c>
    </row>
    <row r="3085" spans="1:5" x14ac:dyDescent="0.3">
      <c r="A3085" s="81">
        <v>41187</v>
      </c>
      <c r="B3085" s="88">
        <v>7.36</v>
      </c>
      <c r="C3085" s="29">
        <f t="shared" si="144"/>
        <v>5.3282891526319025</v>
      </c>
      <c r="D3085" s="80">
        <f t="shared" si="145"/>
        <v>5.7007630263659532</v>
      </c>
      <c r="E3085" s="80">
        <f t="shared" si="146"/>
        <v>5.6634238312465364</v>
      </c>
    </row>
    <row r="3086" spans="1:5" x14ac:dyDescent="0.3">
      <c r="A3086" s="81">
        <v>41190</v>
      </c>
      <c r="B3086" s="88">
        <v>7.36</v>
      </c>
      <c r="C3086" s="29">
        <f t="shared" si="144"/>
        <v>5.3297909842124636</v>
      </c>
      <c r="D3086" s="80">
        <f t="shared" si="145"/>
        <v>5.7024347588420561</v>
      </c>
      <c r="E3086" s="80">
        <f t="shared" si="146"/>
        <v>5.6651322461202902</v>
      </c>
    </row>
    <row r="3087" spans="1:5" x14ac:dyDescent="0.3">
      <c r="A3087" s="81">
        <v>41191</v>
      </c>
      <c r="B3087" s="88">
        <v>7.35</v>
      </c>
      <c r="C3087" s="29">
        <f t="shared" si="144"/>
        <v>5.3312932390992742</v>
      </c>
      <c r="D3087" s="80">
        <f t="shared" si="145"/>
        <v>5.7041069815489331</v>
      </c>
      <c r="E3087" s="80">
        <f t="shared" si="146"/>
        <v>5.6668411763503848</v>
      </c>
    </row>
    <row r="3088" spans="1:5" x14ac:dyDescent="0.3">
      <c r="A3088" s="81">
        <v>41192</v>
      </c>
      <c r="B3088" s="88">
        <v>7.33</v>
      </c>
      <c r="C3088" s="29">
        <f t="shared" si="144"/>
        <v>5.3327939448331492</v>
      </c>
      <c r="D3088" s="80">
        <f t="shared" si="145"/>
        <v>5.7057774988457695</v>
      </c>
      <c r="E3088" s="80">
        <f t="shared" si="146"/>
        <v>5.6685485253195473</v>
      </c>
    </row>
    <row r="3089" spans="1:5" x14ac:dyDescent="0.3">
      <c r="A3089" s="81">
        <v>41193</v>
      </c>
      <c r="B3089" s="88">
        <v>7.04</v>
      </c>
      <c r="C3089" s="29">
        <f t="shared" si="144"/>
        <v>5.3342911267331612</v>
      </c>
      <c r="D3089" s="80">
        <f t="shared" si="145"/>
        <v>5.7074441125186954</v>
      </c>
      <c r="E3089" s="80">
        <f t="shared" si="146"/>
        <v>5.670252193882849</v>
      </c>
    </row>
    <row r="3090" spans="1:5" x14ac:dyDescent="0.3">
      <c r="A3090" s="81">
        <v>41197</v>
      </c>
      <c r="B3090" s="88">
        <v>7.04</v>
      </c>
      <c r="C3090" s="29">
        <f t="shared" si="144"/>
        <v>5.3357314386802903</v>
      </c>
      <c r="D3090" s="80">
        <f t="shared" si="145"/>
        <v>5.7090474386097032</v>
      </c>
      <c r="E3090" s="80">
        <f t="shared" si="146"/>
        <v>5.671895474765754</v>
      </c>
    </row>
    <row r="3091" spans="1:5" x14ac:dyDescent="0.3">
      <c r="A3091" s="81">
        <v>41198</v>
      </c>
      <c r="B3091" s="88">
        <v>7.05</v>
      </c>
      <c r="C3091" s="29">
        <f t="shared" si="144"/>
        <v>5.3371721395260483</v>
      </c>
      <c r="D3091" s="80">
        <f t="shared" si="145"/>
        <v>5.7106512151045177</v>
      </c>
      <c r="E3091" s="80">
        <f t="shared" si="146"/>
        <v>5.6735392318835718</v>
      </c>
    </row>
    <row r="3092" spans="1:5" x14ac:dyDescent="0.3">
      <c r="A3092" s="81">
        <v>41199</v>
      </c>
      <c r="B3092" s="88">
        <v>7.06</v>
      </c>
      <c r="C3092" s="29">
        <f t="shared" si="144"/>
        <v>5.338615204129133</v>
      </c>
      <c r="D3092" s="80">
        <f t="shared" si="145"/>
        <v>5.7122576404334291</v>
      </c>
      <c r="E3092" s="80">
        <f t="shared" si="146"/>
        <v>5.6751855646253819</v>
      </c>
    </row>
    <row r="3093" spans="1:5" x14ac:dyDescent="0.3">
      <c r="A3093" s="81">
        <v>41200</v>
      </c>
      <c r="B3093" s="88">
        <v>7.08</v>
      </c>
      <c r="C3093" s="29">
        <f t="shared" si="144"/>
        <v>5.3400606341956518</v>
      </c>
      <c r="D3093" s="80">
        <f t="shared" si="145"/>
        <v>5.7138667165773249</v>
      </c>
      <c r="E3093" s="80">
        <f t="shared" si="146"/>
        <v>5.676834474955931</v>
      </c>
    </row>
    <row r="3094" spans="1:5" x14ac:dyDescent="0.3">
      <c r="A3094" s="81">
        <v>41201</v>
      </c>
      <c r="B3094" s="88">
        <v>7.08</v>
      </c>
      <c r="C3094" s="29">
        <f t="shared" si="144"/>
        <v>5.3415104072572301</v>
      </c>
      <c r="D3094" s="80">
        <f t="shared" si="145"/>
        <v>5.715480645062275</v>
      </c>
      <c r="E3094" s="80">
        <f t="shared" si="146"/>
        <v>5.6784880653137222</v>
      </c>
    </row>
    <row r="3095" spans="1:5" x14ac:dyDescent="0.3">
      <c r="A3095" s="81">
        <v>41204</v>
      </c>
      <c r="B3095" s="88">
        <v>7.12</v>
      </c>
      <c r="C3095" s="29">
        <f t="shared" si="144"/>
        <v>5.3429605739176962</v>
      </c>
      <c r="D3095" s="80">
        <f t="shared" si="145"/>
        <v>5.7170950294145531</v>
      </c>
      <c r="E3095" s="80">
        <f t="shared" si="146"/>
        <v>5.6801421373415506</v>
      </c>
    </row>
    <row r="3096" spans="1:5" x14ac:dyDescent="0.3">
      <c r="A3096" s="81">
        <v>41205</v>
      </c>
      <c r="B3096" s="88">
        <v>7.12</v>
      </c>
      <c r="C3096" s="29">
        <f t="shared" si="144"/>
        <v>5.3444190418655584</v>
      </c>
      <c r="D3096" s="80">
        <f t="shared" si="145"/>
        <v>5.7187186729001107</v>
      </c>
      <c r="E3096" s="80">
        <f t="shared" si="146"/>
        <v>5.6818050979564658</v>
      </c>
    </row>
    <row r="3097" spans="1:5" x14ac:dyDescent="0.3">
      <c r="A3097" s="81">
        <v>41206</v>
      </c>
      <c r="B3097" s="88">
        <v>7.13</v>
      </c>
      <c r="C3097" s="29">
        <f t="shared" si="144"/>
        <v>5.345877907931416</v>
      </c>
      <c r="D3097" s="80">
        <f t="shared" si="145"/>
        <v>5.7203427774971516</v>
      </c>
      <c r="E3097" s="80">
        <f t="shared" si="146"/>
        <v>5.6834685454320866</v>
      </c>
    </row>
    <row r="3098" spans="1:5" x14ac:dyDescent="0.3">
      <c r="A3098" s="81">
        <v>41207</v>
      </c>
      <c r="B3098" s="88">
        <v>7.11</v>
      </c>
      <c r="C3098" s="29">
        <f t="shared" si="144"/>
        <v>5.3473391501987697</v>
      </c>
      <c r="D3098" s="80">
        <f t="shared" si="145"/>
        <v>5.7219695453711426</v>
      </c>
      <c r="E3098" s="80">
        <f t="shared" si="146"/>
        <v>5.6851345828359312</v>
      </c>
    </row>
    <row r="3099" spans="1:5" x14ac:dyDescent="0.3">
      <c r="A3099" s="81">
        <v>41208</v>
      </c>
      <c r="B3099" s="88">
        <v>7.09</v>
      </c>
      <c r="C3099" s="29">
        <f t="shared" si="144"/>
        <v>5.3487968348511137</v>
      </c>
      <c r="D3099" s="80">
        <f t="shared" si="145"/>
        <v>5.7235923705486922</v>
      </c>
      <c r="E3099" s="80">
        <f t="shared" si="146"/>
        <v>5.686796901534855</v>
      </c>
    </row>
    <row r="3100" spans="1:5" x14ac:dyDescent="0.3">
      <c r="A3100" s="81">
        <v>41211</v>
      </c>
      <c r="B3100" s="88">
        <v>7.08</v>
      </c>
      <c r="C3100" s="29">
        <f t="shared" si="144"/>
        <v>5.350250958758636</v>
      </c>
      <c r="D3100" s="80">
        <f t="shared" si="145"/>
        <v>5.7252112494097531</v>
      </c>
      <c r="E3100" s="80">
        <f t="shared" si="146"/>
        <v>5.6884554979784854</v>
      </c>
    </row>
    <row r="3101" spans="1:5" x14ac:dyDescent="0.3">
      <c r="A3101" s="81">
        <v>41212</v>
      </c>
      <c r="B3101" s="88">
        <v>7.07</v>
      </c>
      <c r="C3101" s="29">
        <f t="shared" si="144"/>
        <v>5.35170349839143</v>
      </c>
      <c r="D3101" s="80">
        <f t="shared" si="145"/>
        <v>5.7268283822509813</v>
      </c>
      <c r="E3101" s="80">
        <f t="shared" si="146"/>
        <v>5.6901124733938646</v>
      </c>
    </row>
    <row r="3102" spans="1:5" x14ac:dyDescent="0.3">
      <c r="A3102" s="81">
        <v>41213</v>
      </c>
      <c r="B3102" s="88">
        <v>7.09</v>
      </c>
      <c r="C3102" s="29">
        <f t="shared" si="144"/>
        <v>5.3531544522439143</v>
      </c>
      <c r="D3102" s="80">
        <f t="shared" si="145"/>
        <v>5.7284437673335011</v>
      </c>
      <c r="E3102" s="80">
        <f t="shared" si="146"/>
        <v>5.6917678260820219</v>
      </c>
    </row>
    <row r="3103" spans="1:5" x14ac:dyDescent="0.3">
      <c r="A3103" s="81">
        <v>41214</v>
      </c>
      <c r="B3103" s="88">
        <v>7.11</v>
      </c>
      <c r="C3103" s="29">
        <f t="shared" si="144"/>
        <v>5.3546097608133012</v>
      </c>
      <c r="D3103" s="80">
        <f t="shared" si="145"/>
        <v>5.7300640183788811</v>
      </c>
      <c r="E3103" s="80">
        <f t="shared" si="146"/>
        <v>5.693427872332621</v>
      </c>
    </row>
    <row r="3104" spans="1:5" x14ac:dyDescent="0.3">
      <c r="A3104" s="81">
        <v>41218</v>
      </c>
      <c r="B3104" s="88">
        <v>7.12</v>
      </c>
      <c r="C3104" s="29">
        <f t="shared" si="144"/>
        <v>5.3560694274340985</v>
      </c>
      <c r="D3104" s="80">
        <f t="shared" si="145"/>
        <v>5.7316891392545273</v>
      </c>
      <c r="E3104" s="80">
        <f t="shared" si="146"/>
        <v>5.6950926159680177</v>
      </c>
    </row>
    <row r="3105" spans="1:5" x14ac:dyDescent="0.3">
      <c r="A3105" s="81">
        <v>41219</v>
      </c>
      <c r="B3105" s="88">
        <v>7.12</v>
      </c>
      <c r="C3105" s="29">
        <f t="shared" si="144"/>
        <v>5.3575314737057047</v>
      </c>
      <c r="D3105" s="80">
        <f t="shared" si="145"/>
        <v>5.7333169274379161</v>
      </c>
      <c r="E3105" s="80">
        <f t="shared" si="146"/>
        <v>5.6967599535961364</v>
      </c>
    </row>
    <row r="3106" spans="1:5" x14ac:dyDescent="0.3">
      <c r="A3106" s="81">
        <v>41220</v>
      </c>
      <c r="B3106" s="88">
        <v>7.13</v>
      </c>
      <c r="C3106" s="29">
        <f t="shared" si="144"/>
        <v>5.3589939190720814</v>
      </c>
      <c r="D3106" s="80">
        <f t="shared" si="145"/>
        <v>5.7349451779098741</v>
      </c>
      <c r="E3106" s="80">
        <f t="shared" si="146"/>
        <v>5.6984277793664067</v>
      </c>
    </row>
    <row r="3107" spans="1:5" x14ac:dyDescent="0.3">
      <c r="A3107" s="81">
        <v>41221</v>
      </c>
      <c r="B3107" s="88">
        <v>7.09</v>
      </c>
      <c r="C3107" s="29">
        <f t="shared" si="144"/>
        <v>5.36045874646992</v>
      </c>
      <c r="D3107" s="80">
        <f t="shared" si="145"/>
        <v>5.736576098457367</v>
      </c>
      <c r="E3107" s="80">
        <f t="shared" si="146"/>
        <v>5.7000982018817492</v>
      </c>
    </row>
    <row r="3108" spans="1:5" x14ac:dyDescent="0.3">
      <c r="A3108" s="81">
        <v>41222</v>
      </c>
      <c r="B3108" s="88">
        <v>7.09</v>
      </c>
      <c r="C3108" s="29">
        <f t="shared" si="144"/>
        <v>5.3619160407847355</v>
      </c>
      <c r="D3108" s="80">
        <f t="shared" si="145"/>
        <v>5.7381986496768507</v>
      </c>
      <c r="E3108" s="80">
        <f t="shared" si="146"/>
        <v>5.7017606777481609</v>
      </c>
    </row>
    <row r="3109" spans="1:5" x14ac:dyDescent="0.3">
      <c r="A3109" s="81">
        <v>41225</v>
      </c>
      <c r="B3109" s="88">
        <v>7.07</v>
      </c>
      <c r="C3109" s="29">
        <f t="shared" si="144"/>
        <v>5.3633737312795837</v>
      </c>
      <c r="D3109" s="80">
        <f t="shared" si="145"/>
        <v>5.7398216598238223</v>
      </c>
      <c r="E3109" s="80">
        <f t="shared" si="146"/>
        <v>5.7034236384879744</v>
      </c>
    </row>
    <row r="3110" spans="1:5" x14ac:dyDescent="0.3">
      <c r="A3110" s="81">
        <v>41226</v>
      </c>
      <c r="B3110" s="88">
        <v>7.06</v>
      </c>
      <c r="C3110" s="29">
        <f t="shared" si="144"/>
        <v>5.364827849165609</v>
      </c>
      <c r="D3110" s="80">
        <f t="shared" si="145"/>
        <v>5.7414407099623492</v>
      </c>
      <c r="E3110" s="80">
        <f t="shared" si="146"/>
        <v>5.7050828636255826</v>
      </c>
    </row>
    <row r="3111" spans="1:5" x14ac:dyDescent="0.3">
      <c r="A3111" s="81">
        <v>41227</v>
      </c>
      <c r="B3111" s="88">
        <v>7.06</v>
      </c>
      <c r="C3111" s="29">
        <f t="shared" si="144"/>
        <v>5.3662803763057711</v>
      </c>
      <c r="D3111" s="80">
        <f t="shared" si="145"/>
        <v>5.7430580066354899</v>
      </c>
      <c r="E3111" s="80">
        <f t="shared" si="146"/>
        <v>5.7067404605382031</v>
      </c>
    </row>
    <row r="3112" spans="1:5" x14ac:dyDescent="0.3">
      <c r="A3112" s="81">
        <v>41229</v>
      </c>
      <c r="B3112" s="88">
        <v>7.05</v>
      </c>
      <c r="C3112" s="29">
        <f t="shared" si="144"/>
        <v>5.3677332967176561</v>
      </c>
      <c r="D3112" s="80">
        <f t="shared" si="145"/>
        <v>5.7446757588821811</v>
      </c>
      <c r="E3112" s="80">
        <f t="shared" si="146"/>
        <v>5.7083985390612737</v>
      </c>
    </row>
    <row r="3113" spans="1:5" x14ac:dyDescent="0.3">
      <c r="A3113" s="81">
        <v>41232</v>
      </c>
      <c r="B3113" s="88">
        <v>7.03</v>
      </c>
      <c r="C3113" s="29">
        <f t="shared" si="144"/>
        <v>5.3691846244464223</v>
      </c>
      <c r="D3113" s="80">
        <f t="shared" si="145"/>
        <v>5.7462917554293078</v>
      </c>
      <c r="E3113" s="80">
        <f t="shared" si="146"/>
        <v>5.7100549871854609</v>
      </c>
    </row>
    <row r="3114" spans="1:5" x14ac:dyDescent="0.3">
      <c r="A3114" s="81">
        <v>41233</v>
      </c>
      <c r="B3114" s="88">
        <v>7.01</v>
      </c>
      <c r="C3114" s="29">
        <f t="shared" si="144"/>
        <v>5.3706323713885578</v>
      </c>
      <c r="D3114" s="80">
        <f t="shared" si="145"/>
        <v>5.7479037825146424</v>
      </c>
      <c r="E3114" s="80">
        <f t="shared" si="146"/>
        <v>5.7117076904491029</v>
      </c>
    </row>
    <row r="3115" spans="1:5" x14ac:dyDescent="0.3">
      <c r="A3115" s="81">
        <v>41234</v>
      </c>
      <c r="B3115" s="88">
        <v>6.99</v>
      </c>
      <c r="C3115" s="29">
        <f t="shared" si="144"/>
        <v>5.3720764807269008</v>
      </c>
      <c r="D3115" s="80">
        <f t="shared" si="145"/>
        <v>5.7495117767381858</v>
      </c>
      <c r="E3115" s="80">
        <f t="shared" si="146"/>
        <v>5.71335658820127</v>
      </c>
    </row>
    <row r="3116" spans="1:5" x14ac:dyDescent="0.3">
      <c r="A3116" s="81">
        <v>41235</v>
      </c>
      <c r="B3116" s="88">
        <v>7.09</v>
      </c>
      <c r="C3116" s="29">
        <f t="shared" si="144"/>
        <v>5.3735170030352073</v>
      </c>
      <c r="D3116" s="80">
        <f t="shared" si="145"/>
        <v>5.7511157942770676</v>
      </c>
      <c r="E3116" s="80">
        <f t="shared" si="146"/>
        <v>5.7150017340018033</v>
      </c>
    </row>
    <row r="3117" spans="1:5" x14ac:dyDescent="0.3">
      <c r="A3117" s="81">
        <v>41236</v>
      </c>
      <c r="B3117" s="88">
        <v>7.12</v>
      </c>
      <c r="C3117" s="29">
        <f t="shared" si="144"/>
        <v>5.3749778473676528</v>
      </c>
      <c r="D3117" s="80">
        <f t="shared" si="145"/>
        <v>5.7527424579498296</v>
      </c>
      <c r="E3117" s="80">
        <f t="shared" si="146"/>
        <v>5.7166685565937625</v>
      </c>
    </row>
    <row r="3118" spans="1:5" x14ac:dyDescent="0.3">
      <c r="A3118" s="81">
        <v>41239</v>
      </c>
      <c r="B3118" s="88">
        <v>7.13</v>
      </c>
      <c r="C3118" s="29">
        <f t="shared" si="144"/>
        <v>5.376445055070648</v>
      </c>
      <c r="D3118" s="80">
        <f t="shared" si="145"/>
        <v>5.7543762252333686</v>
      </c>
      <c r="E3118" s="80">
        <f t="shared" si="146"/>
        <v>5.7183422109545656</v>
      </c>
    </row>
    <row r="3119" spans="1:5" x14ac:dyDescent="0.3">
      <c r="A3119" s="81">
        <v>41240</v>
      </c>
      <c r="B3119" s="88">
        <v>7.12</v>
      </c>
      <c r="C3119" s="29">
        <f t="shared" si="144"/>
        <v>5.3779146525620005</v>
      </c>
      <c r="D3119" s="80">
        <f t="shared" si="145"/>
        <v>5.7560126716391489</v>
      </c>
      <c r="E3119" s="80">
        <f t="shared" si="146"/>
        <v>5.7200184711353472</v>
      </c>
    </row>
    <row r="3120" spans="1:5" x14ac:dyDescent="0.3">
      <c r="A3120" s="81">
        <v>41241</v>
      </c>
      <c r="B3120" s="88">
        <v>7.11</v>
      </c>
      <c r="C3120" s="29">
        <f t="shared" si="144"/>
        <v>5.3793826619247103</v>
      </c>
      <c r="D3120" s="80">
        <f t="shared" si="145"/>
        <v>5.7576473676567961</v>
      </c>
      <c r="E3120" s="80">
        <f t="shared" si="146"/>
        <v>5.7216931062420207</v>
      </c>
    </row>
    <row r="3121" spans="1:5" x14ac:dyDescent="0.3">
      <c r="A3121" s="81">
        <v>41242</v>
      </c>
      <c r="B3121" s="88">
        <v>7.07</v>
      </c>
      <c r="C3121" s="29">
        <f t="shared" si="144"/>
        <v>5.3808490816383507</v>
      </c>
      <c r="D3121" s="80">
        <f t="shared" si="145"/>
        <v>5.7592803115299844</v>
      </c>
      <c r="E3121" s="80">
        <f t="shared" si="146"/>
        <v>5.7233661145589609</v>
      </c>
    </row>
    <row r="3122" spans="1:5" x14ac:dyDescent="0.3">
      <c r="A3122" s="81">
        <v>41243</v>
      </c>
      <c r="B3122" s="88">
        <v>7.06</v>
      </c>
      <c r="C3122" s="29">
        <f t="shared" si="144"/>
        <v>5.3823079374413645</v>
      </c>
      <c r="D3122" s="80">
        <f t="shared" si="145"/>
        <v>5.7609048504336</v>
      </c>
      <c r="E3122" s="80">
        <f t="shared" si="146"/>
        <v>5.7250311413097226</v>
      </c>
    </row>
    <row r="3123" spans="1:5" x14ac:dyDescent="0.3">
      <c r="A3123" s="81">
        <v>41246</v>
      </c>
      <c r="B3123" s="88">
        <v>7.07</v>
      </c>
      <c r="C3123" s="29">
        <f t="shared" si="144"/>
        <v>5.3837651973154275</v>
      </c>
      <c r="D3123" s="80">
        <f t="shared" si="145"/>
        <v>5.7625276299273809</v>
      </c>
      <c r="E3123" s="80">
        <f t="shared" si="146"/>
        <v>5.7266945341422781</v>
      </c>
    </row>
    <row r="3124" spans="1:5" x14ac:dyDescent="0.3">
      <c r="A3124" s="81">
        <v>41247</v>
      </c>
      <c r="B3124" s="88">
        <v>7.07</v>
      </c>
      <c r="C3124" s="29">
        <f t="shared" si="144"/>
        <v>5.385224843735724</v>
      </c>
      <c r="D3124" s="80">
        <f t="shared" si="145"/>
        <v>5.7641530848126443</v>
      </c>
      <c r="E3124" s="80">
        <f t="shared" si="146"/>
        <v>5.7283605291881887</v>
      </c>
    </row>
    <row r="3125" spans="1:5" x14ac:dyDescent="0.3">
      <c r="A3125" s="81">
        <v>41248</v>
      </c>
      <c r="B3125" s="88">
        <v>7.06</v>
      </c>
      <c r="C3125" s="29">
        <f t="shared" si="144"/>
        <v>5.3866848858953578</v>
      </c>
      <c r="D3125" s="80">
        <f t="shared" si="145"/>
        <v>5.7657789981952465</v>
      </c>
      <c r="E3125" s="80">
        <f t="shared" si="146"/>
        <v>5.7300270089010352</v>
      </c>
    </row>
    <row r="3126" spans="1:5" x14ac:dyDescent="0.3">
      <c r="A3126" s="81">
        <v>41249</v>
      </c>
      <c r="B3126" s="88">
        <v>7.05</v>
      </c>
      <c r="C3126" s="29">
        <f t="shared" si="144"/>
        <v>5.3881433308282141</v>
      </c>
      <c r="D3126" s="80">
        <f t="shared" si="145"/>
        <v>5.7674031506794243</v>
      </c>
      <c r="E3126" s="80">
        <f t="shared" si="146"/>
        <v>5.7316918532698597</v>
      </c>
    </row>
    <row r="3127" spans="1:5" x14ac:dyDescent="0.3">
      <c r="A3127" s="81">
        <v>41250</v>
      </c>
      <c r="B3127" s="88">
        <v>7.04</v>
      </c>
      <c r="C3127" s="29">
        <f t="shared" si="144"/>
        <v>5.389600177022003</v>
      </c>
      <c r="D3127" s="80">
        <f t="shared" si="145"/>
        <v>5.7690255405180455</v>
      </c>
      <c r="E3127" s="80">
        <f t="shared" si="146"/>
        <v>5.7333550605869039</v>
      </c>
    </row>
    <row r="3128" spans="1:5" x14ac:dyDescent="0.3">
      <c r="A3128" s="81">
        <v>41253</v>
      </c>
      <c r="B3128" s="88">
        <v>7.01</v>
      </c>
      <c r="C3128" s="29">
        <f t="shared" si="144"/>
        <v>5.3910554229658008</v>
      </c>
      <c r="D3128" s="80">
        <f t="shared" si="145"/>
        <v>5.7706461659655233</v>
      </c>
      <c r="E3128" s="80">
        <f t="shared" si="146"/>
        <v>5.7350166291457292</v>
      </c>
    </row>
    <row r="3129" spans="1:5" x14ac:dyDescent="0.3">
      <c r="A3129" s="81">
        <v>41254</v>
      </c>
      <c r="B3129" s="88">
        <v>6.97</v>
      </c>
      <c r="C3129" s="29">
        <f t="shared" si="144"/>
        <v>5.3925050238584822</v>
      </c>
      <c r="D3129" s="80">
        <f t="shared" si="145"/>
        <v>5.772260522442612</v>
      </c>
      <c r="E3129" s="80">
        <f t="shared" si="146"/>
        <v>5.7366722558936196</v>
      </c>
    </row>
    <row r="3130" spans="1:5" x14ac:dyDescent="0.3">
      <c r="A3130" s="81">
        <v>41255</v>
      </c>
      <c r="B3130" s="88">
        <v>6.97</v>
      </c>
      <c r="C3130" s="29">
        <f t="shared" si="144"/>
        <v>5.3939470336269117</v>
      </c>
      <c r="D3130" s="80">
        <f t="shared" si="145"/>
        <v>5.7738664424604451</v>
      </c>
      <c r="E3130" s="80">
        <f t="shared" si="146"/>
        <v>5.738319870157027</v>
      </c>
    </row>
    <row r="3131" spans="1:5" x14ac:dyDescent="0.3">
      <c r="A3131" s="81">
        <v>41256</v>
      </c>
      <c r="B3131" s="88">
        <v>6.95</v>
      </c>
      <c r="C3131" s="29">
        <f t="shared" si="144"/>
        <v>5.3953894290031741</v>
      </c>
      <c r="D3131" s="80">
        <f t="shared" si="145"/>
        <v>5.7754728092666889</v>
      </c>
      <c r="E3131" s="80">
        <f t="shared" si="146"/>
        <v>5.7399679576273108</v>
      </c>
    </row>
    <row r="3132" spans="1:5" x14ac:dyDescent="0.3">
      <c r="A3132" s="81">
        <v>41257</v>
      </c>
      <c r="B3132" s="88">
        <v>6.9</v>
      </c>
      <c r="C3132" s="29">
        <f t="shared" si="144"/>
        <v>5.3968282175022066</v>
      </c>
      <c r="D3132" s="80">
        <f t="shared" si="145"/>
        <v>5.7770751764722315</v>
      </c>
      <c r="E3132" s="80">
        <f t="shared" si="146"/>
        <v>5.7416122707800241</v>
      </c>
    </row>
    <row r="3133" spans="1:5" x14ac:dyDescent="0.3">
      <c r="A3133" s="81">
        <v>41260</v>
      </c>
      <c r="B3133" s="88">
        <v>6.89</v>
      </c>
      <c r="C3133" s="29">
        <f t="shared" si="144"/>
        <v>5.3982573515824832</v>
      </c>
      <c r="D3133" s="80">
        <f t="shared" si="145"/>
        <v>5.7786668087717237</v>
      </c>
      <c r="E3133" s="80">
        <f t="shared" si="146"/>
        <v>5.743246375364504</v>
      </c>
    </row>
    <row r="3134" spans="1:5" x14ac:dyDescent="0.3">
      <c r="A3134" s="81">
        <v>41261</v>
      </c>
      <c r="B3134" s="88">
        <v>6.87</v>
      </c>
      <c r="C3134" s="29">
        <f t="shared" si="144"/>
        <v>5.3996848667565356</v>
      </c>
      <c r="D3134" s="80">
        <f t="shared" si="145"/>
        <v>5.7802566550929324</v>
      </c>
      <c r="E3134" s="80">
        <f t="shared" si="146"/>
        <v>5.7448788199838088</v>
      </c>
    </row>
    <row r="3135" spans="1:5" x14ac:dyDescent="0.3">
      <c r="A3135" s="81">
        <v>41262</v>
      </c>
      <c r="B3135" s="88">
        <v>6.84</v>
      </c>
      <c r="C3135" s="29">
        <f t="shared" si="144"/>
        <v>5.4011087636559001</v>
      </c>
      <c r="D3135" s="80">
        <f t="shared" si="145"/>
        <v>5.7818424886215505</v>
      </c>
      <c r="E3135" s="80">
        <f t="shared" si="146"/>
        <v>5.7465074773102351</v>
      </c>
    </row>
    <row r="3136" spans="1:5" x14ac:dyDescent="0.3">
      <c r="A3136" s="81">
        <v>41263</v>
      </c>
      <c r="B3136" s="88">
        <v>6.85</v>
      </c>
      <c r="C3136" s="29">
        <f t="shared" si="144"/>
        <v>5.4025269867950607</v>
      </c>
      <c r="D3136" s="80">
        <f t="shared" si="145"/>
        <v>5.783422019948719</v>
      </c>
      <c r="E3136" s="80">
        <f t="shared" si="146"/>
        <v>5.7481301601407715</v>
      </c>
    </row>
    <row r="3137" spans="1:5" x14ac:dyDescent="0.3">
      <c r="A3137" s="81">
        <v>41264</v>
      </c>
      <c r="B3137" s="88">
        <v>6.87</v>
      </c>
      <c r="C3137" s="29">
        <f t="shared" si="144"/>
        <v>5.4039475812662383</v>
      </c>
      <c r="D3137" s="80">
        <f t="shared" si="145"/>
        <v>5.7850042091019978</v>
      </c>
      <c r="E3137" s="80">
        <f t="shared" si="146"/>
        <v>5.7497554280302339</v>
      </c>
    </row>
    <row r="3138" spans="1:5" x14ac:dyDescent="0.3">
      <c r="A3138" s="81">
        <v>41267</v>
      </c>
      <c r="B3138" s="88">
        <v>6.87</v>
      </c>
      <c r="C3138" s="29">
        <f t="shared" si="144"/>
        <v>5.4053726022434185</v>
      </c>
      <c r="D3138" s="80">
        <f t="shared" si="145"/>
        <v>5.7865913451385795</v>
      </c>
      <c r="E3138" s="80">
        <f t="shared" si="146"/>
        <v>5.7513854678616134</v>
      </c>
    </row>
    <row r="3139" spans="1:5" x14ac:dyDescent="0.3">
      <c r="A3139" s="81">
        <v>41269</v>
      </c>
      <c r="B3139" s="88">
        <v>6.9</v>
      </c>
      <c r="C3139" s="29">
        <f t="shared" si="144"/>
        <v>5.4067979989986306</v>
      </c>
      <c r="D3139" s="80">
        <f t="shared" si="145"/>
        <v>5.7881789166114563</v>
      </c>
      <c r="E3139" s="80">
        <f t="shared" si="146"/>
        <v>5.753015969804796</v>
      </c>
    </row>
    <row r="3140" spans="1:5" x14ac:dyDescent="0.3">
      <c r="A3140" s="81">
        <v>41270</v>
      </c>
      <c r="B3140" s="88">
        <v>6.9</v>
      </c>
      <c r="C3140" s="29">
        <f t="shared" si="144"/>
        <v>5.4082297731767452</v>
      </c>
      <c r="D3140" s="80">
        <f t="shared" si="145"/>
        <v>5.7897736080837845</v>
      </c>
      <c r="E3140" s="80">
        <f t="shared" si="146"/>
        <v>5.7546533199649046</v>
      </c>
    </row>
    <row r="3141" spans="1:5" x14ac:dyDescent="0.3">
      <c r="A3141" s="81">
        <v>41271</v>
      </c>
      <c r="B3141" s="88">
        <v>6.9</v>
      </c>
      <c r="C3141" s="29">
        <f t="shared" ref="C3141:C3204" si="147">IF(A3141=$B$2,1,IF(A3140&lt;DATE(1998,1,2),ROUND(B3140/3000+1,8)*C3140,ROUND(((1+B3140/100)^(1/252)),8)*C3140))</f>
        <v>5.4096619265029799</v>
      </c>
      <c r="D3141" s="80">
        <f t="shared" ref="D3141:D3204" si="148">(((ROUND(C3141/C3140,8)-1)*$D$1)+1)*D3140</f>
        <v>5.7913687389068871</v>
      </c>
      <c r="E3141" s="80">
        <f t="shared" ref="E3141:E3204" si="149">(((ROUND(C3141/C3140,8))*(($E$1+1)^(1/252)))*E3140)</f>
        <v>5.7562911361267695</v>
      </c>
    </row>
    <row r="3142" spans="1:5" x14ac:dyDescent="0.3">
      <c r="A3142" s="81">
        <v>41274</v>
      </c>
      <c r="B3142" s="88">
        <v>6.9</v>
      </c>
      <c r="C3142" s="29">
        <f t="shared" si="147"/>
        <v>5.411094459077737</v>
      </c>
      <c r="D3142" s="80">
        <f t="shared" si="148"/>
        <v>5.7929643092018095</v>
      </c>
      <c r="E3142" s="80">
        <f t="shared" si="149"/>
        <v>5.7579294184230188</v>
      </c>
    </row>
    <row r="3143" spans="1:5" x14ac:dyDescent="0.3">
      <c r="A3143" s="81">
        <v>41276</v>
      </c>
      <c r="B3143" s="88">
        <v>6.92</v>
      </c>
      <c r="C3143" s="29">
        <f t="shared" si="147"/>
        <v>5.4125273710014454</v>
      </c>
      <c r="D3143" s="80">
        <f t="shared" si="148"/>
        <v>5.79456031908963</v>
      </c>
      <c r="E3143" s="80">
        <f t="shared" si="149"/>
        <v>5.759568166986317</v>
      </c>
    </row>
    <row r="3144" spans="1:5" x14ac:dyDescent="0.3">
      <c r="A3144" s="81">
        <v>41277</v>
      </c>
      <c r="B3144" s="88">
        <v>6.92</v>
      </c>
      <c r="C3144" s="29">
        <f t="shared" si="147"/>
        <v>5.413964667644815</v>
      </c>
      <c r="D3144" s="80">
        <f t="shared" si="148"/>
        <v>5.7961612299002701</v>
      </c>
      <c r="E3144" s="80">
        <f t="shared" si="149"/>
        <v>5.7612116441141668</v>
      </c>
    </row>
    <row r="3145" spans="1:5" x14ac:dyDescent="0.3">
      <c r="A3145" s="81">
        <v>41278</v>
      </c>
      <c r="B3145" s="88">
        <v>6.93</v>
      </c>
      <c r="C3145" s="29">
        <f t="shared" si="147"/>
        <v>5.415402345962308</v>
      </c>
      <c r="D3145" s="80">
        <f t="shared" si="148"/>
        <v>5.7977625830076995</v>
      </c>
      <c r="E3145" s="80">
        <f t="shared" si="149"/>
        <v>5.7628555902037499</v>
      </c>
    </row>
    <row r="3146" spans="1:5" x14ac:dyDescent="0.3">
      <c r="A3146" s="81">
        <v>41281</v>
      </c>
      <c r="B3146" s="88">
        <v>6.92</v>
      </c>
      <c r="C3146" s="29">
        <f t="shared" si="147"/>
        <v>5.4168424639081705</v>
      </c>
      <c r="D3146" s="80">
        <f t="shared" si="148"/>
        <v>5.7993666706911489</v>
      </c>
      <c r="E3146" s="80">
        <f t="shared" si="149"/>
        <v>5.7645021953173501</v>
      </c>
    </row>
    <row r="3147" spans="1:5" x14ac:dyDescent="0.3">
      <c r="A3147" s="81">
        <v>41282</v>
      </c>
      <c r="B3147" s="88">
        <v>6.91</v>
      </c>
      <c r="C3147" s="29">
        <f t="shared" si="147"/>
        <v>5.418280906424461</v>
      </c>
      <c r="D3147" s="80">
        <f t="shared" si="148"/>
        <v>5.8009689093920542</v>
      </c>
      <c r="E3147" s="80">
        <f t="shared" si="149"/>
        <v>5.7661470803567783</v>
      </c>
    </row>
    <row r="3148" spans="1:5" x14ac:dyDescent="0.3">
      <c r="A3148" s="81">
        <v>41283</v>
      </c>
      <c r="B3148" s="88">
        <v>6.9</v>
      </c>
      <c r="C3148" s="29">
        <f t="shared" si="147"/>
        <v>5.419717726155227</v>
      </c>
      <c r="D3148" s="80">
        <f t="shared" si="148"/>
        <v>5.8025693576852362</v>
      </c>
      <c r="E3148" s="80">
        <f t="shared" si="149"/>
        <v>5.7677903012430383</v>
      </c>
    </row>
    <row r="3149" spans="1:5" x14ac:dyDescent="0.3">
      <c r="A3149" s="81">
        <v>41284</v>
      </c>
      <c r="B3149" s="88">
        <v>6.91</v>
      </c>
      <c r="C3149" s="29">
        <f t="shared" si="147"/>
        <v>5.4211529216062901</v>
      </c>
      <c r="D3149" s="80">
        <f t="shared" si="148"/>
        <v>5.8041680138438663</v>
      </c>
      <c r="E3149" s="80">
        <f t="shared" si="149"/>
        <v>5.7694318562852596</v>
      </c>
    </row>
    <row r="3150" spans="1:5" x14ac:dyDescent="0.3">
      <c r="A3150" s="81">
        <v>41285</v>
      </c>
      <c r="B3150" s="88">
        <v>6.92</v>
      </c>
      <c r="C3150" s="29">
        <f t="shared" si="147"/>
        <v>5.4225905029380419</v>
      </c>
      <c r="D3150" s="80">
        <f t="shared" si="148"/>
        <v>5.8057693447484429</v>
      </c>
      <c r="E3150" s="80">
        <f t="shared" si="149"/>
        <v>5.771076013258015</v>
      </c>
    </row>
    <row r="3151" spans="1:5" x14ac:dyDescent="0.3">
      <c r="A3151" s="81">
        <v>41288</v>
      </c>
      <c r="B3151" s="88">
        <v>6.93</v>
      </c>
      <c r="C3151" s="29">
        <f t="shared" si="147"/>
        <v>5.4240304718460965</v>
      </c>
      <c r="D3151" s="80">
        <f t="shared" si="148"/>
        <v>5.8073733523687396</v>
      </c>
      <c r="E3151" s="80">
        <f t="shared" si="149"/>
        <v>5.7727227741185319</v>
      </c>
    </row>
    <row r="3152" spans="1:5" x14ac:dyDescent="0.3">
      <c r="A3152" s="81">
        <v>41289</v>
      </c>
      <c r="B3152" s="88">
        <v>6.94</v>
      </c>
      <c r="C3152" s="29">
        <f t="shared" si="147"/>
        <v>5.4254728842694746</v>
      </c>
      <c r="D3152" s="80">
        <f t="shared" si="148"/>
        <v>5.8089800990980782</v>
      </c>
      <c r="E3152" s="80">
        <f t="shared" si="149"/>
        <v>5.7743721985558567</v>
      </c>
    </row>
    <row r="3153" spans="1:5" x14ac:dyDescent="0.3">
      <c r="A3153" s="81">
        <v>41290</v>
      </c>
      <c r="B3153" s="88">
        <v>6.94</v>
      </c>
      <c r="C3153" s="29">
        <f t="shared" si="147"/>
        <v>5.4269176876985554</v>
      </c>
      <c r="D3153" s="80">
        <f t="shared" si="148"/>
        <v>5.8105895265270444</v>
      </c>
      <c r="E3153" s="80">
        <f t="shared" si="149"/>
        <v>5.7760242308387566</v>
      </c>
    </row>
    <row r="3154" spans="1:5" x14ac:dyDescent="0.3">
      <c r="A3154" s="81">
        <v>41291</v>
      </c>
      <c r="B3154" s="88">
        <v>6.94</v>
      </c>
      <c r="C3154" s="29">
        <f t="shared" si="147"/>
        <v>5.4283628758787899</v>
      </c>
      <c r="D3154" s="80">
        <f t="shared" si="148"/>
        <v>5.8121993998615915</v>
      </c>
      <c r="E3154" s="80">
        <f t="shared" si="149"/>
        <v>5.7776767357636283</v>
      </c>
    </row>
    <row r="3155" spans="1:5" x14ac:dyDescent="0.3">
      <c r="A3155" s="81">
        <v>41292</v>
      </c>
      <c r="B3155" s="88">
        <v>6.92</v>
      </c>
      <c r="C3155" s="29">
        <f t="shared" si="147"/>
        <v>5.4298084489126364</v>
      </c>
      <c r="D3155" s="80">
        <f t="shared" si="148"/>
        <v>5.8138097192252625</v>
      </c>
      <c r="E3155" s="80">
        <f t="shared" si="149"/>
        <v>5.7793297134656942</v>
      </c>
    </row>
    <row r="3156" spans="1:5" x14ac:dyDescent="0.3">
      <c r="A3156" s="81">
        <v>41295</v>
      </c>
      <c r="B3156" s="88">
        <v>6.93</v>
      </c>
      <c r="C3156" s="29">
        <f t="shared" si="147"/>
        <v>5.4312503345462444</v>
      </c>
      <c r="D3156" s="80">
        <f t="shared" si="148"/>
        <v>5.8154159482259082</v>
      </c>
      <c r="E3156" s="80">
        <f t="shared" si="149"/>
        <v>5.7809788294971405</v>
      </c>
    </row>
    <row r="3157" spans="1:5" x14ac:dyDescent="0.3">
      <c r="A3157" s="81">
        <v>41296</v>
      </c>
      <c r="B3157" s="88">
        <v>6.93</v>
      </c>
      <c r="C3157" s="29">
        <f t="shared" si="147"/>
        <v>5.432694666947711</v>
      </c>
      <c r="D3157" s="80">
        <f t="shared" si="148"/>
        <v>5.8170249201289703</v>
      </c>
      <c r="E3157" s="80">
        <f t="shared" si="149"/>
        <v>5.7826306129148</v>
      </c>
    </row>
    <row r="3158" spans="1:5" x14ac:dyDescent="0.3">
      <c r="A3158" s="81">
        <v>41297</v>
      </c>
      <c r="B3158" s="88">
        <v>6.93</v>
      </c>
      <c r="C3158" s="29">
        <f t="shared" si="147"/>
        <v>5.4341393834404927</v>
      </c>
      <c r="D3158" s="80">
        <f t="shared" si="148"/>
        <v>5.8186343371920364</v>
      </c>
      <c r="E3158" s="80">
        <f t="shared" si="149"/>
        <v>5.7842828682920597</v>
      </c>
    </row>
    <row r="3159" spans="1:5" x14ac:dyDescent="0.3">
      <c r="A3159" s="81">
        <v>41298</v>
      </c>
      <c r="B3159" s="88">
        <v>6.93</v>
      </c>
      <c r="C3159" s="29">
        <f t="shared" si="147"/>
        <v>5.4355844841267311</v>
      </c>
      <c r="D3159" s="80">
        <f t="shared" si="148"/>
        <v>5.8202441995382701</v>
      </c>
      <c r="E3159" s="80">
        <f t="shared" si="149"/>
        <v>5.7859355957637719</v>
      </c>
    </row>
    <row r="3160" spans="1:5" x14ac:dyDescent="0.3">
      <c r="A3160" s="81">
        <v>41299</v>
      </c>
      <c r="B3160" s="88">
        <v>6.94</v>
      </c>
      <c r="C3160" s="29">
        <f t="shared" si="147"/>
        <v>5.437029969108595</v>
      </c>
      <c r="D3160" s="80">
        <f t="shared" si="148"/>
        <v>5.821854507290869</v>
      </c>
      <c r="E3160" s="80">
        <f t="shared" si="149"/>
        <v>5.787588795464826</v>
      </c>
    </row>
    <row r="3161" spans="1:5" x14ac:dyDescent="0.3">
      <c r="A3161" s="81">
        <v>41302</v>
      </c>
      <c r="B3161" s="88">
        <v>6.94</v>
      </c>
      <c r="C3161" s="29">
        <f t="shared" si="147"/>
        <v>5.4384778501893694</v>
      </c>
      <c r="D3161" s="80">
        <f t="shared" si="148"/>
        <v>5.8234675016843145</v>
      </c>
      <c r="E3161" s="80">
        <f t="shared" si="149"/>
        <v>5.7892446089803888</v>
      </c>
    </row>
    <row r="3162" spans="1:5" x14ac:dyDescent="0.3">
      <c r="A3162" s="81">
        <v>41303</v>
      </c>
      <c r="B3162" s="88">
        <v>6.95</v>
      </c>
      <c r="C3162" s="29">
        <f t="shared" si="147"/>
        <v>5.4399261168408755</v>
      </c>
      <c r="D3162" s="80">
        <f t="shared" si="148"/>
        <v>5.8250809429715993</v>
      </c>
      <c r="E3162" s="80">
        <f t="shared" si="149"/>
        <v>5.7909008962197239</v>
      </c>
    </row>
    <row r="3163" spans="1:5" x14ac:dyDescent="0.3">
      <c r="A3163" s="81">
        <v>41304</v>
      </c>
      <c r="B3163" s="88">
        <v>6.95</v>
      </c>
      <c r="C3163" s="29">
        <f t="shared" si="147"/>
        <v>5.4413767819384535</v>
      </c>
      <c r="D3163" s="80">
        <f t="shared" si="148"/>
        <v>5.8266970736297976</v>
      </c>
      <c r="E3163" s="80">
        <f t="shared" si="149"/>
        <v>5.792559799994101</v>
      </c>
    </row>
    <row r="3164" spans="1:5" x14ac:dyDescent="0.3">
      <c r="A3164" s="81">
        <v>41305</v>
      </c>
      <c r="B3164" s="88">
        <v>6.95</v>
      </c>
      <c r="C3164" s="29">
        <f t="shared" si="147"/>
        <v>5.442827833884893</v>
      </c>
      <c r="D3164" s="80">
        <f t="shared" si="148"/>
        <v>5.8283136526728905</v>
      </c>
      <c r="E3164" s="80">
        <f t="shared" si="149"/>
        <v>5.794219178990172</v>
      </c>
    </row>
    <row r="3165" spans="1:5" x14ac:dyDescent="0.3">
      <c r="A3165" s="81">
        <v>41306</v>
      </c>
      <c r="B3165" s="88">
        <v>6.95</v>
      </c>
      <c r="C3165" s="29">
        <f t="shared" si="147"/>
        <v>5.4442792727833549</v>
      </c>
      <c r="D3165" s="80">
        <f t="shared" si="148"/>
        <v>5.8299306802252797</v>
      </c>
      <c r="E3165" s="80">
        <f t="shared" si="149"/>
        <v>5.7958790333440726</v>
      </c>
    </row>
    <row r="3166" spans="1:5" x14ac:dyDescent="0.3">
      <c r="A3166" s="81">
        <v>41309</v>
      </c>
      <c r="B3166" s="88">
        <v>6.96</v>
      </c>
      <c r="C3166" s="29">
        <f t="shared" si="147"/>
        <v>5.4457310987370278</v>
      </c>
      <c r="D3166" s="80">
        <f t="shared" si="148"/>
        <v>5.8315481564114009</v>
      </c>
      <c r="E3166" s="80">
        <f t="shared" si="149"/>
        <v>5.7975393631919765</v>
      </c>
    </row>
    <row r="3167" spans="1:5" x14ac:dyDescent="0.3">
      <c r="A3167" s="81">
        <v>41310</v>
      </c>
      <c r="B3167" s="88">
        <v>6.96</v>
      </c>
      <c r="C3167" s="29">
        <f t="shared" si="147"/>
        <v>5.4471853267696346</v>
      </c>
      <c r="D3167" s="80">
        <f t="shared" si="148"/>
        <v>5.8331683261985248</v>
      </c>
      <c r="E3167" s="80">
        <f t="shared" si="149"/>
        <v>5.7992023138021178</v>
      </c>
    </row>
    <row r="3168" spans="1:5" x14ac:dyDescent="0.3">
      <c r="A3168" s="81">
        <v>41311</v>
      </c>
      <c r="B3168" s="88">
        <v>6.96</v>
      </c>
      <c r="C3168" s="29">
        <f t="shared" si="147"/>
        <v>5.4486399431392956</v>
      </c>
      <c r="D3168" s="80">
        <f t="shared" si="148"/>
        <v>5.8347889461148545</v>
      </c>
      <c r="E3168" s="80">
        <f t="shared" si="149"/>
        <v>5.8008657414085425</v>
      </c>
    </row>
    <row r="3169" spans="1:5" x14ac:dyDescent="0.3">
      <c r="A3169" s="81">
        <v>41312</v>
      </c>
      <c r="B3169" s="88">
        <v>6.95</v>
      </c>
      <c r="C3169" s="29">
        <f t="shared" si="147"/>
        <v>5.4500949479497116</v>
      </c>
      <c r="D3169" s="80">
        <f t="shared" si="148"/>
        <v>5.8364100162854484</v>
      </c>
      <c r="E3169" s="80">
        <f t="shared" si="149"/>
        <v>5.8025296461480718</v>
      </c>
    </row>
    <row r="3170" spans="1:5" x14ac:dyDescent="0.3">
      <c r="A3170" s="81">
        <v>41313</v>
      </c>
      <c r="B3170" s="88">
        <v>6.95</v>
      </c>
      <c r="C3170" s="29">
        <f t="shared" si="147"/>
        <v>5.4515483247694814</v>
      </c>
      <c r="D3170" s="80">
        <f t="shared" si="148"/>
        <v>5.8380292901210362</v>
      </c>
      <c r="E3170" s="80">
        <f t="shared" si="149"/>
        <v>5.8041918811791033</v>
      </c>
    </row>
    <row r="3171" spans="1:5" x14ac:dyDescent="0.3">
      <c r="A3171" s="81">
        <v>41318</v>
      </c>
      <c r="B3171" s="88">
        <v>6.95</v>
      </c>
      <c r="C3171" s="29">
        <f t="shared" si="147"/>
        <v>5.4530020891612478</v>
      </c>
      <c r="D3171" s="80">
        <f t="shared" si="148"/>
        <v>5.839649013213573</v>
      </c>
      <c r="E3171" s="80">
        <f t="shared" si="149"/>
        <v>5.8058545923861251</v>
      </c>
    </row>
    <row r="3172" spans="1:5" x14ac:dyDescent="0.3">
      <c r="A3172" s="81">
        <v>41319</v>
      </c>
      <c r="B3172" s="88">
        <v>6.94</v>
      </c>
      <c r="C3172" s="29">
        <f t="shared" si="147"/>
        <v>5.4544562412283648</v>
      </c>
      <c r="D3172" s="80">
        <f t="shared" si="148"/>
        <v>5.8412691856877013</v>
      </c>
      <c r="E3172" s="80">
        <f t="shared" si="149"/>
        <v>5.8075177799055462</v>
      </c>
    </row>
    <row r="3173" spans="1:5" x14ac:dyDescent="0.3">
      <c r="A3173" s="81">
        <v>41320</v>
      </c>
      <c r="B3173" s="88">
        <v>6.94</v>
      </c>
      <c r="C3173" s="29">
        <f t="shared" si="147"/>
        <v>5.4559087629254046</v>
      </c>
      <c r="D3173" s="80">
        <f t="shared" si="148"/>
        <v>5.8428875590832101</v>
      </c>
      <c r="E3173" s="80">
        <f t="shared" si="149"/>
        <v>5.8091792950497068</v>
      </c>
    </row>
    <row r="3174" spans="1:5" x14ac:dyDescent="0.3">
      <c r="A3174" s="81">
        <v>41323</v>
      </c>
      <c r="B3174" s="88">
        <v>6.94</v>
      </c>
      <c r="C3174" s="29">
        <f t="shared" si="147"/>
        <v>5.4573616714289717</v>
      </c>
      <c r="D3174" s="80">
        <f t="shared" si="148"/>
        <v>5.8445063808628568</v>
      </c>
      <c r="E3174" s="80">
        <f t="shared" si="149"/>
        <v>5.81084128554886</v>
      </c>
    </row>
    <row r="3175" spans="1:5" x14ac:dyDescent="0.3">
      <c r="A3175" s="81">
        <v>41324</v>
      </c>
      <c r="B3175" s="88">
        <v>6.93</v>
      </c>
      <c r="C3175" s="29">
        <f t="shared" si="147"/>
        <v>5.4588149668420733</v>
      </c>
      <c r="D3175" s="80">
        <f t="shared" si="148"/>
        <v>5.846125651150869</v>
      </c>
      <c r="E3175" s="80">
        <f t="shared" si="149"/>
        <v>5.8125037515390048</v>
      </c>
    </row>
    <row r="3176" spans="1:5" x14ac:dyDescent="0.3">
      <c r="A3176" s="81">
        <v>41325</v>
      </c>
      <c r="B3176" s="88">
        <v>6.95</v>
      </c>
      <c r="C3176" s="29">
        <f t="shared" si="147"/>
        <v>5.4602666295062061</v>
      </c>
      <c r="D3176" s="80">
        <f t="shared" si="148"/>
        <v>5.8477431196171343</v>
      </c>
      <c r="E3176" s="80">
        <f t="shared" si="149"/>
        <v>5.8141645424872239</v>
      </c>
    </row>
    <row r="3177" spans="1:5" x14ac:dyDescent="0.3">
      <c r="A3177" s="81">
        <v>41326</v>
      </c>
      <c r="B3177" s="88">
        <v>6.95</v>
      </c>
      <c r="C3177" s="29">
        <f t="shared" si="147"/>
        <v>5.4617227188082964</v>
      </c>
      <c r="D3177" s="80">
        <f t="shared" si="148"/>
        <v>5.8493655377482137</v>
      </c>
      <c r="E3177" s="80">
        <f t="shared" si="149"/>
        <v>5.8158301105356562</v>
      </c>
    </row>
    <row r="3178" spans="1:5" x14ac:dyDescent="0.3">
      <c r="A3178" s="81">
        <v>41327</v>
      </c>
      <c r="B3178" s="88">
        <v>6.96</v>
      </c>
      <c r="C3178" s="29">
        <f t="shared" si="147"/>
        <v>5.4631791964057212</v>
      </c>
      <c r="D3178" s="80">
        <f t="shared" si="148"/>
        <v>5.8509884060086064</v>
      </c>
      <c r="E3178" s="80">
        <f t="shared" si="149"/>
        <v>5.8174961557148794</v>
      </c>
    </row>
    <row r="3179" spans="1:5" x14ac:dyDescent="0.3">
      <c r="A3179" s="81">
        <v>41330</v>
      </c>
      <c r="B3179" s="88">
        <v>7</v>
      </c>
      <c r="C3179" s="29">
        <f t="shared" si="147"/>
        <v>5.464638083778329</v>
      </c>
      <c r="D3179" s="80">
        <f t="shared" si="148"/>
        <v>5.8526139768494829</v>
      </c>
      <c r="E3179" s="80">
        <f t="shared" si="149"/>
        <v>5.8191648306777539</v>
      </c>
    </row>
    <row r="3180" spans="1:5" x14ac:dyDescent="0.3">
      <c r="A3180" s="81">
        <v>41331</v>
      </c>
      <c r="B3180" s="88">
        <v>6.98</v>
      </c>
      <c r="C3180" s="29">
        <f t="shared" si="147"/>
        <v>5.4661054483965854</v>
      </c>
      <c r="D3180" s="80">
        <f t="shared" si="148"/>
        <v>5.854249011128311</v>
      </c>
      <c r="E3180" s="80">
        <f t="shared" si="149"/>
        <v>5.8208425968132778</v>
      </c>
    </row>
    <row r="3181" spans="1:5" x14ac:dyDescent="0.3">
      <c r="A3181" s="81">
        <v>41332</v>
      </c>
      <c r="B3181" s="88">
        <v>6.98</v>
      </c>
      <c r="C3181" s="29">
        <f t="shared" si="147"/>
        <v>5.4675691621135565</v>
      </c>
      <c r="D3181" s="80">
        <f t="shared" si="148"/>
        <v>5.8558799950208389</v>
      </c>
      <c r="E3181" s="80">
        <f t="shared" si="149"/>
        <v>5.8225165391690972</v>
      </c>
    </row>
    <row r="3182" spans="1:5" x14ac:dyDescent="0.3">
      <c r="A3182" s="81">
        <v>41333</v>
      </c>
      <c r="B3182" s="88">
        <v>6.98</v>
      </c>
      <c r="C3182" s="29">
        <f t="shared" si="147"/>
        <v>5.4690332677837867</v>
      </c>
      <c r="D3182" s="80">
        <f t="shared" si="148"/>
        <v>5.8575114333027258</v>
      </c>
      <c r="E3182" s="80">
        <f t="shared" si="149"/>
        <v>5.8241909629127857</v>
      </c>
    </row>
    <row r="3183" spans="1:5" x14ac:dyDescent="0.3">
      <c r="A3183" s="81">
        <v>41334</v>
      </c>
      <c r="B3183" s="88">
        <v>6.98</v>
      </c>
      <c r="C3183" s="29">
        <f t="shared" si="147"/>
        <v>5.470497765512234</v>
      </c>
      <c r="D3183" s="80">
        <f t="shared" si="148"/>
        <v>5.8591433261005648</v>
      </c>
      <c r="E3183" s="80">
        <f t="shared" si="149"/>
        <v>5.8258658681827784</v>
      </c>
    </row>
    <row r="3184" spans="1:5" x14ac:dyDescent="0.3">
      <c r="A3184" s="81">
        <v>41337</v>
      </c>
      <c r="B3184" s="88">
        <v>6.99</v>
      </c>
      <c r="C3184" s="29">
        <f t="shared" si="147"/>
        <v>5.4719626554038827</v>
      </c>
      <c r="D3184" s="80">
        <f t="shared" si="148"/>
        <v>5.8607756735409824</v>
      </c>
      <c r="E3184" s="80">
        <f t="shared" si="149"/>
        <v>5.8275412551175521</v>
      </c>
    </row>
    <row r="3185" spans="1:5" x14ac:dyDescent="0.3">
      <c r="A3185" s="81">
        <v>41338</v>
      </c>
      <c r="B3185" s="88">
        <v>6.99</v>
      </c>
      <c r="C3185" s="29">
        <f t="shared" si="147"/>
        <v>5.4734299621899289</v>
      </c>
      <c r="D3185" s="80">
        <f t="shared" si="148"/>
        <v>5.8624107318445144</v>
      </c>
      <c r="E3185" s="80">
        <f t="shared" si="149"/>
        <v>5.8292192800885632</v>
      </c>
    </row>
    <row r="3186" spans="1:5" x14ac:dyDescent="0.3">
      <c r="A3186" s="81">
        <v>41339</v>
      </c>
      <c r="B3186" s="88">
        <v>6.99</v>
      </c>
      <c r="C3186" s="29">
        <f t="shared" si="147"/>
        <v>5.47489766243429</v>
      </c>
      <c r="D3186" s="80">
        <f t="shared" si="148"/>
        <v>5.8640462463019425</v>
      </c>
      <c r="E3186" s="80">
        <f t="shared" si="149"/>
        <v>5.8308977882423916</v>
      </c>
    </row>
    <row r="3187" spans="1:5" x14ac:dyDescent="0.3">
      <c r="A3187" s="81">
        <v>41340</v>
      </c>
      <c r="B3187" s="88">
        <v>6.99</v>
      </c>
      <c r="C3187" s="29">
        <f t="shared" si="147"/>
        <v>5.4763657562424717</v>
      </c>
      <c r="D3187" s="80">
        <f t="shared" si="148"/>
        <v>5.8656822170405256</v>
      </c>
      <c r="E3187" s="80">
        <f t="shared" si="149"/>
        <v>5.8325767797181696</v>
      </c>
    </row>
    <row r="3188" spans="1:5" x14ac:dyDescent="0.3">
      <c r="A3188" s="81">
        <v>41341</v>
      </c>
      <c r="B3188" s="88">
        <v>6.99</v>
      </c>
      <c r="C3188" s="29">
        <f t="shared" si="147"/>
        <v>5.4778342437200074</v>
      </c>
      <c r="D3188" s="80">
        <f t="shared" si="148"/>
        <v>5.8673186441875584</v>
      </c>
      <c r="E3188" s="80">
        <f t="shared" si="149"/>
        <v>5.8342562546550676</v>
      </c>
    </row>
    <row r="3189" spans="1:5" x14ac:dyDescent="0.3">
      <c r="A3189" s="81">
        <v>41344</v>
      </c>
      <c r="B3189" s="88">
        <v>6.99</v>
      </c>
      <c r="C3189" s="29">
        <f t="shared" si="147"/>
        <v>5.4793031249724606</v>
      </c>
      <c r="D3189" s="80">
        <f t="shared" si="148"/>
        <v>5.868955527870372</v>
      </c>
      <c r="E3189" s="80">
        <f t="shared" si="149"/>
        <v>5.8359362131922969</v>
      </c>
    </row>
    <row r="3190" spans="1:5" x14ac:dyDescent="0.3">
      <c r="A3190" s="81">
        <v>41345</v>
      </c>
      <c r="B3190" s="88">
        <v>6.99</v>
      </c>
      <c r="C3190" s="29">
        <f t="shared" si="147"/>
        <v>5.4807724001054217</v>
      </c>
      <c r="D3190" s="80">
        <f t="shared" si="148"/>
        <v>5.8705928682163311</v>
      </c>
      <c r="E3190" s="80">
        <f t="shared" si="149"/>
        <v>5.8376166554691089</v>
      </c>
    </row>
    <row r="3191" spans="1:5" x14ac:dyDescent="0.3">
      <c r="A3191" s="81">
        <v>41346</v>
      </c>
      <c r="B3191" s="88">
        <v>6.99</v>
      </c>
      <c r="C3191" s="29">
        <f t="shared" si="147"/>
        <v>5.4822420692245091</v>
      </c>
      <c r="D3191" s="80">
        <f t="shared" si="148"/>
        <v>5.8722306653528378</v>
      </c>
      <c r="E3191" s="80">
        <f t="shared" si="149"/>
        <v>5.8392975816247956</v>
      </c>
    </row>
    <row r="3192" spans="1:5" x14ac:dyDescent="0.3">
      <c r="A3192" s="81">
        <v>41347</v>
      </c>
      <c r="B3192" s="88">
        <v>6.99</v>
      </c>
      <c r="C3192" s="29">
        <f t="shared" si="147"/>
        <v>5.4837121324353708</v>
      </c>
      <c r="D3192" s="80">
        <f t="shared" si="148"/>
        <v>5.8738689194073288</v>
      </c>
      <c r="E3192" s="80">
        <f t="shared" si="149"/>
        <v>5.8409789917986883</v>
      </c>
    </row>
    <row r="3193" spans="1:5" x14ac:dyDescent="0.3">
      <c r="A3193" s="81">
        <v>41348</v>
      </c>
      <c r="B3193" s="88">
        <v>6.99</v>
      </c>
      <c r="C3193" s="29">
        <f t="shared" si="147"/>
        <v>5.4851825898436832</v>
      </c>
      <c r="D3193" s="80">
        <f t="shared" si="148"/>
        <v>5.8755076305072773</v>
      </c>
      <c r="E3193" s="80">
        <f t="shared" si="149"/>
        <v>5.8426608861301581</v>
      </c>
    </row>
    <row r="3194" spans="1:5" x14ac:dyDescent="0.3">
      <c r="A3194" s="81">
        <v>41351</v>
      </c>
      <c r="B3194" s="88">
        <v>6.99</v>
      </c>
      <c r="C3194" s="29">
        <f t="shared" si="147"/>
        <v>5.4866534415551493</v>
      </c>
      <c r="D3194" s="80">
        <f t="shared" si="148"/>
        <v>5.8771467987801902</v>
      </c>
      <c r="E3194" s="80">
        <f t="shared" si="149"/>
        <v>5.844343264758618</v>
      </c>
    </row>
    <row r="3195" spans="1:5" x14ac:dyDescent="0.3">
      <c r="A3195" s="81">
        <v>41352</v>
      </c>
      <c r="B3195" s="88">
        <v>6.99</v>
      </c>
      <c r="C3195" s="29">
        <f t="shared" si="147"/>
        <v>5.4881246876755014</v>
      </c>
      <c r="D3195" s="80">
        <f t="shared" si="148"/>
        <v>5.8787864243536117</v>
      </c>
      <c r="E3195" s="80">
        <f t="shared" si="149"/>
        <v>5.846026127823519</v>
      </c>
    </row>
    <row r="3196" spans="1:5" x14ac:dyDescent="0.3">
      <c r="A3196" s="81">
        <v>41353</v>
      </c>
      <c r="B3196" s="88">
        <v>6.99</v>
      </c>
      <c r="C3196" s="29">
        <f t="shared" si="147"/>
        <v>5.4895963283105011</v>
      </c>
      <c r="D3196" s="80">
        <f t="shared" si="148"/>
        <v>5.8804265073551205</v>
      </c>
      <c r="E3196" s="80">
        <f t="shared" si="149"/>
        <v>5.8477094754643542</v>
      </c>
    </row>
    <row r="3197" spans="1:5" x14ac:dyDescent="0.3">
      <c r="A3197" s="81">
        <v>41354</v>
      </c>
      <c r="B3197" s="88">
        <v>6.99</v>
      </c>
      <c r="C3197" s="29">
        <f t="shared" si="147"/>
        <v>5.4910683635659367</v>
      </c>
      <c r="D3197" s="80">
        <f t="shared" si="148"/>
        <v>5.882067047912332</v>
      </c>
      <c r="E3197" s="80">
        <f t="shared" si="149"/>
        <v>5.8493933078206553</v>
      </c>
    </row>
    <row r="3198" spans="1:5" x14ac:dyDescent="0.3">
      <c r="A3198" s="81">
        <v>41355</v>
      </c>
      <c r="B3198" s="88">
        <v>6.99</v>
      </c>
      <c r="C3198" s="29">
        <f t="shared" si="147"/>
        <v>5.4925407935476267</v>
      </c>
      <c r="D3198" s="80">
        <f t="shared" si="148"/>
        <v>5.8837080461528961</v>
      </c>
      <c r="E3198" s="80">
        <f t="shared" si="149"/>
        <v>5.8510776250319951</v>
      </c>
    </row>
    <row r="3199" spans="1:5" x14ac:dyDescent="0.3">
      <c r="A3199" s="81">
        <v>41358</v>
      </c>
      <c r="B3199" s="88">
        <v>6.99</v>
      </c>
      <c r="C3199" s="29">
        <f t="shared" si="147"/>
        <v>5.4940136183614161</v>
      </c>
      <c r="D3199" s="80">
        <f t="shared" si="148"/>
        <v>5.885349502204499</v>
      </c>
      <c r="E3199" s="80">
        <f t="shared" si="149"/>
        <v>5.8527624272379866</v>
      </c>
    </row>
    <row r="3200" spans="1:5" x14ac:dyDescent="0.3">
      <c r="A3200" s="81">
        <v>41359</v>
      </c>
      <c r="B3200" s="88">
        <v>6.99</v>
      </c>
      <c r="C3200" s="29">
        <f t="shared" si="147"/>
        <v>5.4954868381131794</v>
      </c>
      <c r="D3200" s="80">
        <f t="shared" si="148"/>
        <v>5.8869914161948627</v>
      </c>
      <c r="E3200" s="80">
        <f t="shared" si="149"/>
        <v>5.8544477145782823</v>
      </c>
    </row>
    <row r="3201" spans="1:5" x14ac:dyDescent="0.3">
      <c r="A3201" s="81">
        <v>41360</v>
      </c>
      <c r="B3201" s="88">
        <v>6.99</v>
      </c>
      <c r="C3201" s="29">
        <f t="shared" si="147"/>
        <v>5.4969604529088185</v>
      </c>
      <c r="D3201" s="80">
        <f t="shared" si="148"/>
        <v>5.8886337882517443</v>
      </c>
      <c r="E3201" s="80">
        <f t="shared" si="149"/>
        <v>5.8561334871925759</v>
      </c>
    </row>
    <row r="3202" spans="1:5" x14ac:dyDescent="0.3">
      <c r="A3202" s="81">
        <v>41361</v>
      </c>
      <c r="B3202" s="88">
        <v>7.01</v>
      </c>
      <c r="C3202" s="29">
        <f t="shared" si="147"/>
        <v>5.4984344628542656</v>
      </c>
      <c r="D3202" s="80">
        <f t="shared" si="148"/>
        <v>5.890276618502936</v>
      </c>
      <c r="E3202" s="80">
        <f t="shared" si="149"/>
        <v>5.8578197452206</v>
      </c>
    </row>
    <row r="3203" spans="1:5" x14ac:dyDescent="0.3">
      <c r="A3203" s="81">
        <v>41365</v>
      </c>
      <c r="B3203" s="88">
        <v>7.02</v>
      </c>
      <c r="C3203" s="29">
        <f t="shared" si="147"/>
        <v>5.4999129368969832</v>
      </c>
      <c r="D3203" s="80">
        <f t="shared" si="148"/>
        <v>5.8919244419766761</v>
      </c>
      <c r="E3203" s="80">
        <f t="shared" si="149"/>
        <v>5.859510823674535</v>
      </c>
    </row>
    <row r="3204" spans="1:5" x14ac:dyDescent="0.3">
      <c r="A3204" s="81">
        <v>41366</v>
      </c>
      <c r="B3204" s="88">
        <v>7.02</v>
      </c>
      <c r="C3204" s="29">
        <f t="shared" si="147"/>
        <v>5.5013938434543723</v>
      </c>
      <c r="D3204" s="80">
        <f t="shared" si="148"/>
        <v>5.8935749945187634</v>
      </c>
      <c r="E3204" s="80">
        <f t="shared" si="149"/>
        <v>5.8612045583833403</v>
      </c>
    </row>
    <row r="3205" spans="1:5" x14ac:dyDescent="0.3">
      <c r="A3205" s="81">
        <v>41367</v>
      </c>
      <c r="B3205" s="88">
        <v>7.01</v>
      </c>
      <c r="C3205" s="29">
        <f t="shared" ref="C3205:C3268" si="150">IF(A3205=$B$2,1,IF(A3204&lt;DATE(1998,1,2),ROUND(B3204/3000+1,8)*C3204,ROUND(((1+B3204/100)^(1/252)),8)*C3204))</f>
        <v>5.5028751487606611</v>
      </c>
      <c r="D3205" s="80">
        <f t="shared" ref="D3205:D3268" si="151">(((ROUND(C3205/C3204,8)-1)*$D$1)+1)*D3204</f>
        <v>5.8952260094435101</v>
      </c>
      <c r="E3205" s="80">
        <f t="shared" ref="E3205:E3268" si="152">(((ROUND(C3205/C3204,8))*(($E$1+1)^(1/252)))*E3204)</f>
        <v>5.8628987826786227</v>
      </c>
    </row>
    <row r="3206" spans="1:5" x14ac:dyDescent="0.3">
      <c r="A3206" s="81">
        <v>41368</v>
      </c>
      <c r="B3206" s="88">
        <v>7.01</v>
      </c>
      <c r="C3206" s="29">
        <f t="shared" si="150"/>
        <v>5.5043548168594114</v>
      </c>
      <c r="D3206" s="80">
        <f t="shared" si="151"/>
        <v>5.8968752175249861</v>
      </c>
      <c r="E3206" s="80">
        <f t="shared" si="152"/>
        <v>5.8645913273864174</v>
      </c>
    </row>
    <row r="3207" spans="1:5" x14ac:dyDescent="0.3">
      <c r="A3207" s="81">
        <v>41369</v>
      </c>
      <c r="B3207" s="88">
        <v>7.01</v>
      </c>
      <c r="C3207" s="29">
        <f t="shared" si="150"/>
        <v>5.5058348828261172</v>
      </c>
      <c r="D3207" s="80">
        <f t="shared" si="151"/>
        <v>5.8985248869776274</v>
      </c>
      <c r="E3207" s="80">
        <f t="shared" si="152"/>
        <v>5.8662843607104573</v>
      </c>
    </row>
    <row r="3208" spans="1:5" x14ac:dyDescent="0.3">
      <c r="A3208" s="81">
        <v>41372</v>
      </c>
      <c r="B3208" s="88">
        <v>7.01</v>
      </c>
      <c r="C3208" s="29">
        <f t="shared" si="150"/>
        <v>5.5073153467677605</v>
      </c>
      <c r="D3208" s="80">
        <f t="shared" si="151"/>
        <v>5.900175017930505</v>
      </c>
      <c r="E3208" s="80">
        <f t="shared" si="152"/>
        <v>5.8679778827917994</v>
      </c>
    </row>
    <row r="3209" spans="1:5" x14ac:dyDescent="0.3">
      <c r="A3209" s="81">
        <v>41373</v>
      </c>
      <c r="B3209" s="88">
        <v>7.01</v>
      </c>
      <c r="C3209" s="29">
        <f t="shared" si="150"/>
        <v>5.5087962087913533</v>
      </c>
      <c r="D3209" s="80">
        <f t="shared" si="151"/>
        <v>5.9018256105127245</v>
      </c>
      <c r="E3209" s="80">
        <f t="shared" si="152"/>
        <v>5.8696718937715424</v>
      </c>
    </row>
    <row r="3210" spans="1:5" x14ac:dyDescent="0.3">
      <c r="A3210" s="81">
        <v>41374</v>
      </c>
      <c r="B3210" s="88">
        <v>7.01</v>
      </c>
      <c r="C3210" s="29">
        <f t="shared" si="150"/>
        <v>5.5102774690039356</v>
      </c>
      <c r="D3210" s="80">
        <f t="shared" si="151"/>
        <v>5.9034766648534278</v>
      </c>
      <c r="E3210" s="80">
        <f t="shared" si="152"/>
        <v>5.871366393790824</v>
      </c>
    </row>
    <row r="3211" spans="1:5" x14ac:dyDescent="0.3">
      <c r="A3211" s="81">
        <v>41375</v>
      </c>
      <c r="B3211" s="88">
        <v>7.01</v>
      </c>
      <c r="C3211" s="29">
        <f t="shared" si="150"/>
        <v>5.5117591275125761</v>
      </c>
      <c r="D3211" s="80">
        <f t="shared" si="151"/>
        <v>5.9051281810817935</v>
      </c>
      <c r="E3211" s="80">
        <f t="shared" si="152"/>
        <v>5.8730613829908247</v>
      </c>
    </row>
    <row r="3212" spans="1:5" x14ac:dyDescent="0.3">
      <c r="A3212" s="81">
        <v>41376</v>
      </c>
      <c r="B3212" s="88">
        <v>7.01</v>
      </c>
      <c r="C3212" s="29">
        <f t="shared" si="150"/>
        <v>5.5132411844243734</v>
      </c>
      <c r="D3212" s="80">
        <f t="shared" si="151"/>
        <v>5.9067801593270364</v>
      </c>
      <c r="E3212" s="80">
        <f t="shared" si="152"/>
        <v>5.8747568615127639</v>
      </c>
    </row>
    <row r="3213" spans="1:5" x14ac:dyDescent="0.3">
      <c r="A3213" s="81">
        <v>41379</v>
      </c>
      <c r="B3213" s="88">
        <v>7.01</v>
      </c>
      <c r="C3213" s="29">
        <f t="shared" si="150"/>
        <v>5.5147236398464541</v>
      </c>
      <c r="D3213" s="80">
        <f t="shared" si="151"/>
        <v>5.9084325997184068</v>
      </c>
      <c r="E3213" s="80">
        <f t="shared" si="152"/>
        <v>5.8764528294979028</v>
      </c>
    </row>
    <row r="3214" spans="1:5" x14ac:dyDescent="0.3">
      <c r="A3214" s="81">
        <v>41380</v>
      </c>
      <c r="B3214" s="88">
        <v>7</v>
      </c>
      <c r="C3214" s="29">
        <f t="shared" si="150"/>
        <v>5.5162064938859725</v>
      </c>
      <c r="D3214" s="80">
        <f t="shared" si="151"/>
        <v>5.9100855023851926</v>
      </c>
      <c r="E3214" s="80">
        <f t="shared" si="152"/>
        <v>5.8781492870875436</v>
      </c>
    </row>
    <row r="3215" spans="1:5" x14ac:dyDescent="0.3">
      <c r="A3215" s="81">
        <v>41381</v>
      </c>
      <c r="B3215" s="88">
        <v>7</v>
      </c>
      <c r="C3215" s="29">
        <f t="shared" si="150"/>
        <v>5.517687705653711</v>
      </c>
      <c r="D3215" s="80">
        <f t="shared" si="151"/>
        <v>5.9117365923811205</v>
      </c>
      <c r="E3215" s="80">
        <f t="shared" si="152"/>
        <v>5.8798440594647472</v>
      </c>
    </row>
    <row r="3216" spans="1:5" x14ac:dyDescent="0.3">
      <c r="A3216" s="81">
        <v>41382</v>
      </c>
      <c r="B3216" s="88">
        <v>7.24</v>
      </c>
      <c r="C3216" s="29">
        <f t="shared" si="150"/>
        <v>5.5191693151564341</v>
      </c>
      <c r="D3216" s="80">
        <f t="shared" si="151"/>
        <v>5.9133881436391018</v>
      </c>
      <c r="E3216" s="80">
        <f t="shared" si="152"/>
        <v>5.8815393204742179</v>
      </c>
    </row>
    <row r="3217" spans="1:5" x14ac:dyDescent="0.3">
      <c r="A3217" s="81">
        <v>41383</v>
      </c>
      <c r="B3217" s="88">
        <v>7.24</v>
      </c>
      <c r="C3217" s="29">
        <f t="shared" si="150"/>
        <v>5.5207004431078444</v>
      </c>
      <c r="D3217" s="80">
        <f t="shared" si="151"/>
        <v>5.9150949116603169</v>
      </c>
      <c r="E3217" s="80">
        <f t="shared" si="152"/>
        <v>5.8832874169928147</v>
      </c>
    </row>
    <row r="3218" spans="1:5" x14ac:dyDescent="0.3">
      <c r="A3218" s="81">
        <v>41386</v>
      </c>
      <c r="B3218" s="88">
        <v>7.24</v>
      </c>
      <c r="C3218" s="29">
        <f t="shared" si="150"/>
        <v>5.5222319958247708</v>
      </c>
      <c r="D3218" s="80">
        <f t="shared" si="151"/>
        <v>5.9168021723021766</v>
      </c>
      <c r="E3218" s="80">
        <f t="shared" si="152"/>
        <v>5.8850360330763198</v>
      </c>
    </row>
    <row r="3219" spans="1:5" x14ac:dyDescent="0.3">
      <c r="A3219" s="81">
        <v>41387</v>
      </c>
      <c r="B3219" s="88">
        <v>7.24</v>
      </c>
      <c r="C3219" s="29">
        <f t="shared" si="150"/>
        <v>5.5237639734250523</v>
      </c>
      <c r="D3219" s="80">
        <f t="shared" si="151"/>
        <v>5.9185099257068652</v>
      </c>
      <c r="E3219" s="80">
        <f t="shared" si="152"/>
        <v>5.8867851688791566</v>
      </c>
    </row>
    <row r="3220" spans="1:5" x14ac:dyDescent="0.3">
      <c r="A3220" s="81">
        <v>41388</v>
      </c>
      <c r="B3220" s="88">
        <v>7.24</v>
      </c>
      <c r="C3220" s="29">
        <f t="shared" si="150"/>
        <v>5.5252963760265601</v>
      </c>
      <c r="D3220" s="80">
        <f t="shared" si="151"/>
        <v>5.9202181720166074</v>
      </c>
      <c r="E3220" s="80">
        <f t="shared" si="152"/>
        <v>5.8885348245557951</v>
      </c>
    </row>
    <row r="3221" spans="1:5" x14ac:dyDescent="0.3">
      <c r="A3221" s="81">
        <v>41389</v>
      </c>
      <c r="B3221" s="88">
        <v>7.24</v>
      </c>
      <c r="C3221" s="29">
        <f t="shared" si="150"/>
        <v>5.5268292037471971</v>
      </c>
      <c r="D3221" s="80">
        <f t="shared" si="151"/>
        <v>5.921926911373669</v>
      </c>
      <c r="E3221" s="80">
        <f t="shared" si="152"/>
        <v>5.8902850002607519</v>
      </c>
    </row>
    <row r="3222" spans="1:5" x14ac:dyDescent="0.3">
      <c r="A3222" s="81">
        <v>41390</v>
      </c>
      <c r="B3222" s="88">
        <v>7.23</v>
      </c>
      <c r="C3222" s="29">
        <f t="shared" si="150"/>
        <v>5.5283624567049001</v>
      </c>
      <c r="D3222" s="80">
        <f t="shared" si="151"/>
        <v>5.9236361439203575</v>
      </c>
      <c r="E3222" s="80">
        <f t="shared" si="152"/>
        <v>5.8920356961485876</v>
      </c>
    </row>
    <row r="3223" spans="1:5" x14ac:dyDescent="0.3">
      <c r="A3223" s="81">
        <v>41393</v>
      </c>
      <c r="B3223" s="88">
        <v>7.23</v>
      </c>
      <c r="C3223" s="29">
        <f t="shared" si="150"/>
        <v>5.5298940895235305</v>
      </c>
      <c r="D3223" s="80">
        <f t="shared" si="151"/>
        <v>5.9253435895071345</v>
      </c>
      <c r="E3223" s="80">
        <f t="shared" si="152"/>
        <v>5.8937847322775543</v>
      </c>
    </row>
    <row r="3224" spans="1:5" x14ac:dyDescent="0.3">
      <c r="A3224" s="81">
        <v>41394</v>
      </c>
      <c r="B3224" s="88">
        <v>7.23</v>
      </c>
      <c r="C3224" s="29">
        <f t="shared" si="150"/>
        <v>5.5314261466810333</v>
      </c>
      <c r="D3224" s="80">
        <f t="shared" si="151"/>
        <v>5.9270515272528428</v>
      </c>
      <c r="E3224" s="80">
        <f t="shared" si="152"/>
        <v>5.8955342876035424</v>
      </c>
    </row>
    <row r="3225" spans="1:5" x14ac:dyDescent="0.3">
      <c r="A3225" s="81">
        <v>41396</v>
      </c>
      <c r="B3225" s="88">
        <v>7.23</v>
      </c>
      <c r="C3225" s="29">
        <f t="shared" si="150"/>
        <v>5.5329586282949714</v>
      </c>
      <c r="D3225" s="80">
        <f t="shared" si="151"/>
        <v>5.9287599572993432</v>
      </c>
      <c r="E3225" s="80">
        <f t="shared" si="152"/>
        <v>5.897284362280673</v>
      </c>
    </row>
    <row r="3226" spans="1:5" x14ac:dyDescent="0.3">
      <c r="A3226" s="81">
        <v>41397</v>
      </c>
      <c r="B3226" s="88">
        <v>7.23</v>
      </c>
      <c r="C3226" s="29">
        <f t="shared" si="150"/>
        <v>5.5344915344829406</v>
      </c>
      <c r="D3226" s="80">
        <f t="shared" si="151"/>
        <v>5.9304688797885383</v>
      </c>
      <c r="E3226" s="80">
        <f t="shared" si="152"/>
        <v>5.8990349564631153</v>
      </c>
    </row>
    <row r="3227" spans="1:5" x14ac:dyDescent="0.3">
      <c r="A3227" s="81">
        <v>41400</v>
      </c>
      <c r="B3227" s="88">
        <v>7.24</v>
      </c>
      <c r="C3227" s="29">
        <f t="shared" si="150"/>
        <v>5.5360248653625694</v>
      </c>
      <c r="D3227" s="80">
        <f t="shared" si="151"/>
        <v>5.9321782948623705</v>
      </c>
      <c r="E3227" s="80">
        <f t="shared" si="152"/>
        <v>5.9007860703050827</v>
      </c>
    </row>
    <row r="3228" spans="1:5" x14ac:dyDescent="0.3">
      <c r="A3228" s="81">
        <v>41401</v>
      </c>
      <c r="B3228" s="88">
        <v>7.24</v>
      </c>
      <c r="C3228" s="29">
        <f t="shared" si="150"/>
        <v>5.537560669380718</v>
      </c>
      <c r="D3228" s="80">
        <f t="shared" si="151"/>
        <v>5.9338904862429942</v>
      </c>
      <c r="E3228" s="80">
        <f t="shared" si="152"/>
        <v>5.9025398872948927</v>
      </c>
    </row>
    <row r="3229" spans="1:5" x14ac:dyDescent="0.3">
      <c r="A3229" s="81">
        <v>41402</v>
      </c>
      <c r="B3229" s="88">
        <v>7.23</v>
      </c>
      <c r="C3229" s="29">
        <f t="shared" si="150"/>
        <v>5.5390968994616179</v>
      </c>
      <c r="D3229" s="80">
        <f t="shared" si="151"/>
        <v>5.9356031718095945</v>
      </c>
      <c r="E3229" s="80">
        <f t="shared" si="152"/>
        <v>5.904294225549835</v>
      </c>
    </row>
    <row r="3230" spans="1:5" x14ac:dyDescent="0.3">
      <c r="A3230" s="81">
        <v>41403</v>
      </c>
      <c r="B3230" s="88">
        <v>7.24</v>
      </c>
      <c r="C3230" s="29">
        <f t="shared" si="150"/>
        <v>5.5406315062576139</v>
      </c>
      <c r="D3230" s="80">
        <f t="shared" si="151"/>
        <v>5.9373140668062376</v>
      </c>
      <c r="E3230" s="80">
        <f t="shared" si="152"/>
        <v>5.906046900592739</v>
      </c>
    </row>
    <row r="3231" spans="1:5" x14ac:dyDescent="0.3">
      <c r="A3231" s="81">
        <v>41404</v>
      </c>
      <c r="B3231" s="88">
        <v>7.23</v>
      </c>
      <c r="C3231" s="29">
        <f t="shared" si="150"/>
        <v>5.54216858825008</v>
      </c>
      <c r="D3231" s="80">
        <f t="shared" si="151"/>
        <v>5.9390277405132545</v>
      </c>
      <c r="E3231" s="80">
        <f t="shared" si="152"/>
        <v>5.9078022811934696</v>
      </c>
    </row>
    <row r="3232" spans="1:5" x14ac:dyDescent="0.3">
      <c r="A3232" s="81">
        <v>41407</v>
      </c>
      <c r="B3232" s="88">
        <v>7.22</v>
      </c>
      <c r="C3232" s="29">
        <f t="shared" si="150"/>
        <v>5.5437040460574547</v>
      </c>
      <c r="D3232" s="80">
        <f t="shared" si="151"/>
        <v>5.9407396226172384</v>
      </c>
      <c r="E3232" s="80">
        <f t="shared" si="152"/>
        <v>5.9095559975939587</v>
      </c>
    </row>
    <row r="3233" spans="1:5" x14ac:dyDescent="0.3">
      <c r="A3233" s="81">
        <v>41408</v>
      </c>
      <c r="B3233" s="88">
        <v>7.22</v>
      </c>
      <c r="C3233" s="29">
        <f t="shared" si="150"/>
        <v>5.5452378780929177</v>
      </c>
      <c r="D3233" s="80">
        <f t="shared" si="151"/>
        <v>5.9424497112831114</v>
      </c>
      <c r="E3233" s="80">
        <f t="shared" si="152"/>
        <v>5.9113080480018008</v>
      </c>
    </row>
    <row r="3234" spans="1:5" x14ac:dyDescent="0.3">
      <c r="A3234" s="81">
        <v>41409</v>
      </c>
      <c r="B3234" s="88">
        <v>7.22</v>
      </c>
      <c r="C3234" s="29">
        <f t="shared" si="150"/>
        <v>5.5467721345090286</v>
      </c>
      <c r="D3234" s="80">
        <f t="shared" si="151"/>
        <v>5.9441602922114685</v>
      </c>
      <c r="E3234" s="80">
        <f t="shared" si="152"/>
        <v>5.9130606178531728</v>
      </c>
    </row>
    <row r="3235" spans="1:5" x14ac:dyDescent="0.3">
      <c r="A3235" s="81">
        <v>41410</v>
      </c>
      <c r="B3235" s="88">
        <v>7.22</v>
      </c>
      <c r="C3235" s="29">
        <f t="shared" si="150"/>
        <v>5.5483068154232047</v>
      </c>
      <c r="D3235" s="80">
        <f t="shared" si="151"/>
        <v>5.9458713655440114</v>
      </c>
      <c r="E3235" s="80">
        <f t="shared" si="152"/>
        <v>5.9148137073020788</v>
      </c>
    </row>
    <row r="3236" spans="1:5" x14ac:dyDescent="0.3">
      <c r="A3236" s="81">
        <v>41411</v>
      </c>
      <c r="B3236" s="88">
        <v>7.22</v>
      </c>
      <c r="C3236" s="29">
        <f t="shared" si="150"/>
        <v>5.549841920952896</v>
      </c>
      <c r="D3236" s="80">
        <f t="shared" si="151"/>
        <v>5.9475829314224828</v>
      </c>
      <c r="E3236" s="80">
        <f t="shared" si="152"/>
        <v>5.9165673165025678</v>
      </c>
    </row>
    <row r="3237" spans="1:5" x14ac:dyDescent="0.3">
      <c r="A3237" s="81">
        <v>41414</v>
      </c>
      <c r="B3237" s="88">
        <v>7.22</v>
      </c>
      <c r="C3237" s="29">
        <f t="shared" si="150"/>
        <v>5.5513774512155853</v>
      </c>
      <c r="D3237" s="80">
        <f t="shared" si="151"/>
        <v>5.9492949899886662</v>
      </c>
      <c r="E3237" s="80">
        <f t="shared" si="152"/>
        <v>5.9183214456087345</v>
      </c>
    </row>
    <row r="3238" spans="1:5" x14ac:dyDescent="0.3">
      <c r="A3238" s="81">
        <v>41415</v>
      </c>
      <c r="B3238" s="88">
        <v>7.22</v>
      </c>
      <c r="C3238" s="29">
        <f t="shared" si="150"/>
        <v>5.5529134063287877</v>
      </c>
      <c r="D3238" s="80">
        <f t="shared" si="151"/>
        <v>5.951007541384385</v>
      </c>
      <c r="E3238" s="80">
        <f t="shared" si="152"/>
        <v>5.9200760947747186</v>
      </c>
    </row>
    <row r="3239" spans="1:5" x14ac:dyDescent="0.3">
      <c r="A3239" s="81">
        <v>41416</v>
      </c>
      <c r="B3239" s="88">
        <v>7.22</v>
      </c>
      <c r="C3239" s="29">
        <f t="shared" si="150"/>
        <v>5.5544497864100508</v>
      </c>
      <c r="D3239" s="80">
        <f t="shared" si="151"/>
        <v>5.9527205857515044</v>
      </c>
      <c r="E3239" s="80">
        <f t="shared" si="152"/>
        <v>5.9218312641547071</v>
      </c>
    </row>
    <row r="3240" spans="1:5" x14ac:dyDescent="0.3">
      <c r="A3240" s="81">
        <v>41417</v>
      </c>
      <c r="B3240" s="88">
        <v>7.22</v>
      </c>
      <c r="C3240" s="29">
        <f t="shared" si="150"/>
        <v>5.5559865915769553</v>
      </c>
      <c r="D3240" s="80">
        <f t="shared" si="151"/>
        <v>5.9544341232319296</v>
      </c>
      <c r="E3240" s="80">
        <f t="shared" si="152"/>
        <v>5.9235869539029311</v>
      </c>
    </row>
    <row r="3241" spans="1:5" x14ac:dyDescent="0.3">
      <c r="A3241" s="81">
        <v>41418</v>
      </c>
      <c r="B3241" s="88">
        <v>7.22</v>
      </c>
      <c r="C3241" s="29">
        <f t="shared" si="150"/>
        <v>5.5575238219471128</v>
      </c>
      <c r="D3241" s="80">
        <f t="shared" si="151"/>
        <v>5.9561481539676073</v>
      </c>
      <c r="E3241" s="80">
        <f t="shared" si="152"/>
        <v>5.9253431641736682</v>
      </c>
    </row>
    <row r="3242" spans="1:5" x14ac:dyDescent="0.3">
      <c r="A3242" s="81">
        <v>41421</v>
      </c>
      <c r="B3242" s="88">
        <v>7.22</v>
      </c>
      <c r="C3242" s="29">
        <f t="shared" si="150"/>
        <v>5.5590614776381697</v>
      </c>
      <c r="D3242" s="80">
        <f t="shared" si="151"/>
        <v>5.9578626781005255</v>
      </c>
      <c r="E3242" s="80">
        <f t="shared" si="152"/>
        <v>5.9270998951212421</v>
      </c>
    </row>
    <row r="3243" spans="1:5" x14ac:dyDescent="0.3">
      <c r="A3243" s="81">
        <v>41422</v>
      </c>
      <c r="B3243" s="88">
        <v>7.22</v>
      </c>
      <c r="C3243" s="29">
        <f t="shared" si="150"/>
        <v>5.5605995587678025</v>
      </c>
      <c r="D3243" s="80">
        <f t="shared" si="151"/>
        <v>5.9595776957727118</v>
      </c>
      <c r="E3243" s="80">
        <f t="shared" si="152"/>
        <v>5.9288571469000209</v>
      </c>
    </row>
    <row r="3244" spans="1:5" x14ac:dyDescent="0.3">
      <c r="A3244" s="81">
        <v>41423</v>
      </c>
      <c r="B3244" s="88">
        <v>7.22</v>
      </c>
      <c r="C3244" s="29">
        <f t="shared" si="150"/>
        <v>5.5621380654537225</v>
      </c>
      <c r="D3244" s="80">
        <f t="shared" si="151"/>
        <v>5.9612932071262357</v>
      </c>
      <c r="E3244" s="80">
        <f t="shared" si="152"/>
        <v>5.9306149196644196</v>
      </c>
    </row>
    <row r="3245" spans="1:5" x14ac:dyDescent="0.3">
      <c r="A3245" s="81">
        <v>41425</v>
      </c>
      <c r="B3245" s="88">
        <v>7.72</v>
      </c>
      <c r="C3245" s="29">
        <f t="shared" si="150"/>
        <v>5.5636769978136726</v>
      </c>
      <c r="D3245" s="80">
        <f t="shared" si="151"/>
        <v>5.9630092123032075</v>
      </c>
      <c r="E3245" s="80">
        <f t="shared" si="152"/>
        <v>5.9323732135688987</v>
      </c>
    </row>
    <row r="3246" spans="1:5" x14ac:dyDescent="0.3">
      <c r="A3246" s="81">
        <v>41428</v>
      </c>
      <c r="B3246" s="88">
        <v>7.72</v>
      </c>
      <c r="C3246" s="29">
        <f t="shared" si="150"/>
        <v>5.565319061442807</v>
      </c>
      <c r="D3246" s="80">
        <f t="shared" si="151"/>
        <v>5.9648402357126979</v>
      </c>
      <c r="E3246" s="80">
        <f t="shared" si="152"/>
        <v>5.9342415425449442</v>
      </c>
    </row>
    <row r="3247" spans="1:5" x14ac:dyDescent="0.3">
      <c r="A3247" s="81">
        <v>41429</v>
      </c>
      <c r="B3247" s="88">
        <v>7.72</v>
      </c>
      <c r="C3247" s="29">
        <f t="shared" si="150"/>
        <v>5.5669616097106012</v>
      </c>
      <c r="D3247" s="80">
        <f t="shared" si="151"/>
        <v>5.9666718213629313</v>
      </c>
      <c r="E3247" s="80">
        <f t="shared" si="152"/>
        <v>5.9361104599285355</v>
      </c>
    </row>
    <row r="3248" spans="1:5" x14ac:dyDescent="0.3">
      <c r="A3248" s="81">
        <v>41430</v>
      </c>
      <c r="B3248" s="88">
        <v>7.72</v>
      </c>
      <c r="C3248" s="29">
        <f t="shared" si="150"/>
        <v>5.568604642760091</v>
      </c>
      <c r="D3248" s="80">
        <f t="shared" si="151"/>
        <v>5.9685039694265507</v>
      </c>
      <c r="E3248" s="80">
        <f t="shared" si="152"/>
        <v>5.9379799659049839</v>
      </c>
    </row>
    <row r="3249" spans="1:5" x14ac:dyDescent="0.3">
      <c r="A3249" s="81">
        <v>41431</v>
      </c>
      <c r="B3249" s="88">
        <v>7.72</v>
      </c>
      <c r="C3249" s="29">
        <f t="shared" si="150"/>
        <v>5.570248160734355</v>
      </c>
      <c r="D3249" s="80">
        <f t="shared" si="151"/>
        <v>5.9703366800762527</v>
      </c>
      <c r="E3249" s="80">
        <f t="shared" si="152"/>
        <v>5.9398500606596603</v>
      </c>
    </row>
    <row r="3250" spans="1:5" x14ac:dyDescent="0.3">
      <c r="A3250" s="81">
        <v>41432</v>
      </c>
      <c r="B3250" s="88">
        <v>7.72</v>
      </c>
      <c r="C3250" s="29">
        <f t="shared" si="150"/>
        <v>5.5718921637765142</v>
      </c>
      <c r="D3250" s="80">
        <f t="shared" si="151"/>
        <v>5.9721699534847872</v>
      </c>
      <c r="E3250" s="80">
        <f t="shared" si="152"/>
        <v>5.9417207443779931</v>
      </c>
    </row>
    <row r="3251" spans="1:5" x14ac:dyDescent="0.3">
      <c r="A3251" s="81">
        <v>41435</v>
      </c>
      <c r="B3251" s="88">
        <v>7.72</v>
      </c>
      <c r="C3251" s="29">
        <f t="shared" si="150"/>
        <v>5.5735366520297314</v>
      </c>
      <c r="D3251" s="80">
        <f t="shared" si="151"/>
        <v>5.9740037898249572</v>
      </c>
      <c r="E3251" s="80">
        <f t="shared" si="152"/>
        <v>5.9435920172454688</v>
      </c>
    </row>
    <row r="3252" spans="1:5" x14ac:dyDescent="0.3">
      <c r="A3252" s="81">
        <v>41436</v>
      </c>
      <c r="B3252" s="88">
        <v>7.72</v>
      </c>
      <c r="C3252" s="29">
        <f t="shared" si="150"/>
        <v>5.5751816256372111</v>
      </c>
      <c r="D3252" s="80">
        <f t="shared" si="151"/>
        <v>5.9758381892696182</v>
      </c>
      <c r="E3252" s="80">
        <f t="shared" si="152"/>
        <v>5.9454638794476331</v>
      </c>
    </row>
    <row r="3253" spans="1:5" x14ac:dyDescent="0.3">
      <c r="A3253" s="81">
        <v>41437</v>
      </c>
      <c r="B3253" s="88">
        <v>7.72</v>
      </c>
      <c r="C3253" s="29">
        <f t="shared" si="150"/>
        <v>5.5768270847422015</v>
      </c>
      <c r="D3253" s="80">
        <f t="shared" si="151"/>
        <v>5.977673151991679</v>
      </c>
      <c r="E3253" s="80">
        <f t="shared" si="152"/>
        <v>5.9473363311700895</v>
      </c>
    </row>
    <row r="3254" spans="1:5" x14ac:dyDescent="0.3">
      <c r="A3254" s="81">
        <v>41438</v>
      </c>
      <c r="B3254" s="88">
        <v>7.72</v>
      </c>
      <c r="C3254" s="29">
        <f t="shared" si="150"/>
        <v>5.5784730294879923</v>
      </c>
      <c r="D3254" s="80">
        <f t="shared" si="151"/>
        <v>5.9795086781641018</v>
      </c>
      <c r="E3254" s="80">
        <f t="shared" si="152"/>
        <v>5.9492093725985011</v>
      </c>
    </row>
    <row r="3255" spans="1:5" x14ac:dyDescent="0.3">
      <c r="A3255" s="81">
        <v>41439</v>
      </c>
      <c r="B3255" s="88">
        <v>7.72</v>
      </c>
      <c r="C3255" s="29">
        <f t="shared" si="150"/>
        <v>5.5801194600179151</v>
      </c>
      <c r="D3255" s="80">
        <f t="shared" si="151"/>
        <v>5.9813447679599019</v>
      </c>
      <c r="E3255" s="80">
        <f t="shared" si="152"/>
        <v>5.9510830039185878</v>
      </c>
    </row>
    <row r="3256" spans="1:5" x14ac:dyDescent="0.3">
      <c r="A3256" s="81">
        <v>41442</v>
      </c>
      <c r="B3256" s="88">
        <v>7.72</v>
      </c>
      <c r="C3256" s="29">
        <f t="shared" si="150"/>
        <v>5.5817663764753442</v>
      </c>
      <c r="D3256" s="80">
        <f t="shared" si="151"/>
        <v>5.9831814215521471</v>
      </c>
      <c r="E3256" s="80">
        <f t="shared" si="152"/>
        <v>5.9529572253161289</v>
      </c>
    </row>
    <row r="3257" spans="1:5" x14ac:dyDescent="0.3">
      <c r="A3257" s="81">
        <v>41443</v>
      </c>
      <c r="B3257" s="88">
        <v>7.72</v>
      </c>
      <c r="C3257" s="29">
        <f t="shared" si="150"/>
        <v>5.5834137790036973</v>
      </c>
      <c r="D3257" s="80">
        <f t="shared" si="151"/>
        <v>5.9850186391139593</v>
      </c>
      <c r="E3257" s="80">
        <f t="shared" si="152"/>
        <v>5.9548320369769625</v>
      </c>
    </row>
    <row r="3258" spans="1:5" x14ac:dyDescent="0.3">
      <c r="A3258" s="81">
        <v>41444</v>
      </c>
      <c r="B3258" s="88">
        <v>7.72</v>
      </c>
      <c r="C3258" s="29">
        <f t="shared" si="150"/>
        <v>5.585061667746432</v>
      </c>
      <c r="D3258" s="80">
        <f t="shared" si="151"/>
        <v>5.9868564208185129</v>
      </c>
      <c r="E3258" s="80">
        <f t="shared" si="152"/>
        <v>5.9567074390869852</v>
      </c>
    </row>
    <row r="3259" spans="1:5" x14ac:dyDescent="0.3">
      <c r="A3259" s="81">
        <v>41445</v>
      </c>
      <c r="B3259" s="88">
        <v>7.72</v>
      </c>
      <c r="C3259" s="29">
        <f t="shared" si="150"/>
        <v>5.5867100428470504</v>
      </c>
      <c r="D3259" s="80">
        <f t="shared" si="151"/>
        <v>5.9886947668390356</v>
      </c>
      <c r="E3259" s="80">
        <f t="shared" si="152"/>
        <v>5.9585834318321513</v>
      </c>
    </row>
    <row r="3260" spans="1:5" x14ac:dyDescent="0.3">
      <c r="A3260" s="81">
        <v>41446</v>
      </c>
      <c r="B3260" s="88">
        <v>7.72</v>
      </c>
      <c r="C3260" s="29">
        <f t="shared" si="150"/>
        <v>5.5883589044490964</v>
      </c>
      <c r="D3260" s="80">
        <f t="shared" si="151"/>
        <v>5.9905336773488083</v>
      </c>
      <c r="E3260" s="80">
        <f t="shared" si="152"/>
        <v>5.9604600153984739</v>
      </c>
    </row>
    <row r="3261" spans="1:5" x14ac:dyDescent="0.3">
      <c r="A3261" s="81">
        <v>41449</v>
      </c>
      <c r="B3261" s="88">
        <v>7.72</v>
      </c>
      <c r="C3261" s="29">
        <f t="shared" si="150"/>
        <v>5.5900082526961556</v>
      </c>
      <c r="D3261" s="80">
        <f t="shared" si="151"/>
        <v>5.9923731525211652</v>
      </c>
      <c r="E3261" s="80">
        <f t="shared" si="152"/>
        <v>5.9623371899720254</v>
      </c>
    </row>
    <row r="3262" spans="1:5" x14ac:dyDescent="0.3">
      <c r="A3262" s="81">
        <v>41450</v>
      </c>
      <c r="B3262" s="88">
        <v>7.72</v>
      </c>
      <c r="C3262" s="29">
        <f t="shared" si="150"/>
        <v>5.5916580877318562</v>
      </c>
      <c r="D3262" s="80">
        <f t="shared" si="151"/>
        <v>5.9942131925294939</v>
      </c>
      <c r="E3262" s="80">
        <f t="shared" si="152"/>
        <v>5.9642149557389361</v>
      </c>
    </row>
    <row r="3263" spans="1:5" x14ac:dyDescent="0.3">
      <c r="A3263" s="81">
        <v>41451</v>
      </c>
      <c r="B3263" s="88">
        <v>7.72</v>
      </c>
      <c r="C3263" s="29">
        <f t="shared" si="150"/>
        <v>5.5933084096998691</v>
      </c>
      <c r="D3263" s="80">
        <f t="shared" si="151"/>
        <v>5.9960537975472343</v>
      </c>
      <c r="E3263" s="80">
        <f t="shared" si="152"/>
        <v>5.9660933128853957</v>
      </c>
    </row>
    <row r="3264" spans="1:5" x14ac:dyDescent="0.3">
      <c r="A3264" s="81">
        <v>41452</v>
      </c>
      <c r="B3264" s="88">
        <v>7.72</v>
      </c>
      <c r="C3264" s="29">
        <f t="shared" si="150"/>
        <v>5.5949592187439077</v>
      </c>
      <c r="D3264" s="80">
        <f t="shared" si="151"/>
        <v>5.9978949677478814</v>
      </c>
      <c r="E3264" s="80">
        <f t="shared" si="152"/>
        <v>5.9679722615976516</v>
      </c>
    </row>
    <row r="3265" spans="1:5" x14ac:dyDescent="0.3">
      <c r="A3265" s="81">
        <v>41453</v>
      </c>
      <c r="B3265" s="88">
        <v>7.72</v>
      </c>
      <c r="C3265" s="29">
        <f t="shared" si="150"/>
        <v>5.5966105150077272</v>
      </c>
      <c r="D3265" s="80">
        <f t="shared" si="151"/>
        <v>5.9997367033049809</v>
      </c>
      <c r="E3265" s="80">
        <f t="shared" si="152"/>
        <v>5.9698518020620099</v>
      </c>
    </row>
    <row r="3266" spans="1:5" x14ac:dyDescent="0.3">
      <c r="A3266" s="81">
        <v>41456</v>
      </c>
      <c r="B3266" s="88">
        <v>7.72</v>
      </c>
      <c r="C3266" s="29">
        <f t="shared" si="150"/>
        <v>5.5982622986351265</v>
      </c>
      <c r="D3266" s="80">
        <f t="shared" si="151"/>
        <v>6.0015790043921342</v>
      </c>
      <c r="E3266" s="80">
        <f t="shared" si="152"/>
        <v>5.9717319344648363</v>
      </c>
    </row>
    <row r="3267" spans="1:5" x14ac:dyDescent="0.3">
      <c r="A3267" s="81">
        <v>41457</v>
      </c>
      <c r="B3267" s="88">
        <v>7.72</v>
      </c>
      <c r="C3267" s="29">
        <f t="shared" si="150"/>
        <v>5.5999145697699451</v>
      </c>
      <c r="D3267" s="80">
        <f t="shared" si="151"/>
        <v>6.0034218711829945</v>
      </c>
      <c r="E3267" s="80">
        <f t="shared" si="152"/>
        <v>5.973612658992554</v>
      </c>
    </row>
    <row r="3268" spans="1:5" x14ac:dyDescent="0.3">
      <c r="A3268" s="81">
        <v>41458</v>
      </c>
      <c r="B3268" s="88">
        <v>7.72</v>
      </c>
      <c r="C3268" s="29">
        <f t="shared" si="150"/>
        <v>5.601567328556067</v>
      </c>
      <c r="D3268" s="80">
        <f t="shared" si="151"/>
        <v>6.0052653038512691</v>
      </c>
      <c r="E3268" s="80">
        <f t="shared" si="152"/>
        <v>5.9754939758316468</v>
      </c>
    </row>
    <row r="3269" spans="1:5" x14ac:dyDescent="0.3">
      <c r="A3269" s="81">
        <v>41459</v>
      </c>
      <c r="B3269" s="88">
        <v>7.72</v>
      </c>
      <c r="C3269" s="29">
        <f t="shared" ref="C3269:C3332" si="153">IF(A3269=$B$2,1,IF(A3268&lt;DATE(1998,1,2),ROUND(B3268/3000+1,8)*C3268,ROUND(((1+B3268/100)^(1/252)),8)*C3268))</f>
        <v>5.6032205751374171</v>
      </c>
      <c r="D3269" s="80">
        <f t="shared" ref="D3269:D3332" si="154">(((ROUND(C3269/C3268,8)-1)*$D$1)+1)*D3268</f>
        <v>6.0071093025707185</v>
      </c>
      <c r="E3269" s="80">
        <f t="shared" ref="E3269:E3332" si="155">(((ROUND(C3269/C3268,8))*(($E$1+1)^(1/252)))*E3268)</f>
        <v>5.9773758851686551</v>
      </c>
    </row>
    <row r="3270" spans="1:5" x14ac:dyDescent="0.3">
      <c r="A3270" s="81">
        <v>41460</v>
      </c>
      <c r="B3270" s="88">
        <v>7.72</v>
      </c>
      <c r="C3270" s="29">
        <f t="shared" si="153"/>
        <v>5.604874309657963</v>
      </c>
      <c r="D3270" s="80">
        <f t="shared" si="154"/>
        <v>6.0089538675151566</v>
      </c>
      <c r="E3270" s="80">
        <f t="shared" si="155"/>
        <v>5.9792583871901792</v>
      </c>
    </row>
    <row r="3271" spans="1:5" x14ac:dyDescent="0.3">
      <c r="A3271" s="81">
        <v>41463</v>
      </c>
      <c r="B3271" s="88">
        <v>7.72</v>
      </c>
      <c r="C3271" s="29">
        <f t="shared" si="153"/>
        <v>5.6065285322617155</v>
      </c>
      <c r="D3271" s="80">
        <f t="shared" si="154"/>
        <v>6.0107989988584505</v>
      </c>
      <c r="E3271" s="80">
        <f t="shared" si="155"/>
        <v>5.9811414820828777</v>
      </c>
    </row>
    <row r="3272" spans="1:5" x14ac:dyDescent="0.3">
      <c r="A3272" s="81">
        <v>41464</v>
      </c>
      <c r="B3272" s="88">
        <v>7.72</v>
      </c>
      <c r="C3272" s="29">
        <f t="shared" si="153"/>
        <v>5.6081832430927268</v>
      </c>
      <c r="D3272" s="80">
        <f t="shared" si="154"/>
        <v>6.0126446967745206</v>
      </c>
      <c r="E3272" s="80">
        <f t="shared" si="155"/>
        <v>5.9830251700334678</v>
      </c>
    </row>
    <row r="3273" spans="1:5" x14ac:dyDescent="0.3">
      <c r="A3273" s="81">
        <v>41465</v>
      </c>
      <c r="B3273" s="88">
        <v>7.72</v>
      </c>
      <c r="C3273" s="29">
        <f t="shared" si="153"/>
        <v>5.6098384422950929</v>
      </c>
      <c r="D3273" s="80">
        <f t="shared" si="154"/>
        <v>6.0144909614373407</v>
      </c>
      <c r="E3273" s="80">
        <f t="shared" si="155"/>
        <v>5.9849094512287264</v>
      </c>
    </row>
    <row r="3274" spans="1:5" x14ac:dyDescent="0.3">
      <c r="A3274" s="81">
        <v>41466</v>
      </c>
      <c r="B3274" s="88">
        <v>8.2200000000000006</v>
      </c>
      <c r="C3274" s="29">
        <f t="shared" si="153"/>
        <v>5.6114941300129519</v>
      </c>
      <c r="D3274" s="80">
        <f t="shared" si="154"/>
        <v>6.0163377930209379</v>
      </c>
      <c r="E3274" s="80">
        <f t="shared" si="155"/>
        <v>5.986794325855489</v>
      </c>
    </row>
    <row r="3275" spans="1:5" x14ac:dyDescent="0.3">
      <c r="A3275" s="81">
        <v>41467</v>
      </c>
      <c r="B3275" s="88">
        <v>8.2200000000000006</v>
      </c>
      <c r="C3275" s="29">
        <f t="shared" si="153"/>
        <v>5.6132535017675345</v>
      </c>
      <c r="D3275" s="80">
        <f t="shared" si="154"/>
        <v>6.0183003020256676</v>
      </c>
      <c r="E3275" s="80">
        <f t="shared" si="155"/>
        <v>5.988789893427346</v>
      </c>
    </row>
    <row r="3276" spans="1:5" x14ac:dyDescent="0.3">
      <c r="A3276" s="81">
        <v>41470</v>
      </c>
      <c r="B3276" s="88">
        <v>8.2200000000000006</v>
      </c>
      <c r="C3276" s="29">
        <f t="shared" si="153"/>
        <v>5.6150134251379429</v>
      </c>
      <c r="D3276" s="80">
        <f t="shared" si="154"/>
        <v>6.0202634511941859</v>
      </c>
      <c r="E3276" s="80">
        <f t="shared" si="155"/>
        <v>5.9907861261782145</v>
      </c>
    </row>
    <row r="3277" spans="1:5" x14ac:dyDescent="0.3">
      <c r="A3277" s="81">
        <v>41471</v>
      </c>
      <c r="B3277" s="88">
        <v>8.2200000000000006</v>
      </c>
      <c r="C3277" s="29">
        <f t="shared" si="153"/>
        <v>5.616773900297126</v>
      </c>
      <c r="D3277" s="80">
        <f t="shared" si="154"/>
        <v>6.0222272407353117</v>
      </c>
      <c r="E3277" s="80">
        <f t="shared" si="155"/>
        <v>5.9927830243298184</v>
      </c>
    </row>
    <row r="3278" spans="1:5" x14ac:dyDescent="0.3">
      <c r="A3278" s="81">
        <v>41472</v>
      </c>
      <c r="B3278" s="88">
        <v>8.2200000000000006</v>
      </c>
      <c r="C3278" s="29">
        <f t="shared" si="153"/>
        <v>5.6185349274180858</v>
      </c>
      <c r="D3278" s="80">
        <f t="shared" si="154"/>
        <v>6.0241916708579328</v>
      </c>
      <c r="E3278" s="80">
        <f t="shared" si="155"/>
        <v>5.9947805881039535</v>
      </c>
    </row>
    <row r="3279" spans="1:5" x14ac:dyDescent="0.3">
      <c r="A3279" s="81">
        <v>41473</v>
      </c>
      <c r="B3279" s="88">
        <v>8.2200000000000006</v>
      </c>
      <c r="C3279" s="29">
        <f t="shared" si="153"/>
        <v>5.6202965066738786</v>
      </c>
      <c r="D3279" s="80">
        <f t="shared" si="154"/>
        <v>6.026156741771004</v>
      </c>
      <c r="E3279" s="80">
        <f t="shared" si="155"/>
        <v>5.9967788177224914</v>
      </c>
    </row>
    <row r="3280" spans="1:5" x14ac:dyDescent="0.3">
      <c r="A3280" s="81">
        <v>41474</v>
      </c>
      <c r="B3280" s="88">
        <v>8.2200000000000006</v>
      </c>
      <c r="C3280" s="29">
        <f t="shared" si="153"/>
        <v>5.6220586382376156</v>
      </c>
      <c r="D3280" s="80">
        <f t="shared" si="154"/>
        <v>6.02812245368355</v>
      </c>
      <c r="E3280" s="80">
        <f t="shared" si="155"/>
        <v>5.9987777134073763</v>
      </c>
    </row>
    <row r="3281" spans="1:5" x14ac:dyDescent="0.3">
      <c r="A3281" s="81">
        <v>41477</v>
      </c>
      <c r="B3281" s="88">
        <v>8.2200000000000006</v>
      </c>
      <c r="C3281" s="29">
        <f t="shared" si="153"/>
        <v>5.6238213222824616</v>
      </c>
      <c r="D3281" s="80">
        <f t="shared" si="154"/>
        <v>6.0300888068046614</v>
      </c>
      <c r="E3281" s="80">
        <f t="shared" si="155"/>
        <v>6.000777275380627</v>
      </c>
    </row>
    <row r="3282" spans="1:5" x14ac:dyDescent="0.3">
      <c r="A3282" s="81">
        <v>41478</v>
      </c>
      <c r="B3282" s="88">
        <v>8.2200000000000006</v>
      </c>
      <c r="C3282" s="29">
        <f t="shared" si="153"/>
        <v>5.625584558981636</v>
      </c>
      <c r="D3282" s="80">
        <f t="shared" si="154"/>
        <v>6.0320558013434988</v>
      </c>
      <c r="E3282" s="80">
        <f t="shared" si="155"/>
        <v>6.0027775038643361</v>
      </c>
    </row>
    <row r="3283" spans="1:5" x14ac:dyDescent="0.3">
      <c r="A3283" s="81">
        <v>41479</v>
      </c>
      <c r="B3283" s="88">
        <v>8.2200000000000006</v>
      </c>
      <c r="C3283" s="29">
        <f t="shared" si="153"/>
        <v>5.6273483485084128</v>
      </c>
      <c r="D3283" s="80">
        <f t="shared" si="154"/>
        <v>6.0340234375092914</v>
      </c>
      <c r="E3283" s="80">
        <f t="shared" si="155"/>
        <v>6.0047783990806707</v>
      </c>
    </row>
    <row r="3284" spans="1:5" x14ac:dyDescent="0.3">
      <c r="A3284" s="81">
        <v>41480</v>
      </c>
      <c r="B3284" s="88">
        <v>8.2200000000000006</v>
      </c>
      <c r="C3284" s="29">
        <f t="shared" si="153"/>
        <v>5.62911269103612</v>
      </c>
      <c r="D3284" s="80">
        <f t="shared" si="154"/>
        <v>6.0359917155113347</v>
      </c>
      <c r="E3284" s="80">
        <f t="shared" si="155"/>
        <v>6.0067799612518717</v>
      </c>
    </row>
    <row r="3285" spans="1:5" x14ac:dyDescent="0.3">
      <c r="A3285" s="81">
        <v>41481</v>
      </c>
      <c r="B3285" s="88">
        <v>8.2200000000000006</v>
      </c>
      <c r="C3285" s="29">
        <f t="shared" si="153"/>
        <v>5.6308775867381398</v>
      </c>
      <c r="D3285" s="80">
        <f t="shared" si="154"/>
        <v>6.0379606355589939</v>
      </c>
      <c r="E3285" s="80">
        <f t="shared" si="155"/>
        <v>6.0087821906002539</v>
      </c>
    </row>
    <row r="3286" spans="1:5" x14ac:dyDescent="0.3">
      <c r="A3286" s="81">
        <v>41484</v>
      </c>
      <c r="B3286" s="88">
        <v>8.2200000000000006</v>
      </c>
      <c r="C3286" s="29">
        <f t="shared" si="153"/>
        <v>5.6326430357879094</v>
      </c>
      <c r="D3286" s="80">
        <f t="shared" si="154"/>
        <v>6.0399301978617013</v>
      </c>
      <c r="E3286" s="80">
        <f t="shared" si="155"/>
        <v>6.0107850873482063</v>
      </c>
    </row>
    <row r="3287" spans="1:5" x14ac:dyDescent="0.3">
      <c r="A3287" s="81">
        <v>41485</v>
      </c>
      <c r="B3287" s="88">
        <v>8.2200000000000006</v>
      </c>
      <c r="C3287" s="29">
        <f t="shared" si="153"/>
        <v>5.6344090383589194</v>
      </c>
      <c r="D3287" s="80">
        <f t="shared" si="154"/>
        <v>6.0419004026289596</v>
      </c>
      <c r="E3287" s="80">
        <f t="shared" si="155"/>
        <v>6.0127886517181919</v>
      </c>
    </row>
    <row r="3288" spans="1:5" x14ac:dyDescent="0.3">
      <c r="A3288" s="81">
        <v>41486</v>
      </c>
      <c r="B3288" s="88">
        <v>8.2200000000000006</v>
      </c>
      <c r="C3288" s="29">
        <f t="shared" si="153"/>
        <v>5.6361755946247154</v>
      </c>
      <c r="D3288" s="80">
        <f t="shared" si="154"/>
        <v>6.043871250070338</v>
      </c>
      <c r="E3288" s="80">
        <f t="shared" si="155"/>
        <v>6.0147928839327474</v>
      </c>
    </row>
    <row r="3289" spans="1:5" x14ac:dyDescent="0.3">
      <c r="A3289" s="81">
        <v>41487</v>
      </c>
      <c r="B3289" s="88">
        <v>8.23</v>
      </c>
      <c r="C3289" s="29">
        <f t="shared" si="153"/>
        <v>5.6379427047588972</v>
      </c>
      <c r="D3289" s="80">
        <f t="shared" si="154"/>
        <v>6.0458427403954742</v>
      </c>
      <c r="E3289" s="80">
        <f t="shared" si="155"/>
        <v>6.0167977842144849</v>
      </c>
    </row>
    <row r="3290" spans="1:5" x14ac:dyDescent="0.3">
      <c r="A3290" s="81">
        <v>41488</v>
      </c>
      <c r="B3290" s="88">
        <v>8.23</v>
      </c>
      <c r="C3290" s="29">
        <f t="shared" si="153"/>
        <v>5.6397123985944937</v>
      </c>
      <c r="D3290" s="80">
        <f t="shared" si="154"/>
        <v>6.0478171382481989</v>
      </c>
      <c r="E3290" s="80">
        <f t="shared" si="155"/>
        <v>6.0188055188761638</v>
      </c>
    </row>
    <row r="3291" spans="1:5" x14ac:dyDescent="0.3">
      <c r="A3291" s="81">
        <v>41491</v>
      </c>
      <c r="B3291" s="88">
        <v>8.2200000000000006</v>
      </c>
      <c r="C3291" s="29">
        <f t="shared" si="153"/>
        <v>5.6414826479192879</v>
      </c>
      <c r="D3291" s="80">
        <f t="shared" si="154"/>
        <v>6.0497921808823127</v>
      </c>
      <c r="E3291" s="80">
        <f t="shared" si="155"/>
        <v>6.0208139234952878</v>
      </c>
    </row>
    <row r="3292" spans="1:5" x14ac:dyDescent="0.3">
      <c r="A3292" s="81">
        <v>41492</v>
      </c>
      <c r="B3292" s="88">
        <v>8.2200000000000006</v>
      </c>
      <c r="C3292" s="29">
        <f t="shared" si="153"/>
        <v>5.6432514219738898</v>
      </c>
      <c r="D3292" s="80">
        <f t="shared" si="154"/>
        <v>6.0517656025950197</v>
      </c>
      <c r="E3292" s="80">
        <f t="shared" si="155"/>
        <v>6.0228208307595015</v>
      </c>
    </row>
    <row r="3293" spans="1:5" x14ac:dyDescent="0.3">
      <c r="A3293" s="81">
        <v>41493</v>
      </c>
      <c r="B3293" s="88">
        <v>8.2200000000000006</v>
      </c>
      <c r="C3293" s="29">
        <f t="shared" si="153"/>
        <v>5.645020750592221</v>
      </c>
      <c r="D3293" s="80">
        <f t="shared" si="154"/>
        <v>6.053739668031203</v>
      </c>
      <c r="E3293" s="80">
        <f t="shared" si="155"/>
        <v>6.0248284069825671</v>
      </c>
    </row>
    <row r="3294" spans="1:5" x14ac:dyDescent="0.3">
      <c r="A3294" s="81">
        <v>41494</v>
      </c>
      <c r="B3294" s="88">
        <v>8.2200000000000006</v>
      </c>
      <c r="C3294" s="29">
        <f t="shared" si="153"/>
        <v>5.6467906339481537</v>
      </c>
      <c r="D3294" s="80">
        <f t="shared" si="154"/>
        <v>6.055714377400844</v>
      </c>
      <c r="E3294" s="80">
        <f t="shared" si="155"/>
        <v>6.0268366523874661</v>
      </c>
    </row>
    <row r="3295" spans="1:5" x14ac:dyDescent="0.3">
      <c r="A3295" s="81">
        <v>41495</v>
      </c>
      <c r="B3295" s="88">
        <v>8.2200000000000006</v>
      </c>
      <c r="C3295" s="29">
        <f t="shared" si="153"/>
        <v>5.6485610722156148</v>
      </c>
      <c r="D3295" s="80">
        <f t="shared" si="154"/>
        <v>6.0576897309139905</v>
      </c>
      <c r="E3295" s="80">
        <f t="shared" si="155"/>
        <v>6.0288455671972567</v>
      </c>
    </row>
    <row r="3296" spans="1:5" x14ac:dyDescent="0.3">
      <c r="A3296" s="81">
        <v>41498</v>
      </c>
      <c r="B3296" s="88">
        <v>8.2200000000000006</v>
      </c>
      <c r="C3296" s="29">
        <f t="shared" si="153"/>
        <v>5.6503320655685858</v>
      </c>
      <c r="D3296" s="80">
        <f t="shared" si="154"/>
        <v>6.0596657287807609</v>
      </c>
      <c r="E3296" s="80">
        <f t="shared" si="155"/>
        <v>6.0308551516350706</v>
      </c>
    </row>
    <row r="3297" spans="1:5" x14ac:dyDescent="0.3">
      <c r="A3297" s="81">
        <v>41499</v>
      </c>
      <c r="B3297" s="88">
        <v>8.2200000000000006</v>
      </c>
      <c r="C3297" s="29">
        <f t="shared" si="153"/>
        <v>5.6521036141811027</v>
      </c>
      <c r="D3297" s="80">
        <f t="shared" si="154"/>
        <v>6.0616423712113408</v>
      </c>
      <c r="E3297" s="80">
        <f t="shared" si="155"/>
        <v>6.032865405924114</v>
      </c>
    </row>
    <row r="3298" spans="1:5" x14ac:dyDescent="0.3">
      <c r="A3298" s="81">
        <v>41500</v>
      </c>
      <c r="B3298" s="88">
        <v>8.2200000000000006</v>
      </c>
      <c r="C3298" s="29">
        <f t="shared" si="153"/>
        <v>5.6538757182272565</v>
      </c>
      <c r="D3298" s="80">
        <f t="shared" si="154"/>
        <v>6.0636196584159849</v>
      </c>
      <c r="E3298" s="80">
        <f t="shared" si="155"/>
        <v>6.0348763302876662</v>
      </c>
    </row>
    <row r="3299" spans="1:5" x14ac:dyDescent="0.3">
      <c r="A3299" s="81">
        <v>41501</v>
      </c>
      <c r="B3299" s="88">
        <v>8.2200000000000006</v>
      </c>
      <c r="C3299" s="29">
        <f t="shared" si="153"/>
        <v>5.6556483778811915</v>
      </c>
      <c r="D3299" s="80">
        <f t="shared" si="154"/>
        <v>6.0655975906050159</v>
      </c>
      <c r="E3299" s="80">
        <f t="shared" si="155"/>
        <v>6.0368879249490828</v>
      </c>
    </row>
    <row r="3300" spans="1:5" x14ac:dyDescent="0.3">
      <c r="A3300" s="81">
        <v>41502</v>
      </c>
      <c r="B3300" s="88">
        <v>8.2200000000000006</v>
      </c>
      <c r="C3300" s="29">
        <f t="shared" si="153"/>
        <v>5.6574215933171077</v>
      </c>
      <c r="D3300" s="80">
        <f t="shared" si="154"/>
        <v>6.0675761679888254</v>
      </c>
      <c r="E3300" s="80">
        <f t="shared" si="155"/>
        <v>6.0389001901317929</v>
      </c>
    </row>
    <row r="3301" spans="1:5" x14ac:dyDescent="0.3">
      <c r="A3301" s="81">
        <v>41505</v>
      </c>
      <c r="B3301" s="88">
        <v>8.2200000000000006</v>
      </c>
      <c r="C3301" s="29">
        <f t="shared" si="153"/>
        <v>5.6591953647092597</v>
      </c>
      <c r="D3301" s="80">
        <f t="shared" si="154"/>
        <v>6.0695553907778743</v>
      </c>
      <c r="E3301" s="80">
        <f t="shared" si="155"/>
        <v>6.0409131260592996</v>
      </c>
    </row>
    <row r="3302" spans="1:5" x14ac:dyDescent="0.3">
      <c r="A3302" s="81">
        <v>41506</v>
      </c>
      <c r="B3302" s="88">
        <v>8.2200000000000006</v>
      </c>
      <c r="C3302" s="29">
        <f t="shared" si="153"/>
        <v>5.6609696922319568</v>
      </c>
      <c r="D3302" s="80">
        <f t="shared" si="154"/>
        <v>6.0715352591826912</v>
      </c>
      <c r="E3302" s="80">
        <f t="shared" si="155"/>
        <v>6.0429267329551815</v>
      </c>
    </row>
    <row r="3303" spans="1:5" x14ac:dyDescent="0.3">
      <c r="A3303" s="81">
        <v>41507</v>
      </c>
      <c r="B3303" s="88">
        <v>8.2200000000000006</v>
      </c>
      <c r="C3303" s="29">
        <f t="shared" si="153"/>
        <v>5.6627445760595618</v>
      </c>
      <c r="D3303" s="80">
        <f t="shared" si="154"/>
        <v>6.0735157734138738</v>
      </c>
      <c r="E3303" s="80">
        <f t="shared" si="155"/>
        <v>6.0449410110430915</v>
      </c>
    </row>
    <row r="3304" spans="1:5" x14ac:dyDescent="0.3">
      <c r="A3304" s="81">
        <v>41508</v>
      </c>
      <c r="B3304" s="88">
        <v>8.2200000000000006</v>
      </c>
      <c r="C3304" s="29">
        <f t="shared" si="153"/>
        <v>5.6645200163664935</v>
      </c>
      <c r="D3304" s="80">
        <f t="shared" si="154"/>
        <v>6.0754969336820892</v>
      </c>
      <c r="E3304" s="80">
        <f t="shared" si="155"/>
        <v>6.0469559605467564</v>
      </c>
    </row>
    <row r="3305" spans="1:5" x14ac:dyDescent="0.3">
      <c r="A3305" s="81">
        <v>41509</v>
      </c>
      <c r="B3305" s="88">
        <v>8.2200000000000006</v>
      </c>
      <c r="C3305" s="29">
        <f t="shared" si="153"/>
        <v>5.6662960133272247</v>
      </c>
      <c r="D3305" s="80">
        <f t="shared" si="154"/>
        <v>6.0774787401980719</v>
      </c>
      <c r="E3305" s="80">
        <f t="shared" si="155"/>
        <v>6.0489715816899778</v>
      </c>
    </row>
    <row r="3306" spans="1:5" x14ac:dyDescent="0.3">
      <c r="A3306" s="81">
        <v>41512</v>
      </c>
      <c r="B3306" s="88">
        <v>8.2200000000000006</v>
      </c>
      <c r="C3306" s="29">
        <f t="shared" si="153"/>
        <v>5.6680725671162824</v>
      </c>
      <c r="D3306" s="80">
        <f t="shared" si="154"/>
        <v>6.0794611931726257</v>
      </c>
      <c r="E3306" s="80">
        <f t="shared" si="155"/>
        <v>6.0509878746966326</v>
      </c>
    </row>
    <row r="3307" spans="1:5" x14ac:dyDescent="0.3">
      <c r="A3307" s="81">
        <v>41513</v>
      </c>
      <c r="B3307" s="88">
        <v>8.2200000000000006</v>
      </c>
      <c r="C3307" s="29">
        <f t="shared" si="153"/>
        <v>5.6698496779082497</v>
      </c>
      <c r="D3307" s="80">
        <f t="shared" si="154"/>
        <v>6.0814442928166228</v>
      </c>
      <c r="E3307" s="80">
        <f t="shared" si="155"/>
        <v>6.0530048397906722</v>
      </c>
    </row>
    <row r="3308" spans="1:5" x14ac:dyDescent="0.3">
      <c r="A3308" s="81">
        <v>41514</v>
      </c>
      <c r="B3308" s="88">
        <v>8.2200000000000006</v>
      </c>
      <c r="C3308" s="29">
        <f t="shared" si="153"/>
        <v>5.6716273458777637</v>
      </c>
      <c r="D3308" s="80">
        <f t="shared" si="154"/>
        <v>6.0834280393410056</v>
      </c>
      <c r="E3308" s="80">
        <f t="shared" si="155"/>
        <v>6.0550224771961219</v>
      </c>
    </row>
    <row r="3309" spans="1:5" x14ac:dyDescent="0.3">
      <c r="A3309" s="81">
        <v>41515</v>
      </c>
      <c r="B3309" s="88">
        <v>8.7200000000000006</v>
      </c>
      <c r="C3309" s="29">
        <f t="shared" si="153"/>
        <v>5.6734055711995159</v>
      </c>
      <c r="D3309" s="80">
        <f t="shared" si="154"/>
        <v>6.0854124329567831</v>
      </c>
      <c r="E3309" s="80">
        <f t="shared" si="155"/>
        <v>6.0570407871370824</v>
      </c>
    </row>
    <row r="3310" spans="1:5" x14ac:dyDescent="0.3">
      <c r="A3310" s="81">
        <v>41516</v>
      </c>
      <c r="B3310" s="88">
        <v>8.7200000000000006</v>
      </c>
      <c r="C3310" s="29">
        <f t="shared" si="153"/>
        <v>5.675288120636151</v>
      </c>
      <c r="D3310" s="80">
        <f t="shared" si="154"/>
        <v>6.0875132726770493</v>
      </c>
      <c r="E3310" s="80">
        <f t="shared" si="155"/>
        <v>6.0591705553063511</v>
      </c>
    </row>
    <row r="3311" spans="1:5" x14ac:dyDescent="0.3">
      <c r="A3311" s="81">
        <v>41519</v>
      </c>
      <c r="B3311" s="88">
        <v>8.7200000000000006</v>
      </c>
      <c r="C3311" s="29">
        <f t="shared" si="153"/>
        <v>5.6771712947403401</v>
      </c>
      <c r="D3311" s="80">
        <f t="shared" si="154"/>
        <v>6.0896148376608172</v>
      </c>
      <c r="E3311" s="80">
        <f t="shared" si="155"/>
        <v>6.0613010723417107</v>
      </c>
    </row>
    <row r="3312" spans="1:5" x14ac:dyDescent="0.3">
      <c r="A3312" s="81">
        <v>41520</v>
      </c>
      <c r="B3312" s="88">
        <v>8.7200000000000006</v>
      </c>
      <c r="C3312" s="29">
        <f t="shared" si="153"/>
        <v>5.6790550937193611</v>
      </c>
      <c r="D3312" s="80">
        <f t="shared" si="154"/>
        <v>6.0917171281584661</v>
      </c>
      <c r="E3312" s="80">
        <f t="shared" si="155"/>
        <v>6.0634323385064759</v>
      </c>
    </row>
    <row r="3313" spans="1:5" x14ac:dyDescent="0.3">
      <c r="A3313" s="81">
        <v>41521</v>
      </c>
      <c r="B3313" s="88">
        <v>8.7200000000000006</v>
      </c>
      <c r="C3313" s="29">
        <f t="shared" si="153"/>
        <v>5.6809395177805593</v>
      </c>
      <c r="D3313" s="80">
        <f t="shared" si="154"/>
        <v>6.0938201444204614</v>
      </c>
      <c r="E3313" s="80">
        <f t="shared" si="155"/>
        <v>6.0655643540640547</v>
      </c>
    </row>
    <row r="3314" spans="1:5" x14ac:dyDescent="0.3">
      <c r="A3314" s="81">
        <v>41522</v>
      </c>
      <c r="B3314" s="88">
        <v>8.7200000000000006</v>
      </c>
      <c r="C3314" s="29">
        <f t="shared" si="153"/>
        <v>5.6828245671313491</v>
      </c>
      <c r="D3314" s="80">
        <f t="shared" si="154"/>
        <v>6.0959238866973564</v>
      </c>
      <c r="E3314" s="80">
        <f t="shared" si="155"/>
        <v>6.0676971192779474</v>
      </c>
    </row>
    <row r="3315" spans="1:5" x14ac:dyDescent="0.3">
      <c r="A3315" s="81">
        <v>41523</v>
      </c>
      <c r="B3315" s="88">
        <v>8.7200000000000006</v>
      </c>
      <c r="C3315" s="29">
        <f t="shared" si="153"/>
        <v>5.6847102419792144</v>
      </c>
      <c r="D3315" s="80">
        <f t="shared" si="154"/>
        <v>6.0980283552397898</v>
      </c>
      <c r="E3315" s="80">
        <f t="shared" si="155"/>
        <v>6.0698306344117476</v>
      </c>
    </row>
    <row r="3316" spans="1:5" x14ac:dyDescent="0.3">
      <c r="A3316" s="81">
        <v>41526</v>
      </c>
      <c r="B3316" s="88">
        <v>8.7200000000000006</v>
      </c>
      <c r="C3316" s="29">
        <f t="shared" si="153"/>
        <v>5.6865965425317082</v>
      </c>
      <c r="D3316" s="80">
        <f t="shared" si="154"/>
        <v>6.1001335502984873</v>
      </c>
      <c r="E3316" s="80">
        <f t="shared" si="155"/>
        <v>6.0719648997291404</v>
      </c>
    </row>
    <row r="3317" spans="1:5" x14ac:dyDescent="0.3">
      <c r="A3317" s="81">
        <v>41527</v>
      </c>
      <c r="B3317" s="88">
        <v>8.7200000000000006</v>
      </c>
      <c r="C3317" s="29">
        <f t="shared" si="153"/>
        <v>5.6884834689964512</v>
      </c>
      <c r="D3317" s="80">
        <f t="shared" si="154"/>
        <v>6.1022394721242605</v>
      </c>
      <c r="E3317" s="80">
        <f t="shared" si="155"/>
        <v>6.074099915493905</v>
      </c>
    </row>
    <row r="3318" spans="1:5" x14ac:dyDescent="0.3">
      <c r="A3318" s="81">
        <v>41528</v>
      </c>
      <c r="B3318" s="88">
        <v>8.7200000000000006</v>
      </c>
      <c r="C3318" s="29">
        <f t="shared" si="153"/>
        <v>5.6903710215811332</v>
      </c>
      <c r="D3318" s="80">
        <f t="shared" si="154"/>
        <v>6.1043461209680077</v>
      </c>
      <c r="E3318" s="80">
        <f t="shared" si="155"/>
        <v>6.0762356819699122</v>
      </c>
    </row>
    <row r="3319" spans="1:5" x14ac:dyDescent="0.3">
      <c r="A3319" s="81">
        <v>41529</v>
      </c>
      <c r="B3319" s="88">
        <v>8.7200000000000006</v>
      </c>
      <c r="C3319" s="29">
        <f t="shared" si="153"/>
        <v>5.6922592004935142</v>
      </c>
      <c r="D3319" s="80">
        <f t="shared" si="154"/>
        <v>6.1064534970807145</v>
      </c>
      <c r="E3319" s="80">
        <f t="shared" si="155"/>
        <v>6.0783721994211266</v>
      </c>
    </row>
    <row r="3320" spans="1:5" x14ac:dyDescent="0.3">
      <c r="A3320" s="81">
        <v>41530</v>
      </c>
      <c r="B3320" s="88">
        <v>8.7200000000000006</v>
      </c>
      <c r="C3320" s="29">
        <f t="shared" si="153"/>
        <v>5.6941480059414218</v>
      </c>
      <c r="D3320" s="80">
        <f t="shared" si="154"/>
        <v>6.1085616007134522</v>
      </c>
      <c r="E3320" s="80">
        <f t="shared" si="155"/>
        <v>6.0805094681116048</v>
      </c>
    </row>
    <row r="3321" spans="1:5" x14ac:dyDescent="0.3">
      <c r="A3321" s="81">
        <v>41533</v>
      </c>
      <c r="B3321" s="88">
        <v>8.7200000000000006</v>
      </c>
      <c r="C3321" s="29">
        <f t="shared" si="153"/>
        <v>5.6960374381327528</v>
      </c>
      <c r="D3321" s="80">
        <f t="shared" si="154"/>
        <v>6.1106704321173799</v>
      </c>
      <c r="E3321" s="80">
        <f t="shared" si="155"/>
        <v>6.0826474883054962</v>
      </c>
    </row>
    <row r="3322" spans="1:5" x14ac:dyDescent="0.3">
      <c r="A3322" s="81">
        <v>41534</v>
      </c>
      <c r="B3322" s="88">
        <v>8.7200000000000006</v>
      </c>
      <c r="C3322" s="29">
        <f t="shared" si="153"/>
        <v>5.6979274972754741</v>
      </c>
      <c r="D3322" s="80">
        <f t="shared" si="154"/>
        <v>6.112779991543742</v>
      </c>
      <c r="E3322" s="80">
        <f t="shared" si="155"/>
        <v>6.0847862602670428</v>
      </c>
    </row>
    <row r="3323" spans="1:5" x14ac:dyDescent="0.3">
      <c r="A3323" s="81">
        <v>41535</v>
      </c>
      <c r="B3323" s="88">
        <v>8.7200000000000006</v>
      </c>
      <c r="C3323" s="29">
        <f t="shared" si="153"/>
        <v>5.6998181835776203</v>
      </c>
      <c r="D3323" s="80">
        <f t="shared" si="154"/>
        <v>6.1148902792438706</v>
      </c>
      <c r="E3323" s="80">
        <f t="shared" si="155"/>
        <v>6.0869257842605817</v>
      </c>
    </row>
    <row r="3324" spans="1:5" x14ac:dyDescent="0.3">
      <c r="A3324" s="81">
        <v>41536</v>
      </c>
      <c r="B3324" s="88">
        <v>8.7100000000000009</v>
      </c>
      <c r="C3324" s="29">
        <f t="shared" si="153"/>
        <v>5.701709497247295</v>
      </c>
      <c r="D3324" s="80">
        <f t="shared" si="154"/>
        <v>6.1170012954691853</v>
      </c>
      <c r="E3324" s="80">
        <f t="shared" si="155"/>
        <v>6.0890660605505404</v>
      </c>
    </row>
    <row r="3325" spans="1:5" x14ac:dyDescent="0.3">
      <c r="A3325" s="81">
        <v>41537</v>
      </c>
      <c r="B3325" s="88">
        <v>8.6999999999999993</v>
      </c>
      <c r="C3325" s="29">
        <f t="shared" si="153"/>
        <v>5.7035993858772525</v>
      </c>
      <c r="D3325" s="80">
        <f t="shared" si="154"/>
        <v>6.1191107493850572</v>
      </c>
      <c r="E3325" s="80">
        <f t="shared" si="155"/>
        <v>6.0912048972942738</v>
      </c>
    </row>
    <row r="3326" spans="1:5" x14ac:dyDescent="0.3">
      <c r="A3326" s="81">
        <v>41540</v>
      </c>
      <c r="B3326" s="88">
        <v>8.6999999999999993</v>
      </c>
      <c r="C3326" s="29">
        <f t="shared" si="153"/>
        <v>5.705487790597922</v>
      </c>
      <c r="D3326" s="80">
        <f t="shared" si="154"/>
        <v>6.1212185752087427</v>
      </c>
      <c r="E3326" s="80">
        <f t="shared" si="155"/>
        <v>6.0933422315323629</v>
      </c>
    </row>
    <row r="3327" spans="1:5" x14ac:dyDescent="0.3">
      <c r="A3327" s="81">
        <v>41541</v>
      </c>
      <c r="B3327" s="88">
        <v>8.6999999999999993</v>
      </c>
      <c r="C3327" s="29">
        <f t="shared" si="153"/>
        <v>5.7073768205505111</v>
      </c>
      <c r="D3327" s="80">
        <f t="shared" si="154"/>
        <v>6.1233271271068341</v>
      </c>
      <c r="E3327" s="80">
        <f t="shared" si="155"/>
        <v>6.0954803157366282</v>
      </c>
    </row>
    <row r="3328" spans="1:5" x14ac:dyDescent="0.3">
      <c r="A3328" s="81">
        <v>41542</v>
      </c>
      <c r="B3328" s="88">
        <v>8.81</v>
      </c>
      <c r="C3328" s="29">
        <f t="shared" si="153"/>
        <v>5.7092664759420266</v>
      </c>
      <c r="D3328" s="80">
        <f t="shared" si="154"/>
        <v>6.125436405329439</v>
      </c>
      <c r="E3328" s="80">
        <f t="shared" si="155"/>
        <v>6.0976191501702237</v>
      </c>
    </row>
    <row r="3329" spans="1:5" x14ac:dyDescent="0.3">
      <c r="A3329" s="81">
        <v>41543</v>
      </c>
      <c r="B3329" s="88">
        <v>8.7200000000000006</v>
      </c>
      <c r="C3329" s="29">
        <f t="shared" si="153"/>
        <v>5.7111797082307794</v>
      </c>
      <c r="D3329" s="80">
        <f t="shared" si="154"/>
        <v>6.1275720292009783</v>
      </c>
      <c r="E3329" s="80">
        <f t="shared" si="155"/>
        <v>6.0997832480105307</v>
      </c>
    </row>
    <row r="3330" spans="1:5" x14ac:dyDescent="0.3">
      <c r="A3330" s="81">
        <v>41544</v>
      </c>
      <c r="B3330" s="88">
        <v>8.7100000000000009</v>
      </c>
      <c r="C3330" s="29">
        <f t="shared" si="153"/>
        <v>5.7130747918815645</v>
      </c>
      <c r="D3330" s="80">
        <f t="shared" si="154"/>
        <v>6.1296874234901182</v>
      </c>
      <c r="E3330" s="80">
        <f t="shared" si="155"/>
        <v>6.1019280452238238</v>
      </c>
    </row>
    <row r="3331" spans="1:5" x14ac:dyDescent="0.3">
      <c r="A3331" s="81">
        <v>41547</v>
      </c>
      <c r="B3331" s="88">
        <v>8.7100000000000009</v>
      </c>
      <c r="C3331" s="29">
        <f t="shared" si="153"/>
        <v>5.7149684476520815</v>
      </c>
      <c r="D3331" s="80">
        <f t="shared" si="154"/>
        <v>6.1318012522297218</v>
      </c>
      <c r="E3331" s="80">
        <f t="shared" si="155"/>
        <v>6.1040713998501257</v>
      </c>
    </row>
    <row r="3332" spans="1:5" x14ac:dyDescent="0.3">
      <c r="A3332" s="81">
        <v>41548</v>
      </c>
      <c r="B3332" s="88">
        <v>8.7100000000000009</v>
      </c>
      <c r="C3332" s="29">
        <f t="shared" si="153"/>
        <v>5.7168627310937401</v>
      </c>
      <c r="D3332" s="80">
        <f t="shared" si="154"/>
        <v>6.133915809925246</v>
      </c>
      <c r="E3332" s="80">
        <f t="shared" si="155"/>
        <v>6.1062155073481463</v>
      </c>
    </row>
    <row r="3333" spans="1:5" x14ac:dyDescent="0.3">
      <c r="A3333" s="81">
        <v>41549</v>
      </c>
      <c r="B3333" s="88">
        <v>8.6999999999999993</v>
      </c>
      <c r="C3333" s="29">
        <f t="shared" ref="C3333:C3396" si="156">IF(A3333=$B$2,1,IF(A3332&lt;DATE(1998,1,2),ROUND(B3332/3000+1,8)*C3332,ROUND(((1+B3332/100)^(1/252)),8)*C3332))</f>
        <v>5.7187576424145883</v>
      </c>
      <c r="D3333" s="80">
        <f t="shared" ref="D3333:D3396" si="157">(((ROUND(C3333/C3332,8)-1)*$D$1)+1)*D3332</f>
        <v>6.1360310968280718</v>
      </c>
      <c r="E3333" s="80">
        <f t="shared" ref="E3333:E3396" si="158">(((ROUND(C3333/C3332,8))*(($E$1+1)^(1/252)))*E3332)</f>
        <v>6.1083603679823382</v>
      </c>
    </row>
    <row r="3334" spans="1:5" x14ac:dyDescent="0.3">
      <c r="A3334" s="81">
        <v>41550</v>
      </c>
      <c r="B3334" s="88">
        <v>8.6999999999999993</v>
      </c>
      <c r="C3334" s="29">
        <f t="shared" si="156"/>
        <v>5.7206510658824152</v>
      </c>
      <c r="D3334" s="80">
        <f t="shared" si="157"/>
        <v>6.1381447511367684</v>
      </c>
      <c r="E3334" s="80">
        <f t="shared" si="158"/>
        <v>6.1105037218791791</v>
      </c>
    </row>
    <row r="3335" spans="1:5" x14ac:dyDescent="0.3">
      <c r="A3335" s="81">
        <v>41551</v>
      </c>
      <c r="B3335" s="88">
        <v>8.83</v>
      </c>
      <c r="C3335" s="29">
        <f t="shared" si="156"/>
        <v>5.7225451162438183</v>
      </c>
      <c r="D3335" s="80">
        <f t="shared" si="157"/>
        <v>6.1402591335275858</v>
      </c>
      <c r="E3335" s="80">
        <f t="shared" si="158"/>
        <v>6.1126478278544258</v>
      </c>
    </row>
    <row r="3336" spans="1:5" x14ac:dyDescent="0.3">
      <c r="A3336" s="81">
        <v>41554</v>
      </c>
      <c r="B3336" s="88">
        <v>8.81</v>
      </c>
      <c r="C3336" s="29">
        <f t="shared" si="156"/>
        <v>5.7244669757956572</v>
      </c>
      <c r="D3336" s="80">
        <f t="shared" si="157"/>
        <v>6.1424045887979366</v>
      </c>
      <c r="E3336" s="80">
        <f t="shared" si="158"/>
        <v>6.1148217218238194</v>
      </c>
    </row>
    <row r="3337" spans="1:5" x14ac:dyDescent="0.3">
      <c r="A3337" s="81">
        <v>41555</v>
      </c>
      <c r="B3337" s="88">
        <v>8.81</v>
      </c>
      <c r="C3337" s="29">
        <f t="shared" si="156"/>
        <v>5.7263853019239157</v>
      </c>
      <c r="D3337" s="80">
        <f t="shared" si="157"/>
        <v>6.1445461286002399</v>
      </c>
      <c r="E3337" s="80">
        <f t="shared" si="158"/>
        <v>6.1169919250057765</v>
      </c>
    </row>
    <row r="3338" spans="1:5" x14ac:dyDescent="0.3">
      <c r="A3338" s="81">
        <v>41556</v>
      </c>
      <c r="B3338" s="88">
        <v>8.85</v>
      </c>
      <c r="C3338" s="29">
        <f t="shared" si="156"/>
        <v>5.7283042709024432</v>
      </c>
      <c r="D3338" s="80">
        <f t="shared" si="157"/>
        <v>6.1466884150470626</v>
      </c>
      <c r="E3338" s="80">
        <f t="shared" si="158"/>
        <v>6.1191628984116369</v>
      </c>
    </row>
    <row r="3339" spans="1:5" x14ac:dyDescent="0.3">
      <c r="A3339" s="81">
        <v>41557</v>
      </c>
      <c r="B3339" s="88">
        <v>9.36</v>
      </c>
      <c r="C3339" s="29">
        <f t="shared" si="156"/>
        <v>5.7302322462709006</v>
      </c>
      <c r="D3339" s="80">
        <f t="shared" si="157"/>
        <v>6.1488407851200773</v>
      </c>
      <c r="E3339" s="80">
        <f t="shared" si="158"/>
        <v>6.1213435764694113</v>
      </c>
    </row>
    <row r="3340" spans="1:5" x14ac:dyDescent="0.3">
      <c r="A3340" s="81">
        <v>41558</v>
      </c>
      <c r="B3340" s="88">
        <v>9.32</v>
      </c>
      <c r="C3340" s="29">
        <f t="shared" si="156"/>
        <v>5.7322671663461966</v>
      </c>
      <c r="D3340" s="80">
        <f t="shared" si="157"/>
        <v>6.1511125779438096</v>
      </c>
      <c r="E3340" s="80">
        <f t="shared" si="158"/>
        <v>6.1236385848233121</v>
      </c>
    </row>
    <row r="3341" spans="1:5" x14ac:dyDescent="0.3">
      <c r="A3341" s="81">
        <v>41561</v>
      </c>
      <c r="B3341" s="88">
        <v>9.35</v>
      </c>
      <c r="C3341" s="29">
        <f t="shared" si="156"/>
        <v>5.7342944972749184</v>
      </c>
      <c r="D3341" s="80">
        <f t="shared" si="157"/>
        <v>6.1533759306742635</v>
      </c>
      <c r="E3341" s="80">
        <f t="shared" si="158"/>
        <v>6.1259255741678915</v>
      </c>
    </row>
    <row r="3342" spans="1:5" x14ac:dyDescent="0.3">
      <c r="A3342" s="81">
        <v>41562</v>
      </c>
      <c r="B3342" s="88">
        <v>9.35</v>
      </c>
      <c r="C3342" s="29">
        <f t="shared" si="156"/>
        <v>5.7363287955907714</v>
      </c>
      <c r="D3342" s="80">
        <f t="shared" si="157"/>
        <v>6.1556470943738946</v>
      </c>
      <c r="E3342" s="80">
        <f t="shared" si="158"/>
        <v>6.1282200950231891</v>
      </c>
    </row>
    <row r="3343" spans="1:5" x14ac:dyDescent="0.3">
      <c r="A3343" s="81">
        <v>41563</v>
      </c>
      <c r="B3343" s="88">
        <v>9.35</v>
      </c>
      <c r="C3343" s="29">
        <f t="shared" si="156"/>
        <v>5.7383638155942949</v>
      </c>
      <c r="D3343" s="80">
        <f t="shared" si="157"/>
        <v>6.1579190963425683</v>
      </c>
      <c r="E3343" s="80">
        <f t="shared" si="158"/>
        <v>6.1305154753120359</v>
      </c>
    </row>
    <row r="3344" spans="1:5" x14ac:dyDescent="0.3">
      <c r="A3344" s="81">
        <v>41564</v>
      </c>
      <c r="B3344" s="88">
        <v>9.35</v>
      </c>
      <c r="C3344" s="29">
        <f t="shared" si="156"/>
        <v>5.7403995575415152</v>
      </c>
      <c r="D3344" s="80">
        <f t="shared" si="157"/>
        <v>6.1601919368896834</v>
      </c>
      <c r="E3344" s="80">
        <f t="shared" si="158"/>
        <v>6.1328117153563397</v>
      </c>
    </row>
    <row r="3345" spans="1:5" x14ac:dyDescent="0.3">
      <c r="A3345" s="81">
        <v>41565</v>
      </c>
      <c r="B3345" s="88">
        <v>9.32</v>
      </c>
      <c r="C3345" s="29">
        <f t="shared" si="156"/>
        <v>5.7424360216885484</v>
      </c>
      <c r="D3345" s="80">
        <f t="shared" si="157"/>
        <v>6.1624656163247522</v>
      </c>
      <c r="E3345" s="80">
        <f t="shared" si="158"/>
        <v>6.1351088154781301</v>
      </c>
    </row>
    <row r="3346" spans="1:5" x14ac:dyDescent="0.3">
      <c r="A3346" s="81">
        <v>41568</v>
      </c>
      <c r="B3346" s="88">
        <v>9.35</v>
      </c>
      <c r="C3346" s="29">
        <f t="shared" si="156"/>
        <v>5.7444669490363385</v>
      </c>
      <c r="D3346" s="80">
        <f t="shared" si="157"/>
        <v>6.164733146499545</v>
      </c>
      <c r="E3346" s="80">
        <f t="shared" si="158"/>
        <v>6.1374000885985929</v>
      </c>
    </row>
    <row r="3347" spans="1:5" x14ac:dyDescent="0.3">
      <c r="A3347" s="81">
        <v>41569</v>
      </c>
      <c r="B3347" s="88">
        <v>9.35</v>
      </c>
      <c r="C3347" s="29">
        <f t="shared" si="156"/>
        <v>5.7465048561311782</v>
      </c>
      <c r="D3347" s="80">
        <f t="shared" si="157"/>
        <v>6.1670085020601322</v>
      </c>
      <c r="E3347" s="80">
        <f t="shared" si="158"/>
        <v>6.1396989073370998</v>
      </c>
    </row>
    <row r="3348" spans="1:5" x14ac:dyDescent="0.3">
      <c r="A3348" s="81">
        <v>41570</v>
      </c>
      <c r="B3348" s="88">
        <v>9.32</v>
      </c>
      <c r="C3348" s="29">
        <f t="shared" si="156"/>
        <v>5.7485434861939391</v>
      </c>
      <c r="D3348" s="80">
        <f t="shared" si="157"/>
        <v>6.1692846974369457</v>
      </c>
      <c r="E3348" s="80">
        <f t="shared" si="158"/>
        <v>6.1419985871189668</v>
      </c>
    </row>
    <row r="3349" spans="1:5" x14ac:dyDescent="0.3">
      <c r="A3349" s="81">
        <v>41571</v>
      </c>
      <c r="B3349" s="88">
        <v>9.32</v>
      </c>
      <c r="C3349" s="29">
        <f t="shared" si="156"/>
        <v>5.7505765735687016</v>
      </c>
      <c r="D3349" s="80">
        <f t="shared" si="157"/>
        <v>6.1715547367490142</v>
      </c>
      <c r="E3349" s="80">
        <f t="shared" si="158"/>
        <v>6.1442924333557407</v>
      </c>
    </row>
    <row r="3350" spans="1:5" x14ac:dyDescent="0.3">
      <c r="A3350" s="81">
        <v>41572</v>
      </c>
      <c r="B3350" s="88">
        <v>9.32</v>
      </c>
      <c r="C3350" s="29">
        <f t="shared" si="156"/>
        <v>5.7526103799854758</v>
      </c>
      <c r="D3350" s="80">
        <f t="shared" si="157"/>
        <v>6.1738256113408161</v>
      </c>
      <c r="E3350" s="80">
        <f t="shared" si="158"/>
        <v>6.1465871362730375</v>
      </c>
    </row>
    <row r="3351" spans="1:5" x14ac:dyDescent="0.3">
      <c r="A3351" s="81">
        <v>41575</v>
      </c>
      <c r="B3351" s="88">
        <v>9.32</v>
      </c>
      <c r="C3351" s="29">
        <f t="shared" si="156"/>
        <v>5.7546449056985649</v>
      </c>
      <c r="D3351" s="80">
        <f t="shared" si="157"/>
        <v>6.1760973215196993</v>
      </c>
      <c r="E3351" s="80">
        <f t="shared" si="158"/>
        <v>6.1488826961907996</v>
      </c>
    </row>
    <row r="3352" spans="1:5" x14ac:dyDescent="0.3">
      <c r="A3352" s="81">
        <v>41576</v>
      </c>
      <c r="B3352" s="88">
        <v>9.32</v>
      </c>
      <c r="C3352" s="29">
        <f t="shared" si="156"/>
        <v>5.7566801509623629</v>
      </c>
      <c r="D3352" s="80">
        <f t="shared" si="157"/>
        <v>6.1783698675931253</v>
      </c>
      <c r="E3352" s="80">
        <f t="shared" si="158"/>
        <v>6.151179113429091</v>
      </c>
    </row>
    <row r="3353" spans="1:5" x14ac:dyDescent="0.3">
      <c r="A3353" s="81">
        <v>41577</v>
      </c>
      <c r="B3353" s="88">
        <v>9.32</v>
      </c>
      <c r="C3353" s="29">
        <f t="shared" si="156"/>
        <v>5.7587161160313531</v>
      </c>
      <c r="D3353" s="80">
        <f t="shared" si="157"/>
        <v>6.1806432498686688</v>
      </c>
      <c r="E3353" s="80">
        <f t="shared" si="158"/>
        <v>6.1534763883080945</v>
      </c>
    </row>
    <row r="3354" spans="1:5" x14ac:dyDescent="0.3">
      <c r="A3354" s="81">
        <v>41578</v>
      </c>
      <c r="B3354" s="88">
        <v>9.32</v>
      </c>
      <c r="C3354" s="29">
        <f t="shared" si="156"/>
        <v>5.7607528011601099</v>
      </c>
      <c r="D3354" s="80">
        <f t="shared" si="157"/>
        <v>6.1829174686540167</v>
      </c>
      <c r="E3354" s="80">
        <f t="shared" si="158"/>
        <v>6.1557745211481123</v>
      </c>
    </row>
    <row r="3355" spans="1:5" x14ac:dyDescent="0.3">
      <c r="A3355" s="81">
        <v>41579</v>
      </c>
      <c r="B3355" s="88">
        <v>9.32</v>
      </c>
      <c r="C3355" s="29">
        <f t="shared" si="156"/>
        <v>5.7627902066032961</v>
      </c>
      <c r="D3355" s="80">
        <f t="shared" si="157"/>
        <v>6.1851925242569701</v>
      </c>
      <c r="E3355" s="80">
        <f t="shared" si="158"/>
        <v>6.1580735122695653</v>
      </c>
    </row>
    <row r="3356" spans="1:5" x14ac:dyDescent="0.3">
      <c r="A3356" s="81">
        <v>41582</v>
      </c>
      <c r="B3356" s="88">
        <v>9.2799999999999994</v>
      </c>
      <c r="C3356" s="29">
        <f t="shared" si="156"/>
        <v>5.7648283326156653</v>
      </c>
      <c r="D3356" s="80">
        <f t="shared" si="157"/>
        <v>6.1874684169854426</v>
      </c>
      <c r="E3356" s="80">
        <f t="shared" si="158"/>
        <v>6.1603733619929963</v>
      </c>
    </row>
    <row r="3357" spans="1:5" x14ac:dyDescent="0.3">
      <c r="A3357" s="81">
        <v>41583</v>
      </c>
      <c r="B3357" s="88">
        <v>9.2799999999999994</v>
      </c>
      <c r="C3357" s="29">
        <f t="shared" si="156"/>
        <v>5.7668588204509783</v>
      </c>
      <c r="D3357" s="80">
        <f t="shared" si="157"/>
        <v>6.1897358128563553</v>
      </c>
      <c r="E3357" s="80">
        <f t="shared" si="158"/>
        <v>6.1626651379208974</v>
      </c>
    </row>
    <row r="3358" spans="1:5" x14ac:dyDescent="0.3">
      <c r="A3358" s="81">
        <v>41584</v>
      </c>
      <c r="B3358" s="88">
        <v>9.2799999999999994</v>
      </c>
      <c r="C3358" s="29">
        <f t="shared" si="156"/>
        <v>5.7688900234647171</v>
      </c>
      <c r="D3358" s="80">
        <f t="shared" si="157"/>
        <v>6.1920040396137779</v>
      </c>
      <c r="E3358" s="80">
        <f t="shared" si="158"/>
        <v>6.164957766432984</v>
      </c>
    </row>
    <row r="3359" spans="1:5" x14ac:dyDescent="0.3">
      <c r="A3359" s="81">
        <v>41585</v>
      </c>
      <c r="B3359" s="88">
        <v>9.2799999999999994</v>
      </c>
      <c r="C3359" s="29">
        <f t="shared" si="156"/>
        <v>5.7709219419087816</v>
      </c>
      <c r="D3359" s="80">
        <f t="shared" si="157"/>
        <v>6.1942730975621876</v>
      </c>
      <c r="E3359" s="80">
        <f t="shared" si="158"/>
        <v>6.1672512478464334</v>
      </c>
    </row>
    <row r="3360" spans="1:5" x14ac:dyDescent="0.3">
      <c r="A3360" s="81">
        <v>41586</v>
      </c>
      <c r="B3360" s="88">
        <v>9.2799999999999994</v>
      </c>
      <c r="C3360" s="29">
        <f t="shared" si="156"/>
        <v>5.7729545760351604</v>
      </c>
      <c r="D3360" s="80">
        <f t="shared" si="157"/>
        <v>6.1965429870061746</v>
      </c>
      <c r="E3360" s="80">
        <f t="shared" si="158"/>
        <v>6.1695455824785412</v>
      </c>
    </row>
    <row r="3361" spans="1:5" x14ac:dyDescent="0.3">
      <c r="A3361" s="81">
        <v>41589</v>
      </c>
      <c r="B3361" s="88">
        <v>9.2799999999999994</v>
      </c>
      <c r="C3361" s="29">
        <f t="shared" si="156"/>
        <v>5.7749879260959309</v>
      </c>
      <c r="D3361" s="80">
        <f t="shared" si="157"/>
        <v>6.19881370825044</v>
      </c>
      <c r="E3361" s="80">
        <f t="shared" si="158"/>
        <v>6.1718407706467211</v>
      </c>
    </row>
    <row r="3362" spans="1:5" x14ac:dyDescent="0.3">
      <c r="A3362" s="81">
        <v>41590</v>
      </c>
      <c r="B3362" s="88">
        <v>9.2799999999999994</v>
      </c>
      <c r="C3362" s="29">
        <f t="shared" si="156"/>
        <v>5.7770219923432595</v>
      </c>
      <c r="D3362" s="80">
        <f t="shared" si="157"/>
        <v>6.2010852615997969</v>
      </c>
      <c r="E3362" s="80">
        <f t="shared" si="158"/>
        <v>6.1741368126685039</v>
      </c>
    </row>
    <row r="3363" spans="1:5" x14ac:dyDescent="0.3">
      <c r="A3363" s="81">
        <v>41591</v>
      </c>
      <c r="B3363" s="88">
        <v>9.2799999999999994</v>
      </c>
      <c r="C3363" s="29">
        <f t="shared" si="156"/>
        <v>5.7790567750294022</v>
      </c>
      <c r="D3363" s="80">
        <f t="shared" si="157"/>
        <v>6.2033576473591703</v>
      </c>
      <c r="E3363" s="80">
        <f t="shared" si="158"/>
        <v>6.1764337088615404</v>
      </c>
    </row>
    <row r="3364" spans="1:5" x14ac:dyDescent="0.3">
      <c r="A3364" s="81">
        <v>41592</v>
      </c>
      <c r="B3364" s="88">
        <v>9.2799999999999994</v>
      </c>
      <c r="C3364" s="29">
        <f t="shared" si="156"/>
        <v>5.7810922744067028</v>
      </c>
      <c r="D3364" s="80">
        <f t="shared" si="157"/>
        <v>6.2056308658335961</v>
      </c>
      <c r="E3364" s="80">
        <f t="shared" si="158"/>
        <v>6.1787314595435978</v>
      </c>
    </row>
    <row r="3365" spans="1:5" x14ac:dyDescent="0.3">
      <c r="A3365" s="81">
        <v>41596</v>
      </c>
      <c r="B3365" s="88">
        <v>9.2799999999999994</v>
      </c>
      <c r="C3365" s="29">
        <f t="shared" si="156"/>
        <v>5.7831284907275942</v>
      </c>
      <c r="D3365" s="80">
        <f t="shared" si="157"/>
        <v>6.2079049173282232</v>
      </c>
      <c r="E3365" s="80">
        <f t="shared" si="158"/>
        <v>6.1810300650325622</v>
      </c>
    </row>
    <row r="3366" spans="1:5" x14ac:dyDescent="0.3">
      <c r="A3366" s="81">
        <v>41597</v>
      </c>
      <c r="B3366" s="88">
        <v>9.2799999999999994</v>
      </c>
      <c r="C3366" s="29">
        <f t="shared" si="156"/>
        <v>5.7851654242445978</v>
      </c>
      <c r="D3366" s="80">
        <f t="shared" si="157"/>
        <v>6.2101798021483106</v>
      </c>
      <c r="E3366" s="80">
        <f t="shared" si="158"/>
        <v>6.1833295256464389</v>
      </c>
    </row>
    <row r="3367" spans="1:5" x14ac:dyDescent="0.3">
      <c r="A3367" s="81">
        <v>41598</v>
      </c>
      <c r="B3367" s="88">
        <v>9.2799999999999994</v>
      </c>
      <c r="C3367" s="29">
        <f t="shared" si="156"/>
        <v>5.787203075210325</v>
      </c>
      <c r="D3367" s="80">
        <f t="shared" si="157"/>
        <v>6.2124555205992307</v>
      </c>
      <c r="E3367" s="80">
        <f t="shared" si="158"/>
        <v>6.1856298417033502</v>
      </c>
    </row>
    <row r="3368" spans="1:5" x14ac:dyDescent="0.3">
      <c r="A3368" s="81">
        <v>41599</v>
      </c>
      <c r="B3368" s="88">
        <v>9.2799999999999994</v>
      </c>
      <c r="C3368" s="29">
        <f t="shared" si="156"/>
        <v>5.7892414438774749</v>
      </c>
      <c r="D3368" s="80">
        <f t="shared" si="157"/>
        <v>6.2147320729864672</v>
      </c>
      <c r="E3368" s="80">
        <f t="shared" si="158"/>
        <v>6.1879310135215366</v>
      </c>
    </row>
    <row r="3369" spans="1:5" x14ac:dyDescent="0.3">
      <c r="A3369" s="81">
        <v>41600</v>
      </c>
      <c r="B3369" s="88">
        <v>9.2799999999999994</v>
      </c>
      <c r="C3369" s="29">
        <f t="shared" si="156"/>
        <v>5.7912805304988364</v>
      </c>
      <c r="D3369" s="80">
        <f t="shared" si="157"/>
        <v>6.2170094596156158</v>
      </c>
      <c r="E3369" s="80">
        <f t="shared" si="158"/>
        <v>6.1902330414193578</v>
      </c>
    </row>
    <row r="3370" spans="1:5" x14ac:dyDescent="0.3">
      <c r="A3370" s="81">
        <v>41603</v>
      </c>
      <c r="B3370" s="88">
        <v>9.2799999999999994</v>
      </c>
      <c r="C3370" s="29">
        <f t="shared" si="156"/>
        <v>5.7933203353272882</v>
      </c>
      <c r="D3370" s="80">
        <f t="shared" si="157"/>
        <v>6.2192876807923838</v>
      </c>
      <c r="E3370" s="80">
        <f t="shared" si="158"/>
        <v>6.1925359257152923</v>
      </c>
    </row>
    <row r="3371" spans="1:5" x14ac:dyDescent="0.3">
      <c r="A3371" s="81">
        <v>41604</v>
      </c>
      <c r="B3371" s="88">
        <v>9.2799999999999994</v>
      </c>
      <c r="C3371" s="29">
        <f t="shared" si="156"/>
        <v>5.7953608586157968</v>
      </c>
      <c r="D3371" s="80">
        <f t="shared" si="157"/>
        <v>6.2215667368225915</v>
      </c>
      <c r="E3371" s="80">
        <f t="shared" si="158"/>
        <v>6.194839666727936</v>
      </c>
    </row>
    <row r="3372" spans="1:5" x14ac:dyDescent="0.3">
      <c r="A3372" s="81">
        <v>41605</v>
      </c>
      <c r="B3372" s="88">
        <v>9.2799999999999994</v>
      </c>
      <c r="C3372" s="29">
        <f t="shared" si="156"/>
        <v>5.7974021006174175</v>
      </c>
      <c r="D3372" s="80">
        <f t="shared" si="157"/>
        <v>6.2238466280121703</v>
      </c>
      <c r="E3372" s="80">
        <f t="shared" si="158"/>
        <v>6.1971442647760036</v>
      </c>
    </row>
    <row r="3373" spans="1:5" x14ac:dyDescent="0.3">
      <c r="A3373" s="81">
        <v>41606</v>
      </c>
      <c r="B3373" s="88">
        <v>9.77</v>
      </c>
      <c r="C3373" s="29">
        <f t="shared" si="156"/>
        <v>5.7994440615852962</v>
      </c>
      <c r="D3373" s="80">
        <f t="shared" si="157"/>
        <v>6.226127354667164</v>
      </c>
      <c r="E3373" s="80">
        <f t="shared" si="158"/>
        <v>6.199449720178329</v>
      </c>
    </row>
    <row r="3374" spans="1:5" x14ac:dyDescent="0.3">
      <c r="A3374" s="81">
        <v>41607</v>
      </c>
      <c r="B3374" s="88">
        <v>9.77</v>
      </c>
      <c r="C3374" s="29">
        <f t="shared" si="156"/>
        <v>5.8015897398992022</v>
      </c>
      <c r="D3374" s="80">
        <f t="shared" si="157"/>
        <v>6.2285239603868305</v>
      </c>
      <c r="E3374" s="80">
        <f t="shared" si="158"/>
        <v>6.2018661376600415</v>
      </c>
    </row>
    <row r="3375" spans="1:5" x14ac:dyDescent="0.3">
      <c r="A3375" s="81">
        <v>41610</v>
      </c>
      <c r="B3375" s="88">
        <v>9.77</v>
      </c>
      <c r="C3375" s="29">
        <f t="shared" si="156"/>
        <v>5.8037362120711711</v>
      </c>
      <c r="D3375" s="80">
        <f t="shared" si="157"/>
        <v>6.2309214886252073</v>
      </c>
      <c r="E3375" s="80">
        <f t="shared" si="158"/>
        <v>6.2042834970113887</v>
      </c>
    </row>
    <row r="3376" spans="1:5" x14ac:dyDescent="0.3">
      <c r="A3376" s="81">
        <v>41611</v>
      </c>
      <c r="B3376" s="88">
        <v>9.77</v>
      </c>
      <c r="C3376" s="29">
        <f t="shared" si="156"/>
        <v>5.8058834783949136</v>
      </c>
      <c r="D3376" s="80">
        <f t="shared" si="157"/>
        <v>6.2333199397373962</v>
      </c>
      <c r="E3376" s="80">
        <f t="shared" si="158"/>
        <v>6.206701798599493</v>
      </c>
    </row>
    <row r="3377" spans="1:5" x14ac:dyDescent="0.3">
      <c r="A3377" s="81">
        <v>41612</v>
      </c>
      <c r="B3377" s="88">
        <v>9.77</v>
      </c>
      <c r="C3377" s="29">
        <f t="shared" si="156"/>
        <v>5.8080315391642507</v>
      </c>
      <c r="D3377" s="80">
        <f t="shared" si="157"/>
        <v>6.2357193140786373</v>
      </c>
      <c r="E3377" s="80">
        <f t="shared" si="158"/>
        <v>6.2091210427916179</v>
      </c>
    </row>
    <row r="3378" spans="1:5" x14ac:dyDescent="0.3">
      <c r="A3378" s="81">
        <v>41613</v>
      </c>
      <c r="B3378" s="88">
        <v>9.77</v>
      </c>
      <c r="C3378" s="29">
        <f t="shared" si="156"/>
        <v>5.810180394673111</v>
      </c>
      <c r="D3378" s="80">
        <f t="shared" si="157"/>
        <v>6.2381196120043061</v>
      </c>
      <c r="E3378" s="80">
        <f t="shared" si="158"/>
        <v>6.2115412299551709</v>
      </c>
    </row>
    <row r="3379" spans="1:5" x14ac:dyDescent="0.3">
      <c r="A3379" s="81">
        <v>41614</v>
      </c>
      <c r="B3379" s="88">
        <v>9.76</v>
      </c>
      <c r="C3379" s="29">
        <f t="shared" si="156"/>
        <v>5.8123300452155329</v>
      </c>
      <c r="D3379" s="80">
        <f t="shared" si="157"/>
        <v>6.2405208338699154</v>
      </c>
      <c r="E3379" s="80">
        <f t="shared" si="158"/>
        <v>6.2139623604577032</v>
      </c>
    </row>
    <row r="3380" spans="1:5" x14ac:dyDescent="0.3">
      <c r="A3380" s="81">
        <v>41617</v>
      </c>
      <c r="B3380" s="88">
        <v>9.85</v>
      </c>
      <c r="C3380" s="29">
        <f t="shared" si="156"/>
        <v>5.8144783986468456</v>
      </c>
      <c r="D3380" s="80">
        <f t="shared" si="157"/>
        <v>6.2429206426814794</v>
      </c>
      <c r="E3380" s="80">
        <f t="shared" si="158"/>
        <v>6.2163821975961833</v>
      </c>
    </row>
    <row r="3381" spans="1:5" x14ac:dyDescent="0.3">
      <c r="A3381" s="81">
        <v>41618</v>
      </c>
      <c r="B3381" s="88">
        <v>9.77</v>
      </c>
      <c r="C3381" s="29">
        <f t="shared" si="156"/>
        <v>5.8166464432073495</v>
      </c>
      <c r="D3381" s="80">
        <f t="shared" si="157"/>
        <v>6.245342483533447</v>
      </c>
      <c r="E3381" s="80">
        <f t="shared" si="158"/>
        <v>6.218823180708057</v>
      </c>
    </row>
    <row r="3382" spans="1:5" x14ac:dyDescent="0.3">
      <c r="A3382" s="81">
        <v>41619</v>
      </c>
      <c r="B3382" s="88">
        <v>9.77</v>
      </c>
      <c r="C3382" s="29">
        <f t="shared" si="156"/>
        <v>5.8187984860584079</v>
      </c>
      <c r="D3382" s="80">
        <f t="shared" si="157"/>
        <v>6.2477464856787117</v>
      </c>
      <c r="E3382" s="80">
        <f t="shared" si="158"/>
        <v>6.2212471495646202</v>
      </c>
    </row>
    <row r="3383" spans="1:5" x14ac:dyDescent="0.3">
      <c r="A3383" s="81">
        <v>41620</v>
      </c>
      <c r="B3383" s="88">
        <v>9.77</v>
      </c>
      <c r="C3383" s="29">
        <f t="shared" si="156"/>
        <v>5.8209513251222802</v>
      </c>
      <c r="D3383" s="80">
        <f t="shared" si="157"/>
        <v>6.250151413189772</v>
      </c>
      <c r="E3383" s="80">
        <f t="shared" si="158"/>
        <v>6.2236720632341882</v>
      </c>
    </row>
    <row r="3384" spans="1:5" x14ac:dyDescent="0.3">
      <c r="A3384" s="81">
        <v>41621</v>
      </c>
      <c r="B3384" s="88">
        <v>9.77</v>
      </c>
      <c r="C3384" s="29">
        <f t="shared" si="156"/>
        <v>5.8231049606935494</v>
      </c>
      <c r="D3384" s="80">
        <f t="shared" si="157"/>
        <v>6.2525572664228264</v>
      </c>
      <c r="E3384" s="80">
        <f t="shared" si="158"/>
        <v>6.2260979220850299</v>
      </c>
    </row>
    <row r="3385" spans="1:5" x14ac:dyDescent="0.3">
      <c r="A3385" s="81">
        <v>41624</v>
      </c>
      <c r="B3385" s="88">
        <v>9.85</v>
      </c>
      <c r="C3385" s="29">
        <f t="shared" si="156"/>
        <v>5.8252593930669079</v>
      </c>
      <c r="D3385" s="80">
        <f t="shared" si="157"/>
        <v>6.2549640457342095</v>
      </c>
      <c r="E3385" s="80">
        <f t="shared" si="158"/>
        <v>6.2285247264855581</v>
      </c>
    </row>
    <row r="3386" spans="1:5" x14ac:dyDescent="0.3">
      <c r="A3386" s="81">
        <v>41625</v>
      </c>
      <c r="B3386" s="88">
        <v>9.77</v>
      </c>
      <c r="C3386" s="29">
        <f t="shared" si="156"/>
        <v>5.8274314575368011</v>
      </c>
      <c r="D3386" s="80">
        <f t="shared" si="157"/>
        <v>6.2573905586310703</v>
      </c>
      <c r="E3386" s="80">
        <f t="shared" si="158"/>
        <v>6.2309704775970518</v>
      </c>
    </row>
    <row r="3387" spans="1:5" x14ac:dyDescent="0.3">
      <c r="A3387" s="81">
        <v>41626</v>
      </c>
      <c r="B3387" s="88">
        <v>9.77</v>
      </c>
      <c r="C3387" s="29">
        <f t="shared" si="156"/>
        <v>5.8295874906274614</v>
      </c>
      <c r="D3387" s="80">
        <f t="shared" si="157"/>
        <v>6.2597991984080519</v>
      </c>
      <c r="E3387" s="80">
        <f t="shared" si="158"/>
        <v>6.2333991812190996</v>
      </c>
    </row>
    <row r="3388" spans="1:5" x14ac:dyDescent="0.3">
      <c r="A3388" s="81">
        <v>41627</v>
      </c>
      <c r="B3388" s="88">
        <v>9.77</v>
      </c>
      <c r="C3388" s="29">
        <f t="shared" si="156"/>
        <v>5.8317443214072444</v>
      </c>
      <c r="D3388" s="80">
        <f t="shared" si="157"/>
        <v>6.2622087653359788</v>
      </c>
      <c r="E3388" s="80">
        <f t="shared" si="158"/>
        <v>6.2358288314996662</v>
      </c>
    </row>
    <row r="3389" spans="1:5" x14ac:dyDescent="0.3">
      <c r="A3389" s="81">
        <v>41628</v>
      </c>
      <c r="B3389" s="88">
        <v>9.77</v>
      </c>
      <c r="C3389" s="29">
        <f t="shared" si="156"/>
        <v>5.8339019501712794</v>
      </c>
      <c r="D3389" s="80">
        <f t="shared" si="157"/>
        <v>6.2646192597717372</v>
      </c>
      <c r="E3389" s="80">
        <f t="shared" si="158"/>
        <v>6.2382594288077398</v>
      </c>
    </row>
    <row r="3390" spans="1:5" x14ac:dyDescent="0.3">
      <c r="A3390" s="81">
        <v>41631</v>
      </c>
      <c r="B3390" s="88">
        <v>9.77</v>
      </c>
      <c r="C3390" s="29">
        <f t="shared" si="156"/>
        <v>5.8360603772148041</v>
      </c>
      <c r="D3390" s="80">
        <f t="shared" si="157"/>
        <v>6.2670306820723507</v>
      </c>
      <c r="E3390" s="80">
        <f t="shared" si="158"/>
        <v>6.2406909735124518</v>
      </c>
    </row>
    <row r="3391" spans="1:5" x14ac:dyDescent="0.3">
      <c r="A3391" s="81">
        <v>41632</v>
      </c>
      <c r="B3391" s="88">
        <v>9.77</v>
      </c>
      <c r="C3391" s="29">
        <f t="shared" si="156"/>
        <v>5.838219602833167</v>
      </c>
      <c r="D3391" s="80">
        <f t="shared" si="157"/>
        <v>6.269443032594979</v>
      </c>
      <c r="E3391" s="80">
        <f t="shared" si="158"/>
        <v>6.2431234659830785</v>
      </c>
    </row>
    <row r="3392" spans="1:5" x14ac:dyDescent="0.3">
      <c r="A3392" s="81">
        <v>41634</v>
      </c>
      <c r="B3392" s="88">
        <v>9.77</v>
      </c>
      <c r="C3392" s="29">
        <f t="shared" si="156"/>
        <v>5.8403796273218234</v>
      </c>
      <c r="D3392" s="80">
        <f t="shared" si="157"/>
        <v>6.2718563116969195</v>
      </c>
      <c r="E3392" s="80">
        <f t="shared" si="158"/>
        <v>6.2455569065890391</v>
      </c>
    </row>
    <row r="3393" spans="1:5" x14ac:dyDescent="0.3">
      <c r="A3393" s="81">
        <v>41635</v>
      </c>
      <c r="B3393" s="88">
        <v>9.77</v>
      </c>
      <c r="C3393" s="29">
        <f t="shared" si="156"/>
        <v>5.8425404509763403</v>
      </c>
      <c r="D3393" s="80">
        <f t="shared" si="157"/>
        <v>6.2742705197356088</v>
      </c>
      <c r="E3393" s="80">
        <f t="shared" si="158"/>
        <v>6.2479912956998964</v>
      </c>
    </row>
    <row r="3394" spans="1:5" x14ac:dyDescent="0.3">
      <c r="A3394" s="81">
        <v>41638</v>
      </c>
      <c r="B3394" s="88">
        <v>9.77</v>
      </c>
      <c r="C3394" s="29">
        <f t="shared" si="156"/>
        <v>5.8447020740923934</v>
      </c>
      <c r="D3394" s="80">
        <f t="shared" si="157"/>
        <v>6.2766856570686187</v>
      </c>
      <c r="E3394" s="80">
        <f t="shared" si="158"/>
        <v>6.2504266336853593</v>
      </c>
    </row>
    <row r="3395" spans="1:5" x14ac:dyDescent="0.3">
      <c r="A3395" s="81">
        <v>41639</v>
      </c>
      <c r="B3395" s="88">
        <v>9.77</v>
      </c>
      <c r="C3395" s="29">
        <f t="shared" si="156"/>
        <v>5.8468644969657664</v>
      </c>
      <c r="D3395" s="80">
        <f t="shared" si="157"/>
        <v>6.2791017240536604</v>
      </c>
      <c r="E3395" s="80">
        <f t="shared" si="158"/>
        <v>6.2528629209152786</v>
      </c>
    </row>
    <row r="3396" spans="1:5" x14ac:dyDescent="0.3">
      <c r="A3396" s="81">
        <v>41641</v>
      </c>
      <c r="B3396" s="88">
        <v>9.77</v>
      </c>
      <c r="C3396" s="29">
        <f t="shared" si="156"/>
        <v>5.8490277198923541</v>
      </c>
      <c r="D3396" s="80">
        <f t="shared" si="157"/>
        <v>6.2815187210485828</v>
      </c>
      <c r="E3396" s="80">
        <f t="shared" si="158"/>
        <v>6.2553001577596508</v>
      </c>
    </row>
    <row r="3397" spans="1:5" x14ac:dyDescent="0.3">
      <c r="A3397" s="81">
        <v>41642</v>
      </c>
      <c r="B3397" s="88">
        <v>9.77</v>
      </c>
      <c r="C3397" s="29">
        <f t="shared" ref="C3397:C3460" si="159">IF(A3397=$B$2,1,IF(A3396&lt;DATE(1998,1,2),ROUND(B3396/3000+1,8)*C3396,ROUND(((1+B3396/100)^(1/252)),8)*C3396))</f>
        <v>5.8511917431681608</v>
      </c>
      <c r="D3397" s="80">
        <f t="shared" ref="D3397:D3460" si="160">(((ROUND(C3397/C3396,8)-1)*$D$1)+1)*D3396</f>
        <v>6.2839366484113715</v>
      </c>
      <c r="E3397" s="80">
        <f t="shared" ref="E3397:E3460" si="161">(((ROUND(C3397/C3396,8))*(($E$1+1)^(1/252)))*E3396)</f>
        <v>6.2577383445886152</v>
      </c>
    </row>
    <row r="3398" spans="1:5" x14ac:dyDescent="0.3">
      <c r="A3398" s="81">
        <v>41645</v>
      </c>
      <c r="B3398" s="88">
        <v>9.77</v>
      </c>
      <c r="C3398" s="29">
        <f t="shared" si="159"/>
        <v>5.8533565670892989</v>
      </c>
      <c r="D3398" s="80">
        <f t="shared" si="160"/>
        <v>6.2863555065001506</v>
      </c>
      <c r="E3398" s="80">
        <f t="shared" si="161"/>
        <v>6.2601774817724571</v>
      </c>
    </row>
    <row r="3399" spans="1:5" x14ac:dyDescent="0.3">
      <c r="A3399" s="81">
        <v>41646</v>
      </c>
      <c r="B3399" s="88">
        <v>9.77</v>
      </c>
      <c r="C3399" s="29">
        <f t="shared" si="159"/>
        <v>5.8555221919519909</v>
      </c>
      <c r="D3399" s="80">
        <f t="shared" si="160"/>
        <v>6.2887752956731813</v>
      </c>
      <c r="E3399" s="80">
        <f t="shared" si="161"/>
        <v>6.2626175696816047</v>
      </c>
    </row>
    <row r="3400" spans="1:5" x14ac:dyDescent="0.3">
      <c r="A3400" s="81">
        <v>41647</v>
      </c>
      <c r="B3400" s="88">
        <v>9.77</v>
      </c>
      <c r="C3400" s="29">
        <f t="shared" si="159"/>
        <v>5.8576886180525696</v>
      </c>
      <c r="D3400" s="80">
        <f t="shared" si="160"/>
        <v>6.2911960162888638</v>
      </c>
      <c r="E3400" s="80">
        <f t="shared" si="161"/>
        <v>6.2650586086866316</v>
      </c>
    </row>
    <row r="3401" spans="1:5" x14ac:dyDescent="0.3">
      <c r="A3401" s="81">
        <v>41648</v>
      </c>
      <c r="B3401" s="88">
        <v>9.77</v>
      </c>
      <c r="C3401" s="29">
        <f t="shared" si="159"/>
        <v>5.859855845687477</v>
      </c>
      <c r="D3401" s="80">
        <f t="shared" si="160"/>
        <v>6.2936176687057355</v>
      </c>
      <c r="E3401" s="80">
        <f t="shared" si="161"/>
        <v>6.2675005991582546</v>
      </c>
    </row>
    <row r="3402" spans="1:5" x14ac:dyDescent="0.3">
      <c r="A3402" s="81">
        <v>41649</v>
      </c>
      <c r="B3402" s="88">
        <v>9.77</v>
      </c>
      <c r="C3402" s="29">
        <f t="shared" si="159"/>
        <v>5.8620238751532652</v>
      </c>
      <c r="D3402" s="80">
        <f t="shared" si="160"/>
        <v>6.296040253282472</v>
      </c>
      <c r="E3402" s="80">
        <f t="shared" si="161"/>
        <v>6.2699435414673363</v>
      </c>
    </row>
    <row r="3403" spans="1:5" x14ac:dyDescent="0.3">
      <c r="A3403" s="81">
        <v>41652</v>
      </c>
      <c r="B3403" s="88">
        <v>9.77</v>
      </c>
      <c r="C3403" s="29">
        <f t="shared" si="159"/>
        <v>5.8641927067465947</v>
      </c>
      <c r="D3403" s="80">
        <f t="shared" si="160"/>
        <v>6.2984637703778867</v>
      </c>
      <c r="E3403" s="80">
        <f t="shared" si="161"/>
        <v>6.272387435984883</v>
      </c>
    </row>
    <row r="3404" spans="1:5" x14ac:dyDescent="0.3">
      <c r="A3404" s="81">
        <v>41653</v>
      </c>
      <c r="B3404" s="88">
        <v>9.77</v>
      </c>
      <c r="C3404" s="29">
        <f t="shared" si="159"/>
        <v>5.8663623407642378</v>
      </c>
      <c r="D3404" s="80">
        <f t="shared" si="160"/>
        <v>6.3008882203509318</v>
      </c>
      <c r="E3404" s="80">
        <f t="shared" si="161"/>
        <v>6.2748322830820458</v>
      </c>
    </row>
    <row r="3405" spans="1:5" x14ac:dyDescent="0.3">
      <c r="A3405" s="81">
        <v>41654</v>
      </c>
      <c r="B3405" s="88">
        <v>9.77</v>
      </c>
      <c r="C3405" s="29">
        <f t="shared" si="159"/>
        <v>5.8685327775030744</v>
      </c>
      <c r="D3405" s="80">
        <f t="shared" si="160"/>
        <v>6.3033136035606976</v>
      </c>
      <c r="E3405" s="80">
        <f t="shared" si="161"/>
        <v>6.2772780831301214</v>
      </c>
    </row>
    <row r="3406" spans="1:5" x14ac:dyDescent="0.3">
      <c r="A3406" s="81">
        <v>41655</v>
      </c>
      <c r="B3406" s="88">
        <v>10.27</v>
      </c>
      <c r="C3406" s="29">
        <f t="shared" si="159"/>
        <v>5.8707040172600955</v>
      </c>
      <c r="D3406" s="80">
        <f t="shared" si="160"/>
        <v>6.3057399203664115</v>
      </c>
      <c r="E3406" s="80">
        <f t="shared" si="161"/>
        <v>6.2797248365005496</v>
      </c>
    </row>
    <row r="3407" spans="1:5" x14ac:dyDescent="0.3">
      <c r="A3407" s="81">
        <v>41656</v>
      </c>
      <c r="B3407" s="88">
        <v>10.34</v>
      </c>
      <c r="C3407" s="29">
        <f t="shared" si="159"/>
        <v>5.8729819678328727</v>
      </c>
      <c r="D3407" s="80">
        <f t="shared" si="160"/>
        <v>6.3082855223997489</v>
      </c>
      <c r="E3407" s="80">
        <f t="shared" si="161"/>
        <v>6.2822858320431294</v>
      </c>
    </row>
    <row r="3408" spans="1:5" x14ac:dyDescent="0.3">
      <c r="A3408" s="81">
        <v>41659</v>
      </c>
      <c r="B3408" s="88">
        <v>10.35</v>
      </c>
      <c r="C3408" s="29">
        <f t="shared" si="159"/>
        <v>5.8752756022105901</v>
      </c>
      <c r="D3408" s="80">
        <f t="shared" si="160"/>
        <v>6.3108486911959139</v>
      </c>
      <c r="E3408" s="80">
        <f t="shared" si="161"/>
        <v>6.2848637036837927</v>
      </c>
    </row>
    <row r="3409" spans="1:5" x14ac:dyDescent="0.3">
      <c r="A3409" s="81">
        <v>41660</v>
      </c>
      <c r="B3409" s="88">
        <v>10.35</v>
      </c>
      <c r="C3409" s="29">
        <f t="shared" si="159"/>
        <v>5.8775722474434939</v>
      </c>
      <c r="D3409" s="80">
        <f t="shared" si="160"/>
        <v>6.313415265143739</v>
      </c>
      <c r="E3409" s="80">
        <f t="shared" si="161"/>
        <v>6.2874448957233922</v>
      </c>
    </row>
    <row r="3410" spans="1:5" x14ac:dyDescent="0.3">
      <c r="A3410" s="81">
        <v>41661</v>
      </c>
      <c r="B3410" s="88">
        <v>10.27</v>
      </c>
      <c r="C3410" s="29">
        <f t="shared" si="159"/>
        <v>5.879869790435019</v>
      </c>
      <c r="D3410" s="80">
        <f t="shared" si="160"/>
        <v>6.3159828828975799</v>
      </c>
      <c r="E3410" s="80">
        <f t="shared" si="161"/>
        <v>6.2900271478579528</v>
      </c>
    </row>
    <row r="3411" spans="1:5" x14ac:dyDescent="0.3">
      <c r="A3411" s="81">
        <v>41662</v>
      </c>
      <c r="B3411" s="88">
        <v>10.27</v>
      </c>
      <c r="C3411" s="29">
        <f t="shared" si="159"/>
        <v>5.8821512975111032</v>
      </c>
      <c r="D3411" s="80">
        <f t="shared" si="160"/>
        <v>6.3185326199740013</v>
      </c>
      <c r="E3411" s="80">
        <f t="shared" si="161"/>
        <v>6.2925923448861312</v>
      </c>
    </row>
    <row r="3412" spans="1:5" x14ac:dyDescent="0.3">
      <c r="A3412" s="81">
        <v>41663</v>
      </c>
      <c r="B3412" s="88">
        <v>10.27</v>
      </c>
      <c r="C3412" s="29">
        <f t="shared" si="159"/>
        <v>5.8844336898575627</v>
      </c>
      <c r="D3412" s="80">
        <f t="shared" si="160"/>
        <v>6.3210833863691018</v>
      </c>
      <c r="E3412" s="80">
        <f t="shared" si="161"/>
        <v>6.2951585880522103</v>
      </c>
    </row>
    <row r="3413" spans="1:5" x14ac:dyDescent="0.3">
      <c r="A3413" s="81">
        <v>41666</v>
      </c>
      <c r="B3413" s="88">
        <v>10.27</v>
      </c>
      <c r="C3413" s="29">
        <f t="shared" si="159"/>
        <v>5.8867169678179012</v>
      </c>
      <c r="D3413" s="80">
        <f t="shared" si="160"/>
        <v>6.3236351824984132</v>
      </c>
      <c r="E3413" s="80">
        <f t="shared" si="161"/>
        <v>6.2977258777828249</v>
      </c>
    </row>
    <row r="3414" spans="1:5" x14ac:dyDescent="0.3">
      <c r="A3414" s="81">
        <v>41667</v>
      </c>
      <c r="B3414" s="88">
        <v>10.27</v>
      </c>
      <c r="C3414" s="29">
        <f t="shared" si="159"/>
        <v>5.8890011317357533</v>
      </c>
      <c r="D3414" s="80">
        <f t="shared" si="160"/>
        <v>6.3261880087776348</v>
      </c>
      <c r="E3414" s="80">
        <f t="shared" si="161"/>
        <v>6.3002942145047856</v>
      </c>
    </row>
    <row r="3415" spans="1:5" x14ac:dyDescent="0.3">
      <c r="A3415" s="81">
        <v>41668</v>
      </c>
      <c r="B3415" s="88">
        <v>10.27</v>
      </c>
      <c r="C3415" s="29">
        <f t="shared" si="159"/>
        <v>5.8912861819548894</v>
      </c>
      <c r="D3415" s="80">
        <f t="shared" si="160"/>
        <v>6.3287418656226349</v>
      </c>
      <c r="E3415" s="80">
        <f t="shared" si="161"/>
        <v>6.3028635986450752</v>
      </c>
    </row>
    <row r="3416" spans="1:5" x14ac:dyDescent="0.3">
      <c r="A3416" s="81">
        <v>41669</v>
      </c>
      <c r="B3416" s="88">
        <v>10.27</v>
      </c>
      <c r="C3416" s="29">
        <f t="shared" si="159"/>
        <v>5.8935721188192112</v>
      </c>
      <c r="D3416" s="80">
        <f t="shared" si="160"/>
        <v>6.3312967534494478</v>
      </c>
      <c r="E3416" s="80">
        <f t="shared" si="161"/>
        <v>6.3054340306308525</v>
      </c>
    </row>
    <row r="3417" spans="1:5" x14ac:dyDescent="0.3">
      <c r="A3417" s="81">
        <v>41670</v>
      </c>
      <c r="B3417" s="88">
        <v>10.27</v>
      </c>
      <c r="C3417" s="29">
        <f t="shared" si="159"/>
        <v>5.8958589426727546</v>
      </c>
      <c r="D3417" s="80">
        <f t="shared" si="160"/>
        <v>6.3338526726742774</v>
      </c>
      <c r="E3417" s="80">
        <f t="shared" si="161"/>
        <v>6.3080055108894486</v>
      </c>
    </row>
    <row r="3418" spans="1:5" x14ac:dyDescent="0.3">
      <c r="A3418" s="81">
        <v>41673</v>
      </c>
      <c r="B3418" s="88">
        <v>10.27</v>
      </c>
      <c r="C3418" s="29">
        <f t="shared" si="159"/>
        <v>5.8981466538596896</v>
      </c>
      <c r="D3418" s="80">
        <f t="shared" si="160"/>
        <v>6.3364096237134948</v>
      </c>
      <c r="E3418" s="80">
        <f t="shared" si="161"/>
        <v>6.3105780398483704</v>
      </c>
    </row>
    <row r="3419" spans="1:5" x14ac:dyDescent="0.3">
      <c r="A3419" s="81">
        <v>41674</v>
      </c>
      <c r="B3419" s="88">
        <v>10.29</v>
      </c>
      <c r="C3419" s="29">
        <f t="shared" si="159"/>
        <v>5.9004352527243196</v>
      </c>
      <c r="D3419" s="80">
        <f t="shared" si="160"/>
        <v>6.3389676069836396</v>
      </c>
      <c r="E3419" s="80">
        <f t="shared" si="161"/>
        <v>6.313151617935298</v>
      </c>
    </row>
    <row r="3420" spans="1:5" x14ac:dyDescent="0.3">
      <c r="A3420" s="81">
        <v>41675</v>
      </c>
      <c r="B3420" s="88">
        <v>10.29</v>
      </c>
      <c r="C3420" s="29">
        <f t="shared" si="159"/>
        <v>5.9027289879244638</v>
      </c>
      <c r="D3420" s="80">
        <f t="shared" si="160"/>
        <v>6.3415313713459867</v>
      </c>
      <c r="E3420" s="80">
        <f t="shared" si="161"/>
        <v>6.3157307911372156</v>
      </c>
    </row>
    <row r="3421" spans="1:5" x14ac:dyDescent="0.3">
      <c r="A3421" s="81">
        <v>41676</v>
      </c>
      <c r="B3421" s="88">
        <v>10.29</v>
      </c>
      <c r="C3421" s="29">
        <f t="shared" si="159"/>
        <v>5.9050236147912294</v>
      </c>
      <c r="D3421" s="80">
        <f t="shared" si="160"/>
        <v>6.3440961726102572</v>
      </c>
      <c r="E3421" s="80">
        <f t="shared" si="161"/>
        <v>6.3183110180338344</v>
      </c>
    </row>
    <row r="3422" spans="1:5" x14ac:dyDescent="0.3">
      <c r="A3422" s="81">
        <v>41677</v>
      </c>
      <c r="B3422" s="88">
        <v>10.29</v>
      </c>
      <c r="C3422" s="29">
        <f t="shared" si="159"/>
        <v>5.9073191336712432</v>
      </c>
      <c r="D3422" s="80">
        <f t="shared" si="160"/>
        <v>6.3466620111958214</v>
      </c>
      <c r="E3422" s="80">
        <f t="shared" si="161"/>
        <v>6.3208922990556298</v>
      </c>
    </row>
    <row r="3423" spans="1:5" x14ac:dyDescent="0.3">
      <c r="A3423" s="81">
        <v>41680</v>
      </c>
      <c r="B3423" s="88">
        <v>10.29</v>
      </c>
      <c r="C3423" s="29">
        <f t="shared" si="159"/>
        <v>5.9096155449112668</v>
      </c>
      <c r="D3423" s="80">
        <f t="shared" si="160"/>
        <v>6.3492288875222185</v>
      </c>
      <c r="E3423" s="80">
        <f t="shared" si="161"/>
        <v>6.3234746346332544</v>
      </c>
    </row>
    <row r="3424" spans="1:5" x14ac:dyDescent="0.3">
      <c r="A3424" s="81">
        <v>41681</v>
      </c>
      <c r="B3424" s="88">
        <v>10.29</v>
      </c>
      <c r="C3424" s="29">
        <f t="shared" si="159"/>
        <v>5.9119128488581953</v>
      </c>
      <c r="D3424" s="80">
        <f t="shared" si="160"/>
        <v>6.351796802009158</v>
      </c>
      <c r="E3424" s="80">
        <f t="shared" si="161"/>
        <v>6.3260580251975362</v>
      </c>
    </row>
    <row r="3425" spans="1:5" x14ac:dyDescent="0.3">
      <c r="A3425" s="81">
        <v>41682</v>
      </c>
      <c r="B3425" s="88">
        <v>10.29</v>
      </c>
      <c r="C3425" s="29">
        <f t="shared" si="159"/>
        <v>5.9142110458590604</v>
      </c>
      <c r="D3425" s="80">
        <f t="shared" si="160"/>
        <v>6.3543657550765182</v>
      </c>
      <c r="E3425" s="80">
        <f t="shared" si="161"/>
        <v>6.3286424711794789</v>
      </c>
    </row>
    <row r="3426" spans="1:5" x14ac:dyDescent="0.3">
      <c r="A3426" s="81">
        <v>41683</v>
      </c>
      <c r="B3426" s="88">
        <v>10.29</v>
      </c>
      <c r="C3426" s="29">
        <f t="shared" si="159"/>
        <v>5.916510136261028</v>
      </c>
      <c r="D3426" s="80">
        <f t="shared" si="160"/>
        <v>6.3569357471443491</v>
      </c>
      <c r="E3426" s="80">
        <f t="shared" si="161"/>
        <v>6.3312279730102619</v>
      </c>
    </row>
    <row r="3427" spans="1:5" x14ac:dyDescent="0.3">
      <c r="A3427" s="81">
        <v>41684</v>
      </c>
      <c r="B3427" s="88">
        <v>10.29</v>
      </c>
      <c r="C3427" s="29">
        <f t="shared" si="159"/>
        <v>5.9188101204113979</v>
      </c>
      <c r="D3427" s="80">
        <f t="shared" si="160"/>
        <v>6.3595067786328681</v>
      </c>
      <c r="E3427" s="80">
        <f t="shared" si="161"/>
        <v>6.3338145311212424</v>
      </c>
    </row>
    <row r="3428" spans="1:5" x14ac:dyDescent="0.3">
      <c r="A3428" s="81">
        <v>41687</v>
      </c>
      <c r="B3428" s="88">
        <v>10.29</v>
      </c>
      <c r="C3428" s="29">
        <f t="shared" si="159"/>
        <v>5.9211109986576069</v>
      </c>
      <c r="D3428" s="80">
        <f t="shared" si="160"/>
        <v>6.3620788499624643</v>
      </c>
      <c r="E3428" s="80">
        <f t="shared" si="161"/>
        <v>6.3364021459439526</v>
      </c>
    </row>
    <row r="3429" spans="1:5" x14ac:dyDescent="0.3">
      <c r="A3429" s="81">
        <v>41688</v>
      </c>
      <c r="B3429" s="88">
        <v>10.29</v>
      </c>
      <c r="C3429" s="29">
        <f t="shared" si="159"/>
        <v>5.9234127713472251</v>
      </c>
      <c r="D3429" s="80">
        <f t="shared" si="160"/>
        <v>6.3646519615536965</v>
      </c>
      <c r="E3429" s="80">
        <f t="shared" si="161"/>
        <v>6.3389908179101004</v>
      </c>
    </row>
    <row r="3430" spans="1:5" x14ac:dyDescent="0.3">
      <c r="A3430" s="81">
        <v>41689</v>
      </c>
      <c r="B3430" s="88">
        <v>10.29</v>
      </c>
      <c r="C3430" s="29">
        <f t="shared" si="159"/>
        <v>5.9257154388279583</v>
      </c>
      <c r="D3430" s="80">
        <f t="shared" si="160"/>
        <v>6.367226113827293</v>
      </c>
      <c r="E3430" s="80">
        <f t="shared" si="161"/>
        <v>6.3415805474515716</v>
      </c>
    </row>
    <row r="3431" spans="1:5" x14ac:dyDescent="0.3">
      <c r="A3431" s="81">
        <v>41690</v>
      </c>
      <c r="B3431" s="88">
        <v>10.29</v>
      </c>
      <c r="C3431" s="29">
        <f t="shared" si="159"/>
        <v>5.9280190014476482</v>
      </c>
      <c r="D3431" s="80">
        <f t="shared" si="160"/>
        <v>6.3698013072041526</v>
      </c>
      <c r="E3431" s="80">
        <f t="shared" si="161"/>
        <v>6.3441713350004285</v>
      </c>
    </row>
    <row r="3432" spans="1:5" x14ac:dyDescent="0.3">
      <c r="A3432" s="81">
        <v>41691</v>
      </c>
      <c r="B3432" s="88">
        <v>10.29</v>
      </c>
      <c r="C3432" s="29">
        <f t="shared" si="159"/>
        <v>5.9303234595542706</v>
      </c>
      <c r="D3432" s="80">
        <f t="shared" si="160"/>
        <v>6.3723775421053448</v>
      </c>
      <c r="E3432" s="80">
        <f t="shared" si="161"/>
        <v>6.3467631809889076</v>
      </c>
    </row>
    <row r="3433" spans="1:5" x14ac:dyDescent="0.3">
      <c r="A3433" s="81">
        <v>41694</v>
      </c>
      <c r="B3433" s="88">
        <v>10.29</v>
      </c>
      <c r="C3433" s="29">
        <f t="shared" si="159"/>
        <v>5.9326288134959375</v>
      </c>
      <c r="D3433" s="80">
        <f t="shared" si="160"/>
        <v>6.3749548189521095</v>
      </c>
      <c r="E3433" s="80">
        <f t="shared" si="161"/>
        <v>6.3493560858494247</v>
      </c>
    </row>
    <row r="3434" spans="1:5" x14ac:dyDescent="0.3">
      <c r="A3434" s="81">
        <v>41695</v>
      </c>
      <c r="B3434" s="88">
        <v>10.29</v>
      </c>
      <c r="C3434" s="29">
        <f t="shared" si="159"/>
        <v>5.9349350636208955</v>
      </c>
      <c r="D3434" s="80">
        <f t="shared" si="160"/>
        <v>6.3775331381658553</v>
      </c>
      <c r="E3434" s="80">
        <f t="shared" si="161"/>
        <v>6.3519500500145707</v>
      </c>
    </row>
    <row r="3435" spans="1:5" x14ac:dyDescent="0.3">
      <c r="A3435" s="81">
        <v>41696</v>
      </c>
      <c r="B3435" s="88">
        <v>10.35</v>
      </c>
      <c r="C3435" s="29">
        <f t="shared" si="159"/>
        <v>5.9372422102775273</v>
      </c>
      <c r="D3435" s="80">
        <f t="shared" si="160"/>
        <v>6.3801125001681633</v>
      </c>
      <c r="E3435" s="80">
        <f t="shared" si="161"/>
        <v>6.3545450739171132</v>
      </c>
    </row>
    <row r="3436" spans="1:5" x14ac:dyDescent="0.3">
      <c r="A3436" s="81">
        <v>41697</v>
      </c>
      <c r="B3436" s="88">
        <v>10.59</v>
      </c>
      <c r="C3436" s="29">
        <f t="shared" si="159"/>
        <v>5.9395630782575246</v>
      </c>
      <c r="D3436" s="80">
        <f t="shared" si="160"/>
        <v>6.3827072431779213</v>
      </c>
      <c r="E3436" s="80">
        <f t="shared" si="161"/>
        <v>6.3571548840790193</v>
      </c>
    </row>
    <row r="3437" spans="1:5" x14ac:dyDescent="0.3">
      <c r="A3437" s="81">
        <v>41698</v>
      </c>
      <c r="B3437" s="88">
        <v>10.59</v>
      </c>
      <c r="C3437" s="29">
        <f t="shared" si="159"/>
        <v>5.9419360524985496</v>
      </c>
      <c r="D3437" s="80">
        <f t="shared" si="160"/>
        <v>6.3853602831513063</v>
      </c>
      <c r="E3437" s="80">
        <f t="shared" si="161"/>
        <v>6.359820565849021</v>
      </c>
    </row>
    <row r="3438" spans="1:5" x14ac:dyDescent="0.3">
      <c r="A3438" s="81">
        <v>41703</v>
      </c>
      <c r="B3438" s="88">
        <v>10.55</v>
      </c>
      <c r="C3438" s="29">
        <f t="shared" si="159"/>
        <v>5.9443099747902437</v>
      </c>
      <c r="D3438" s="80">
        <f t="shared" si="160"/>
        <v>6.3880144258888993</v>
      </c>
      <c r="E3438" s="80">
        <f t="shared" si="161"/>
        <v>6.3624873653925285</v>
      </c>
    </row>
    <row r="3439" spans="1:5" x14ac:dyDescent="0.3">
      <c r="A3439" s="81">
        <v>41704</v>
      </c>
      <c r="B3439" s="88">
        <v>10.55</v>
      </c>
      <c r="C3439" s="29">
        <f t="shared" si="159"/>
        <v>5.9466763451481084</v>
      </c>
      <c r="D3439" s="80">
        <f t="shared" si="160"/>
        <v>6.3906601679400792</v>
      </c>
      <c r="E3439" s="80">
        <f t="shared" si="161"/>
        <v>6.3651461846412376</v>
      </c>
    </row>
    <row r="3440" spans="1:5" x14ac:dyDescent="0.3">
      <c r="A3440" s="81">
        <v>41705</v>
      </c>
      <c r="B3440" s="88">
        <v>10.55</v>
      </c>
      <c r="C3440" s="29">
        <f t="shared" si="159"/>
        <v>5.9490436575343484</v>
      </c>
      <c r="D3440" s="80">
        <f t="shared" si="160"/>
        <v>6.393307005785748</v>
      </c>
      <c r="E3440" s="80">
        <f t="shared" si="161"/>
        <v>6.367806114983674</v>
      </c>
    </row>
    <row r="3441" spans="1:5" x14ac:dyDescent="0.3">
      <c r="A3441" s="81">
        <v>41708</v>
      </c>
      <c r="B3441" s="88">
        <v>10.55</v>
      </c>
      <c r="C3441" s="29">
        <f t="shared" si="159"/>
        <v>5.9514119123239766</v>
      </c>
      <c r="D3441" s="80">
        <f t="shared" si="160"/>
        <v>6.3959549398797533</v>
      </c>
      <c r="E3441" s="80">
        <f t="shared" si="161"/>
        <v>6.3704671568841515</v>
      </c>
    </row>
    <row r="3442" spans="1:5" x14ac:dyDescent="0.3">
      <c r="A3442" s="81">
        <v>41709</v>
      </c>
      <c r="B3442" s="88">
        <v>10.55</v>
      </c>
      <c r="C3442" s="29">
        <f t="shared" si="159"/>
        <v>5.9537811098921534</v>
      </c>
      <c r="D3442" s="80">
        <f t="shared" si="160"/>
        <v>6.398603970676132</v>
      </c>
      <c r="E3442" s="80">
        <f t="shared" si="161"/>
        <v>6.3731293108071796</v>
      </c>
    </row>
    <row r="3443" spans="1:5" x14ac:dyDescent="0.3">
      <c r="A3443" s="81">
        <v>41710</v>
      </c>
      <c r="B3443" s="88">
        <v>10.55</v>
      </c>
      <c r="C3443" s="29">
        <f t="shared" si="159"/>
        <v>5.95615125061419</v>
      </c>
      <c r="D3443" s="80">
        <f t="shared" si="160"/>
        <v>6.4012540986291082</v>
      </c>
      <c r="E3443" s="80">
        <f t="shared" si="161"/>
        <v>6.3757925772174611</v>
      </c>
    </row>
    <row r="3444" spans="1:5" x14ac:dyDescent="0.3">
      <c r="A3444" s="81">
        <v>41711</v>
      </c>
      <c r="B3444" s="88">
        <v>10.55</v>
      </c>
      <c r="C3444" s="29">
        <f t="shared" si="159"/>
        <v>5.9585223348655472</v>
      </c>
      <c r="D3444" s="80">
        <f t="shared" si="160"/>
        <v>6.4039053241930946</v>
      </c>
      <c r="E3444" s="80">
        <f t="shared" si="161"/>
        <v>6.3784569565798925</v>
      </c>
    </row>
    <row r="3445" spans="1:5" x14ac:dyDescent="0.3">
      <c r="A3445" s="81">
        <v>41712</v>
      </c>
      <c r="B3445" s="88">
        <v>10.55</v>
      </c>
      <c r="C3445" s="29">
        <f t="shared" si="159"/>
        <v>5.9608943630218336</v>
      </c>
      <c r="D3445" s="80">
        <f t="shared" si="160"/>
        <v>6.4065576478226918</v>
      </c>
      <c r="E3445" s="80">
        <f t="shared" si="161"/>
        <v>6.381122449359566</v>
      </c>
    </row>
    <row r="3446" spans="1:5" x14ac:dyDescent="0.3">
      <c r="A3446" s="81">
        <v>41715</v>
      </c>
      <c r="B3446" s="88">
        <v>10.55</v>
      </c>
      <c r="C3446" s="29">
        <f t="shared" si="159"/>
        <v>5.9632673354588093</v>
      </c>
      <c r="D3446" s="80">
        <f t="shared" si="160"/>
        <v>6.409211069972689</v>
      </c>
      <c r="E3446" s="80">
        <f t="shared" si="161"/>
        <v>6.3837890560217678</v>
      </c>
    </row>
    <row r="3447" spans="1:5" x14ac:dyDescent="0.3">
      <c r="A3447" s="81">
        <v>41716</v>
      </c>
      <c r="B3447" s="88">
        <v>10.55</v>
      </c>
      <c r="C3447" s="29">
        <f t="shared" si="159"/>
        <v>5.9656412525523823</v>
      </c>
      <c r="D3447" s="80">
        <f t="shared" si="160"/>
        <v>6.4118655910980626</v>
      </c>
      <c r="E3447" s="80">
        <f t="shared" si="161"/>
        <v>6.3864567770319773</v>
      </c>
    </row>
    <row r="3448" spans="1:5" x14ac:dyDescent="0.3">
      <c r="A3448" s="81">
        <v>41717</v>
      </c>
      <c r="B3448" s="88">
        <v>10.59</v>
      </c>
      <c r="C3448" s="29">
        <f t="shared" si="159"/>
        <v>5.968016114678611</v>
      </c>
      <c r="D3448" s="80">
        <f t="shared" si="160"/>
        <v>6.4145212116539794</v>
      </c>
      <c r="E3448" s="80">
        <f t="shared" si="161"/>
        <v>6.38912561285587</v>
      </c>
    </row>
    <row r="3449" spans="1:5" x14ac:dyDescent="0.3">
      <c r="A3449" s="81">
        <v>41718</v>
      </c>
      <c r="B3449" s="88">
        <v>10.59</v>
      </c>
      <c r="C3449" s="29">
        <f t="shared" si="159"/>
        <v>5.9704004564767477</v>
      </c>
      <c r="D3449" s="80">
        <f t="shared" si="160"/>
        <v>6.4171874754408442</v>
      </c>
      <c r="E3449" s="80">
        <f t="shared" si="161"/>
        <v>6.3918047005897707</v>
      </c>
    </row>
    <row r="3450" spans="1:5" x14ac:dyDescent="0.3">
      <c r="A3450" s="81">
        <v>41719</v>
      </c>
      <c r="B3450" s="88">
        <v>10.59</v>
      </c>
      <c r="C3450" s="29">
        <f t="shared" si="159"/>
        <v>5.9727857508671196</v>
      </c>
      <c r="D3450" s="80">
        <f t="shared" si="160"/>
        <v>6.4198548474885353</v>
      </c>
      <c r="E3450" s="80">
        <f t="shared" si="161"/>
        <v>6.394484911718564</v>
      </c>
    </row>
    <row r="3451" spans="1:5" x14ac:dyDescent="0.3">
      <c r="A3451" s="81">
        <v>41722</v>
      </c>
      <c r="B3451" s="88">
        <v>10.59</v>
      </c>
      <c r="C3451" s="29">
        <f t="shared" si="159"/>
        <v>5.975171998230306</v>
      </c>
      <c r="D3451" s="80">
        <f t="shared" si="160"/>
        <v>6.4225233282577134</v>
      </c>
      <c r="E3451" s="80">
        <f t="shared" si="161"/>
        <v>6.3971662467133132</v>
      </c>
    </row>
    <row r="3452" spans="1:5" x14ac:dyDescent="0.3">
      <c r="A3452" s="81">
        <v>41723</v>
      </c>
      <c r="B3452" s="88">
        <v>10.59</v>
      </c>
      <c r="C3452" s="29">
        <f t="shared" si="159"/>
        <v>5.9775591989470387</v>
      </c>
      <c r="D3452" s="80">
        <f t="shared" si="160"/>
        <v>6.4251929182092304</v>
      </c>
      <c r="E3452" s="80">
        <f t="shared" si="161"/>
        <v>6.3998487060452769</v>
      </c>
    </row>
    <row r="3453" spans="1:5" x14ac:dyDescent="0.3">
      <c r="A3453" s="81">
        <v>41724</v>
      </c>
      <c r="B3453" s="88">
        <v>10.59</v>
      </c>
      <c r="C3453" s="29">
        <f t="shared" si="159"/>
        <v>5.9799473533982015</v>
      </c>
      <c r="D3453" s="80">
        <f t="shared" si="160"/>
        <v>6.42786361780413</v>
      </c>
      <c r="E3453" s="80">
        <f t="shared" si="161"/>
        <v>6.4025322901859116</v>
      </c>
    </row>
    <row r="3454" spans="1:5" x14ac:dyDescent="0.3">
      <c r="A3454" s="81">
        <v>41725</v>
      </c>
      <c r="B3454" s="88">
        <v>10.55</v>
      </c>
      <c r="C3454" s="29">
        <f t="shared" si="159"/>
        <v>5.9823364619648309</v>
      </c>
      <c r="D3454" s="80">
        <f t="shared" si="160"/>
        <v>6.4305354275036466</v>
      </c>
      <c r="E3454" s="80">
        <f t="shared" si="161"/>
        <v>6.4052169996068731</v>
      </c>
    </row>
    <row r="3455" spans="1:5" x14ac:dyDescent="0.3">
      <c r="A3455" s="81">
        <v>41726</v>
      </c>
      <c r="B3455" s="88">
        <v>10.55</v>
      </c>
      <c r="C3455" s="29">
        <f t="shared" si="159"/>
        <v>5.9847179702869751</v>
      </c>
      <c r="D3455" s="80">
        <f t="shared" si="160"/>
        <v>6.433198780598655</v>
      </c>
      <c r="E3455" s="80">
        <f t="shared" si="161"/>
        <v>6.4078936751384186</v>
      </c>
    </row>
    <row r="3456" spans="1:5" x14ac:dyDescent="0.3">
      <c r="A3456" s="81">
        <v>41729</v>
      </c>
      <c r="B3456" s="88">
        <v>10.55</v>
      </c>
      <c r="C3456" s="29">
        <f t="shared" si="159"/>
        <v>5.9871004266637664</v>
      </c>
      <c r="D3456" s="80">
        <f t="shared" si="160"/>
        <v>6.4358632367821675</v>
      </c>
      <c r="E3456" s="80">
        <f t="shared" si="161"/>
        <v>6.4105714692256512</v>
      </c>
    </row>
    <row r="3457" spans="1:5" x14ac:dyDescent="0.3">
      <c r="A3457" s="81">
        <v>41730</v>
      </c>
      <c r="B3457" s="88">
        <v>10.55</v>
      </c>
      <c r="C3457" s="29">
        <f t="shared" si="159"/>
        <v>5.9894838314726169</v>
      </c>
      <c r="D3457" s="80">
        <f t="shared" si="160"/>
        <v>6.4385287965110543</v>
      </c>
      <c r="E3457" s="80">
        <f t="shared" si="161"/>
        <v>6.4132503823360043</v>
      </c>
    </row>
    <row r="3458" spans="1:5" x14ac:dyDescent="0.3">
      <c r="A3458" s="81">
        <v>41731</v>
      </c>
      <c r="B3458" s="88">
        <v>10.55</v>
      </c>
      <c r="C3458" s="29">
        <f t="shared" si="159"/>
        <v>5.9918681850910875</v>
      </c>
      <c r="D3458" s="80">
        <f t="shared" si="160"/>
        <v>6.4411954602423735</v>
      </c>
      <c r="E3458" s="80">
        <f t="shared" si="161"/>
        <v>6.4159304149371055</v>
      </c>
    </row>
    <row r="3459" spans="1:5" x14ac:dyDescent="0.3">
      <c r="A3459" s="81">
        <v>41732</v>
      </c>
      <c r="B3459" s="88">
        <v>10.8</v>
      </c>
      <c r="C3459" s="29">
        <f t="shared" si="159"/>
        <v>5.9942534878968905</v>
      </c>
      <c r="D3459" s="80">
        <f t="shared" si="160"/>
        <v>6.443863228433373</v>
      </c>
      <c r="E3459" s="80">
        <f t="shared" si="161"/>
        <v>6.4186115674967796</v>
      </c>
    </row>
    <row r="3460" spans="1:5" x14ac:dyDescent="0.3">
      <c r="A3460" s="81">
        <v>41733</v>
      </c>
      <c r="B3460" s="88">
        <v>10.8</v>
      </c>
      <c r="C3460" s="29">
        <f t="shared" si="159"/>
        <v>5.9966934487791388</v>
      </c>
      <c r="D3460" s="80">
        <f t="shared" si="160"/>
        <v>6.4465921711314023</v>
      </c>
      <c r="E3460" s="80">
        <f t="shared" si="161"/>
        <v>6.4213513523809445</v>
      </c>
    </row>
    <row r="3461" spans="1:5" x14ac:dyDescent="0.3">
      <c r="A3461" s="81">
        <v>41736</v>
      </c>
      <c r="B3461" s="88">
        <v>10.8</v>
      </c>
      <c r="C3461" s="29">
        <f t="shared" ref="C3461:C3524" si="162">IF(A3461=$B$2,1,IF(A3460&lt;DATE(1998,1,2),ROUND(B3460/3000+1,8)*C3460,ROUND(((1+B3460/100)^(1/252)),8)*C3460))</f>
        <v>5.9991344028474645</v>
      </c>
      <c r="D3461" s="80">
        <f t="shared" ref="D3461:D3524" si="163">(((ROUND(C3461/C3460,8)-1)*$D$1)+1)*D3460</f>
        <v>6.4493222695225283</v>
      </c>
      <c r="E3461" s="80">
        <f t="shared" ref="E3461:E3524" si="164">(((ROUND(C3461/C3460,8))*(($E$1+1)^(1/252)))*E3460)</f>
        <v>6.4240923067425157</v>
      </c>
    </row>
    <row r="3462" spans="1:5" x14ac:dyDescent="0.3">
      <c r="A3462" s="81">
        <v>41737</v>
      </c>
      <c r="B3462" s="88">
        <v>10.8</v>
      </c>
      <c r="C3462" s="29">
        <f t="shared" si="162"/>
        <v>6.0015763505061432</v>
      </c>
      <c r="D3462" s="80">
        <f t="shared" si="163"/>
        <v>6.4520535240961809</v>
      </c>
      <c r="E3462" s="80">
        <f t="shared" si="164"/>
        <v>6.4268344310806862</v>
      </c>
    </row>
    <row r="3463" spans="1:5" x14ac:dyDescent="0.3">
      <c r="A3463" s="81">
        <v>41738</v>
      </c>
      <c r="B3463" s="88">
        <v>10.8</v>
      </c>
      <c r="C3463" s="29">
        <f t="shared" si="162"/>
        <v>6.0040192921596169</v>
      </c>
      <c r="D3463" s="80">
        <f t="shared" si="163"/>
        <v>6.4547859353419978</v>
      </c>
      <c r="E3463" s="80">
        <f t="shared" si="164"/>
        <v>6.429577725894859</v>
      </c>
    </row>
    <row r="3464" spans="1:5" x14ac:dyDescent="0.3">
      <c r="A3464" s="81">
        <v>41739</v>
      </c>
      <c r="B3464" s="88">
        <v>10.8</v>
      </c>
      <c r="C3464" s="29">
        <f t="shared" si="162"/>
        <v>6.0064632282124899</v>
      </c>
      <c r="D3464" s="80">
        <f t="shared" si="163"/>
        <v>6.4575195037498236</v>
      </c>
      <c r="E3464" s="80">
        <f t="shared" si="164"/>
        <v>6.4323221916846531</v>
      </c>
    </row>
    <row r="3465" spans="1:5" x14ac:dyDescent="0.3">
      <c r="A3465" s="81">
        <v>41740</v>
      </c>
      <c r="B3465" s="88">
        <v>10.8</v>
      </c>
      <c r="C3465" s="29">
        <f t="shared" si="162"/>
        <v>6.0089081590695335</v>
      </c>
      <c r="D3465" s="80">
        <f t="shared" si="163"/>
        <v>6.4602542298097099</v>
      </c>
      <c r="E3465" s="80">
        <f t="shared" si="164"/>
        <v>6.435067828949899</v>
      </c>
    </row>
    <row r="3466" spans="1:5" x14ac:dyDescent="0.3">
      <c r="A3466" s="81">
        <v>41743</v>
      </c>
      <c r="B3466" s="88">
        <v>10.8</v>
      </c>
      <c r="C3466" s="29">
        <f t="shared" si="162"/>
        <v>6.0113540851356824</v>
      </c>
      <c r="D3466" s="80">
        <f t="shared" si="163"/>
        <v>6.4629901140119168</v>
      </c>
      <c r="E3466" s="80">
        <f t="shared" si="164"/>
        <v>6.4378146381906411</v>
      </c>
    </row>
    <row r="3467" spans="1:5" x14ac:dyDescent="0.3">
      <c r="A3467" s="81">
        <v>41744</v>
      </c>
      <c r="B3467" s="88">
        <v>10.8</v>
      </c>
      <c r="C3467" s="29">
        <f t="shared" si="162"/>
        <v>6.0138010068160366</v>
      </c>
      <c r="D3467" s="80">
        <f t="shared" si="163"/>
        <v>6.4657271568469117</v>
      </c>
      <c r="E3467" s="80">
        <f t="shared" si="164"/>
        <v>6.4405626199071371</v>
      </c>
    </row>
    <row r="3468" spans="1:5" x14ac:dyDescent="0.3">
      <c r="A3468" s="81">
        <v>41745</v>
      </c>
      <c r="B3468" s="88">
        <v>10.8</v>
      </c>
      <c r="C3468" s="29">
        <f t="shared" si="162"/>
        <v>6.0162489245158612</v>
      </c>
      <c r="D3468" s="80">
        <f t="shared" si="163"/>
        <v>6.4684653588053695</v>
      </c>
      <c r="E3468" s="80">
        <f t="shared" si="164"/>
        <v>6.4433117745998585</v>
      </c>
    </row>
    <row r="3469" spans="1:5" x14ac:dyDescent="0.3">
      <c r="A3469" s="81">
        <v>41746</v>
      </c>
      <c r="B3469" s="88">
        <v>10.8</v>
      </c>
      <c r="C3469" s="29">
        <f t="shared" si="162"/>
        <v>6.0186978386405849</v>
      </c>
      <c r="D3469" s="80">
        <f t="shared" si="163"/>
        <v>6.4712047203781724</v>
      </c>
      <c r="E3469" s="80">
        <f t="shared" si="164"/>
        <v>6.4460621027694902</v>
      </c>
    </row>
    <row r="3470" spans="1:5" x14ac:dyDescent="0.3">
      <c r="A3470" s="81">
        <v>41751</v>
      </c>
      <c r="B3470" s="88">
        <v>10.8</v>
      </c>
      <c r="C3470" s="29">
        <f t="shared" si="162"/>
        <v>6.0211477495958032</v>
      </c>
      <c r="D3470" s="80">
        <f t="shared" si="163"/>
        <v>6.4739452420564119</v>
      </c>
      <c r="E3470" s="80">
        <f t="shared" si="164"/>
        <v>6.4488136049169311</v>
      </c>
    </row>
    <row r="3471" spans="1:5" x14ac:dyDescent="0.3">
      <c r="A3471" s="81">
        <v>41752</v>
      </c>
      <c r="B3471" s="88">
        <v>10.8</v>
      </c>
      <c r="C3471" s="29">
        <f t="shared" si="162"/>
        <v>6.023598657787276</v>
      </c>
      <c r="D3471" s="80">
        <f t="shared" si="163"/>
        <v>6.4766869243313856</v>
      </c>
      <c r="E3471" s="80">
        <f t="shared" si="164"/>
        <v>6.4515662815432933</v>
      </c>
    </row>
    <row r="3472" spans="1:5" x14ac:dyDescent="0.3">
      <c r="A3472" s="81">
        <v>41753</v>
      </c>
      <c r="B3472" s="88">
        <v>10.8</v>
      </c>
      <c r="C3472" s="29">
        <f t="shared" si="162"/>
        <v>6.0260505636209283</v>
      </c>
      <c r="D3472" s="80">
        <f t="shared" si="163"/>
        <v>6.4794297676946009</v>
      </c>
      <c r="E3472" s="80">
        <f t="shared" si="164"/>
        <v>6.4543201331499036</v>
      </c>
    </row>
    <row r="3473" spans="1:5" x14ac:dyDescent="0.3">
      <c r="A3473" s="81">
        <v>41754</v>
      </c>
      <c r="B3473" s="88">
        <v>10.8</v>
      </c>
      <c r="C3473" s="29">
        <f t="shared" si="162"/>
        <v>6.0285034675028504</v>
      </c>
      <c r="D3473" s="80">
        <f t="shared" si="163"/>
        <v>6.4821737726377728</v>
      </c>
      <c r="E3473" s="80">
        <f t="shared" si="164"/>
        <v>6.4570751602383023</v>
      </c>
    </row>
    <row r="3474" spans="1:5" x14ac:dyDescent="0.3">
      <c r="A3474" s="81">
        <v>41757</v>
      </c>
      <c r="B3474" s="88">
        <v>10.8</v>
      </c>
      <c r="C3474" s="29">
        <f t="shared" si="162"/>
        <v>6.0309573698392969</v>
      </c>
      <c r="D3474" s="80">
        <f t="shared" si="163"/>
        <v>6.4849189396528244</v>
      </c>
      <c r="E3474" s="80">
        <f t="shared" si="164"/>
        <v>6.4598313633102444</v>
      </c>
    </row>
    <row r="3475" spans="1:5" x14ac:dyDescent="0.3">
      <c r="A3475" s="81">
        <v>41758</v>
      </c>
      <c r="B3475" s="88">
        <v>10.8</v>
      </c>
      <c r="C3475" s="29">
        <f t="shared" si="162"/>
        <v>6.0334122710366893</v>
      </c>
      <c r="D3475" s="80">
        <f t="shared" si="163"/>
        <v>6.4876652692318864</v>
      </c>
      <c r="E3475" s="80">
        <f t="shared" si="164"/>
        <v>6.4625887428676982</v>
      </c>
    </row>
    <row r="3476" spans="1:5" x14ac:dyDescent="0.3">
      <c r="A3476" s="81">
        <v>41759</v>
      </c>
      <c r="B3476" s="88">
        <v>10.8</v>
      </c>
      <c r="C3476" s="29">
        <f t="shared" si="162"/>
        <v>6.0358681715016145</v>
      </c>
      <c r="D3476" s="80">
        <f t="shared" si="163"/>
        <v>6.4904127618672991</v>
      </c>
      <c r="E3476" s="80">
        <f t="shared" si="164"/>
        <v>6.4653472994128469</v>
      </c>
    </row>
    <row r="3477" spans="1:5" x14ac:dyDescent="0.3">
      <c r="A3477" s="81">
        <v>41761</v>
      </c>
      <c r="B3477" s="88">
        <v>10.8</v>
      </c>
      <c r="C3477" s="29">
        <f t="shared" si="162"/>
        <v>6.0383250716408243</v>
      </c>
      <c r="D3477" s="80">
        <f t="shared" si="163"/>
        <v>6.4931614180516117</v>
      </c>
      <c r="E3477" s="80">
        <f t="shared" si="164"/>
        <v>6.4681070334480868</v>
      </c>
    </row>
    <row r="3478" spans="1:5" x14ac:dyDescent="0.3">
      <c r="A3478" s="81">
        <v>41764</v>
      </c>
      <c r="B3478" s="88">
        <v>10.8</v>
      </c>
      <c r="C3478" s="29">
        <f t="shared" si="162"/>
        <v>6.0407829718612351</v>
      </c>
      <c r="D3478" s="80">
        <f t="shared" si="163"/>
        <v>6.4959112382775803</v>
      </c>
      <c r="E3478" s="80">
        <f t="shared" si="164"/>
        <v>6.4708679454760309</v>
      </c>
    </row>
    <row r="3479" spans="1:5" x14ac:dyDescent="0.3">
      <c r="A3479" s="81">
        <v>41765</v>
      </c>
      <c r="B3479" s="88">
        <v>10.8</v>
      </c>
      <c r="C3479" s="29">
        <f t="shared" si="162"/>
        <v>6.0432418725699311</v>
      </c>
      <c r="D3479" s="80">
        <f t="shared" si="163"/>
        <v>6.4986622230381705</v>
      </c>
      <c r="E3479" s="80">
        <f t="shared" si="164"/>
        <v>6.4736300359995047</v>
      </c>
    </row>
    <row r="3480" spans="1:5" x14ac:dyDescent="0.3">
      <c r="A3480" s="81">
        <v>41766</v>
      </c>
      <c r="B3480" s="88">
        <v>10.8</v>
      </c>
      <c r="C3480" s="29">
        <f t="shared" si="162"/>
        <v>6.0457017741741605</v>
      </c>
      <c r="D3480" s="80">
        <f t="shared" si="163"/>
        <v>6.5014143728265568</v>
      </c>
      <c r="E3480" s="80">
        <f t="shared" si="164"/>
        <v>6.4763933055215492</v>
      </c>
    </row>
    <row r="3481" spans="1:5" x14ac:dyDescent="0.3">
      <c r="A3481" s="81">
        <v>41767</v>
      </c>
      <c r="B3481" s="88">
        <v>10.8</v>
      </c>
      <c r="C3481" s="29">
        <f t="shared" si="162"/>
        <v>6.0481626770813381</v>
      </c>
      <c r="D3481" s="80">
        <f t="shared" si="163"/>
        <v>6.5041676881361221</v>
      </c>
      <c r="E3481" s="80">
        <f t="shared" si="164"/>
        <v>6.4791577545454206</v>
      </c>
    </row>
    <row r="3482" spans="1:5" x14ac:dyDescent="0.3">
      <c r="A3482" s="81">
        <v>41768</v>
      </c>
      <c r="B3482" s="88">
        <v>10.8</v>
      </c>
      <c r="C3482" s="29">
        <f t="shared" si="162"/>
        <v>6.0506245816990436</v>
      </c>
      <c r="D3482" s="80">
        <f t="shared" si="163"/>
        <v>6.5069221694604584</v>
      </c>
      <c r="E3482" s="80">
        <f t="shared" si="164"/>
        <v>6.4819233835745891</v>
      </c>
    </row>
    <row r="3483" spans="1:5" x14ac:dyDescent="0.3">
      <c r="A3483" s="81">
        <v>41771</v>
      </c>
      <c r="B3483" s="88">
        <v>10.8</v>
      </c>
      <c r="C3483" s="29">
        <f t="shared" si="162"/>
        <v>6.0530874884350236</v>
      </c>
      <c r="D3483" s="80">
        <f t="shared" si="163"/>
        <v>6.509677817293368</v>
      </c>
      <c r="E3483" s="80">
        <f t="shared" si="164"/>
        <v>6.4846901931127396</v>
      </c>
    </row>
    <row r="3484" spans="1:5" x14ac:dyDescent="0.3">
      <c r="A3484" s="81">
        <v>41772</v>
      </c>
      <c r="B3484" s="88">
        <v>10.8</v>
      </c>
      <c r="C3484" s="29">
        <f t="shared" si="162"/>
        <v>6.0555513976971911</v>
      </c>
      <c r="D3484" s="80">
        <f t="shared" si="163"/>
        <v>6.5124346321288602</v>
      </c>
      <c r="E3484" s="80">
        <f t="shared" si="164"/>
        <v>6.4874581836637724</v>
      </c>
    </row>
    <row r="3485" spans="1:5" x14ac:dyDescent="0.3">
      <c r="A3485" s="81">
        <v>41773</v>
      </c>
      <c r="B3485" s="88">
        <v>10.8</v>
      </c>
      <c r="C3485" s="29">
        <f t="shared" si="162"/>
        <v>6.0580163098936239</v>
      </c>
      <c r="D3485" s="80">
        <f t="shared" si="163"/>
        <v>6.5151926144611547</v>
      </c>
      <c r="E3485" s="80">
        <f t="shared" si="164"/>
        <v>6.4902273557318031</v>
      </c>
    </row>
    <row r="3486" spans="1:5" x14ac:dyDescent="0.3">
      <c r="A3486" s="81">
        <v>41774</v>
      </c>
      <c r="B3486" s="88">
        <v>10.8</v>
      </c>
      <c r="C3486" s="29">
        <f t="shared" si="162"/>
        <v>6.0604822254325663</v>
      </c>
      <c r="D3486" s="80">
        <f t="shared" si="163"/>
        <v>6.517951764784681</v>
      </c>
      <c r="E3486" s="80">
        <f t="shared" si="164"/>
        <v>6.4929977098211626</v>
      </c>
    </row>
    <row r="3487" spans="1:5" x14ac:dyDescent="0.3">
      <c r="A3487" s="81">
        <v>41775</v>
      </c>
      <c r="B3487" s="88">
        <v>10.8</v>
      </c>
      <c r="C3487" s="29">
        <f t="shared" si="162"/>
        <v>6.0629491447224284</v>
      </c>
      <c r="D3487" s="80">
        <f t="shared" si="163"/>
        <v>6.5207120835940771</v>
      </c>
      <c r="E3487" s="80">
        <f t="shared" si="164"/>
        <v>6.4957692464363967</v>
      </c>
    </row>
    <row r="3488" spans="1:5" x14ac:dyDescent="0.3">
      <c r="A3488" s="81">
        <v>41778</v>
      </c>
      <c r="B3488" s="88">
        <v>10.8</v>
      </c>
      <c r="C3488" s="29">
        <f t="shared" si="162"/>
        <v>6.0654170681717874</v>
      </c>
      <c r="D3488" s="80">
        <f t="shared" si="163"/>
        <v>6.5234735713841898</v>
      </c>
      <c r="E3488" s="80">
        <f t="shared" si="164"/>
        <v>6.498541966082267</v>
      </c>
    </row>
    <row r="3489" spans="1:5" x14ac:dyDescent="0.3">
      <c r="A3489" s="81">
        <v>41779</v>
      </c>
      <c r="B3489" s="88">
        <v>10.8</v>
      </c>
      <c r="C3489" s="29">
        <f t="shared" si="162"/>
        <v>6.0678859961893865</v>
      </c>
      <c r="D3489" s="80">
        <f t="shared" si="163"/>
        <v>6.5262362286500775</v>
      </c>
      <c r="E3489" s="80">
        <f t="shared" si="164"/>
        <v>6.5013158692637498</v>
      </c>
    </row>
    <row r="3490" spans="1:5" x14ac:dyDescent="0.3">
      <c r="A3490" s="81">
        <v>41780</v>
      </c>
      <c r="B3490" s="88">
        <v>10.8</v>
      </c>
      <c r="C3490" s="29">
        <f t="shared" si="162"/>
        <v>6.0703559291841351</v>
      </c>
      <c r="D3490" s="80">
        <f t="shared" si="163"/>
        <v>6.5290000558870069</v>
      </c>
      <c r="E3490" s="80">
        <f t="shared" si="164"/>
        <v>6.5040909564860376</v>
      </c>
    </row>
    <row r="3491" spans="1:5" x14ac:dyDescent="0.3">
      <c r="A3491" s="81">
        <v>41781</v>
      </c>
      <c r="B3491" s="88">
        <v>10.8</v>
      </c>
      <c r="C3491" s="29">
        <f t="shared" si="162"/>
        <v>6.0728268675651096</v>
      </c>
      <c r="D3491" s="80">
        <f t="shared" si="163"/>
        <v>6.5317650535904539</v>
      </c>
      <c r="E3491" s="80">
        <f t="shared" si="164"/>
        <v>6.5068672282545386</v>
      </c>
    </row>
    <row r="3492" spans="1:5" x14ac:dyDescent="0.3">
      <c r="A3492" s="81">
        <v>41782</v>
      </c>
      <c r="B3492" s="88">
        <v>10.8</v>
      </c>
      <c r="C3492" s="29">
        <f t="shared" si="162"/>
        <v>6.0752988117415514</v>
      </c>
      <c r="D3492" s="80">
        <f t="shared" si="163"/>
        <v>6.5345312222561063</v>
      </c>
      <c r="E3492" s="80">
        <f t="shared" si="164"/>
        <v>6.5096446850748757</v>
      </c>
    </row>
    <row r="3493" spans="1:5" x14ac:dyDescent="0.3">
      <c r="A3493" s="81">
        <v>41785</v>
      </c>
      <c r="B3493" s="88">
        <v>10.8</v>
      </c>
      <c r="C3493" s="29">
        <f t="shared" si="162"/>
        <v>6.0777717621228708</v>
      </c>
      <c r="D3493" s="80">
        <f t="shared" si="163"/>
        <v>6.5372985623798598</v>
      </c>
      <c r="E3493" s="80">
        <f t="shared" si="164"/>
        <v>6.5124233274528889</v>
      </c>
    </row>
    <row r="3494" spans="1:5" x14ac:dyDescent="0.3">
      <c r="A3494" s="81">
        <v>41786</v>
      </c>
      <c r="B3494" s="88">
        <v>10.8</v>
      </c>
      <c r="C3494" s="29">
        <f t="shared" si="162"/>
        <v>6.0802457191186425</v>
      </c>
      <c r="D3494" s="80">
        <f t="shared" si="163"/>
        <v>6.5400670744578209</v>
      </c>
      <c r="E3494" s="80">
        <f t="shared" si="164"/>
        <v>6.5152031558946337</v>
      </c>
    </row>
    <row r="3495" spans="1:5" x14ac:dyDescent="0.3">
      <c r="A3495" s="81">
        <v>41787</v>
      </c>
      <c r="B3495" s="88">
        <v>10.8</v>
      </c>
      <c r="C3495" s="29">
        <f t="shared" si="162"/>
        <v>6.0827206831386098</v>
      </c>
      <c r="D3495" s="80">
        <f t="shared" si="163"/>
        <v>6.5428367589863061</v>
      </c>
      <c r="E3495" s="80">
        <f t="shared" si="164"/>
        <v>6.5179841709063808</v>
      </c>
    </row>
    <row r="3496" spans="1:5" x14ac:dyDescent="0.3">
      <c r="A3496" s="81">
        <v>41788</v>
      </c>
      <c r="B3496" s="88">
        <v>10.8</v>
      </c>
      <c r="C3496" s="29">
        <f t="shared" si="162"/>
        <v>6.0851966545926812</v>
      </c>
      <c r="D3496" s="80">
        <f t="shared" si="163"/>
        <v>6.545607616461842</v>
      </c>
      <c r="E3496" s="80">
        <f t="shared" si="164"/>
        <v>6.5207663729946184</v>
      </c>
    </row>
    <row r="3497" spans="1:5" x14ac:dyDescent="0.3">
      <c r="A3497" s="81">
        <v>41789</v>
      </c>
      <c r="B3497" s="88">
        <v>10.8</v>
      </c>
      <c r="C3497" s="29">
        <f t="shared" si="162"/>
        <v>6.0876736338909332</v>
      </c>
      <c r="D3497" s="80">
        <f t="shared" si="163"/>
        <v>6.5483796473811653</v>
      </c>
      <c r="E3497" s="80">
        <f t="shared" si="164"/>
        <v>6.5235497626660495</v>
      </c>
    </row>
    <row r="3498" spans="1:5" x14ac:dyDescent="0.3">
      <c r="A3498" s="81">
        <v>41792</v>
      </c>
      <c r="B3498" s="88">
        <v>10.8</v>
      </c>
      <c r="C3498" s="29">
        <f t="shared" si="162"/>
        <v>6.0901516214436082</v>
      </c>
      <c r="D3498" s="80">
        <f t="shared" si="163"/>
        <v>6.5511528522412243</v>
      </c>
      <c r="E3498" s="80">
        <f t="shared" si="164"/>
        <v>6.5263343404275949</v>
      </c>
    </row>
    <row r="3499" spans="1:5" x14ac:dyDescent="0.3">
      <c r="A3499" s="81">
        <v>41793</v>
      </c>
      <c r="B3499" s="88">
        <v>10.8</v>
      </c>
      <c r="C3499" s="29">
        <f t="shared" si="162"/>
        <v>6.0926306176611167</v>
      </c>
      <c r="D3499" s="80">
        <f t="shared" si="163"/>
        <v>6.5539272315391761</v>
      </c>
      <c r="E3499" s="80">
        <f t="shared" si="164"/>
        <v>6.5291201067863902</v>
      </c>
    </row>
    <row r="3500" spans="1:5" x14ac:dyDescent="0.3">
      <c r="A3500" s="81">
        <v>41794</v>
      </c>
      <c r="B3500" s="88">
        <v>10.8</v>
      </c>
      <c r="C3500" s="29">
        <f t="shared" si="162"/>
        <v>6.0951106229540351</v>
      </c>
      <c r="D3500" s="80">
        <f t="shared" si="163"/>
        <v>6.556702785772389</v>
      </c>
      <c r="E3500" s="80">
        <f t="shared" si="164"/>
        <v>6.5319070622497888</v>
      </c>
    </row>
    <row r="3501" spans="1:5" x14ac:dyDescent="0.3">
      <c r="A3501" s="81">
        <v>41795</v>
      </c>
      <c r="B3501" s="88">
        <v>10.8</v>
      </c>
      <c r="C3501" s="29">
        <f t="shared" si="162"/>
        <v>6.0975916377331085</v>
      </c>
      <c r="D3501" s="80">
        <f t="shared" si="163"/>
        <v>6.5594795154384427</v>
      </c>
      <c r="E3501" s="80">
        <f t="shared" si="164"/>
        <v>6.5346952073253597</v>
      </c>
    </row>
    <row r="3502" spans="1:5" x14ac:dyDescent="0.3">
      <c r="A3502" s="81">
        <v>41796</v>
      </c>
      <c r="B3502" s="88">
        <v>10.8</v>
      </c>
      <c r="C3502" s="29">
        <f t="shared" si="162"/>
        <v>6.1000736624092475</v>
      </c>
      <c r="D3502" s="80">
        <f t="shared" si="163"/>
        <v>6.5622574210351265</v>
      </c>
      <c r="E3502" s="80">
        <f t="shared" si="164"/>
        <v>6.5374845425208896</v>
      </c>
    </row>
    <row r="3503" spans="1:5" x14ac:dyDescent="0.3">
      <c r="A3503" s="81">
        <v>41799</v>
      </c>
      <c r="B3503" s="88">
        <v>10.84</v>
      </c>
      <c r="C3503" s="29">
        <f t="shared" si="162"/>
        <v>6.1025566973935312</v>
      </c>
      <c r="D3503" s="80">
        <f t="shared" si="163"/>
        <v>6.5650365030604414</v>
      </c>
      <c r="E3503" s="80">
        <f t="shared" si="164"/>
        <v>6.5402750683443811</v>
      </c>
    </row>
    <row r="3504" spans="1:5" x14ac:dyDescent="0.3">
      <c r="A3504" s="81">
        <v>41800</v>
      </c>
      <c r="B3504" s="88">
        <v>10.8</v>
      </c>
      <c r="C3504" s="29">
        <f t="shared" si="162"/>
        <v>6.1050495307788504</v>
      </c>
      <c r="D3504" s="80">
        <f t="shared" si="163"/>
        <v>6.5678265975927266</v>
      </c>
      <c r="E3504" s="80">
        <f t="shared" si="164"/>
        <v>6.5430762034865539</v>
      </c>
    </row>
    <row r="3505" spans="1:5" x14ac:dyDescent="0.3">
      <c r="A3505" s="81">
        <v>41801</v>
      </c>
      <c r="B3505" s="88">
        <v>10.8</v>
      </c>
      <c r="C3505" s="29">
        <f t="shared" si="162"/>
        <v>6.1075345911903538</v>
      </c>
      <c r="D3505" s="80">
        <f t="shared" si="163"/>
        <v>6.5706080381354646</v>
      </c>
      <c r="E3505" s="80">
        <f t="shared" si="164"/>
        <v>6.5458691161109961</v>
      </c>
    </row>
    <row r="3506" spans="1:5" x14ac:dyDescent="0.3">
      <c r="A3506" s="81">
        <v>41802</v>
      </c>
      <c r="B3506" s="88">
        <v>10.8</v>
      </c>
      <c r="C3506" s="29">
        <f t="shared" si="162"/>
        <v>6.1100206631456979</v>
      </c>
      <c r="D3506" s="80">
        <f t="shared" si="163"/>
        <v>6.5733906566038645</v>
      </c>
      <c r="E3506" s="80">
        <f t="shared" si="164"/>
        <v>6.5486632208904254</v>
      </c>
    </row>
    <row r="3507" spans="1:5" x14ac:dyDescent="0.3">
      <c r="A3507" s="81">
        <v>41803</v>
      </c>
      <c r="B3507" s="88">
        <v>10.8</v>
      </c>
      <c r="C3507" s="29">
        <f t="shared" si="162"/>
        <v>6.1125077470566316</v>
      </c>
      <c r="D3507" s="80">
        <f t="shared" si="163"/>
        <v>6.5761744534967725</v>
      </c>
      <c r="E3507" s="80">
        <f t="shared" si="164"/>
        <v>6.5514585183337131</v>
      </c>
    </row>
    <row r="3508" spans="1:5" x14ac:dyDescent="0.3">
      <c r="A3508" s="81">
        <v>41806</v>
      </c>
      <c r="B3508" s="88">
        <v>10.8</v>
      </c>
      <c r="C3508" s="29">
        <f t="shared" si="162"/>
        <v>6.1149958433350706</v>
      </c>
      <c r="D3508" s="80">
        <f t="shared" si="163"/>
        <v>6.5789594293132438</v>
      </c>
      <c r="E3508" s="80">
        <f t="shared" si="164"/>
        <v>6.5542550089499478</v>
      </c>
    </row>
    <row r="3509" spans="1:5" x14ac:dyDescent="0.3">
      <c r="A3509" s="81">
        <v>41807</v>
      </c>
      <c r="B3509" s="88">
        <v>10.8</v>
      </c>
      <c r="C3509" s="29">
        <f t="shared" si="162"/>
        <v>6.1174849523930996</v>
      </c>
      <c r="D3509" s="80">
        <f t="shared" si="163"/>
        <v>6.5817455845525474</v>
      </c>
      <c r="E3509" s="80">
        <f t="shared" si="164"/>
        <v>6.5570526932484361</v>
      </c>
    </row>
    <row r="3510" spans="1:5" x14ac:dyDescent="0.3">
      <c r="A3510" s="81">
        <v>41808</v>
      </c>
      <c r="B3510" s="88">
        <v>10.8</v>
      </c>
      <c r="C3510" s="29">
        <f t="shared" si="162"/>
        <v>6.1199750746429711</v>
      </c>
      <c r="D3510" s="80">
        <f t="shared" si="163"/>
        <v>6.5845329197141629</v>
      </c>
      <c r="E3510" s="80">
        <f t="shared" si="164"/>
        <v>6.5598515717387009</v>
      </c>
    </row>
    <row r="3511" spans="1:5" x14ac:dyDescent="0.3">
      <c r="A3511" s="81">
        <v>41810</v>
      </c>
      <c r="B3511" s="88">
        <v>10.8</v>
      </c>
      <c r="C3511" s="29">
        <f t="shared" si="162"/>
        <v>6.1224662104971044</v>
      </c>
      <c r="D3511" s="80">
        <f t="shared" si="163"/>
        <v>6.5873214352977811</v>
      </c>
      <c r="E3511" s="80">
        <f t="shared" si="164"/>
        <v>6.5626516449304839</v>
      </c>
    </row>
    <row r="3512" spans="1:5" x14ac:dyDescent="0.3">
      <c r="A3512" s="81">
        <v>41813</v>
      </c>
      <c r="B3512" s="88">
        <v>10.8</v>
      </c>
      <c r="C3512" s="29">
        <f t="shared" si="162"/>
        <v>6.1249583603680868</v>
      </c>
      <c r="D3512" s="80">
        <f t="shared" si="163"/>
        <v>6.5901111318033045</v>
      </c>
      <c r="E3512" s="80">
        <f t="shared" si="164"/>
        <v>6.5654529133337425</v>
      </c>
    </row>
    <row r="3513" spans="1:5" x14ac:dyDescent="0.3">
      <c r="A3513" s="81">
        <v>41814</v>
      </c>
      <c r="B3513" s="88">
        <v>10.8</v>
      </c>
      <c r="C3513" s="29">
        <f t="shared" si="162"/>
        <v>6.1274515246686745</v>
      </c>
      <c r="D3513" s="80">
        <f t="shared" si="163"/>
        <v>6.5929020097308468</v>
      </c>
      <c r="E3513" s="80">
        <f t="shared" si="164"/>
        <v>6.5682553774586534</v>
      </c>
    </row>
    <row r="3514" spans="1:5" x14ac:dyDescent="0.3">
      <c r="A3514" s="81">
        <v>41815</v>
      </c>
      <c r="B3514" s="88">
        <v>10.8</v>
      </c>
      <c r="C3514" s="29">
        <f t="shared" si="162"/>
        <v>6.1299457038117904</v>
      </c>
      <c r="D3514" s="80">
        <f t="shared" si="163"/>
        <v>6.5956940695807349</v>
      </c>
      <c r="E3514" s="80">
        <f t="shared" si="164"/>
        <v>6.5710590378156102</v>
      </c>
    </row>
    <row r="3515" spans="1:5" x14ac:dyDescent="0.3">
      <c r="A3515" s="81">
        <v>41816</v>
      </c>
      <c r="B3515" s="88">
        <v>10.8</v>
      </c>
      <c r="C3515" s="29">
        <f t="shared" si="162"/>
        <v>6.1324408982105272</v>
      </c>
      <c r="D3515" s="80">
        <f t="shared" si="163"/>
        <v>6.598487311853507</v>
      </c>
      <c r="E3515" s="80">
        <f t="shared" si="164"/>
        <v>6.5738638949152248</v>
      </c>
    </row>
    <row r="3516" spans="1:5" x14ac:dyDescent="0.3">
      <c r="A3516" s="81">
        <v>41817</v>
      </c>
      <c r="B3516" s="88">
        <v>10.8</v>
      </c>
      <c r="C3516" s="29">
        <f t="shared" si="162"/>
        <v>6.1349371082781436</v>
      </c>
      <c r="D3516" s="80">
        <f t="shared" si="163"/>
        <v>6.6012817370499119</v>
      </c>
      <c r="E3516" s="80">
        <f t="shared" si="164"/>
        <v>6.5766699492683269</v>
      </c>
    </row>
    <row r="3517" spans="1:5" x14ac:dyDescent="0.3">
      <c r="A3517" s="81">
        <v>41820</v>
      </c>
      <c r="B3517" s="88">
        <v>10.8</v>
      </c>
      <c r="C3517" s="29">
        <f t="shared" si="162"/>
        <v>6.1374343344280682</v>
      </c>
      <c r="D3517" s="80">
        <f t="shared" si="163"/>
        <v>6.6040773456709125</v>
      </c>
      <c r="E3517" s="80">
        <f t="shared" si="164"/>
        <v>6.5794772013859646</v>
      </c>
    </row>
    <row r="3518" spans="1:5" x14ac:dyDescent="0.3">
      <c r="A3518" s="81">
        <v>41821</v>
      </c>
      <c r="B3518" s="88">
        <v>10.8</v>
      </c>
      <c r="C3518" s="29">
        <f t="shared" si="162"/>
        <v>6.1399325770738971</v>
      </c>
      <c r="D3518" s="80">
        <f t="shared" si="163"/>
        <v>6.606874138217683</v>
      </c>
      <c r="E3518" s="80">
        <f t="shared" si="164"/>
        <v>6.5822856517794026</v>
      </c>
    </row>
    <row r="3519" spans="1:5" x14ac:dyDescent="0.3">
      <c r="A3519" s="81">
        <v>41822</v>
      </c>
      <c r="B3519" s="88">
        <v>10.8</v>
      </c>
      <c r="C3519" s="29">
        <f t="shared" si="162"/>
        <v>6.1424318366293944</v>
      </c>
      <c r="D3519" s="80">
        <f t="shared" si="163"/>
        <v>6.6096721151916098</v>
      </c>
      <c r="E3519" s="80">
        <f t="shared" si="164"/>
        <v>6.5850953009601261</v>
      </c>
    </row>
    <row r="3520" spans="1:5" x14ac:dyDescent="0.3">
      <c r="A3520" s="81">
        <v>41823</v>
      </c>
      <c r="B3520" s="88">
        <v>10.8</v>
      </c>
      <c r="C3520" s="29">
        <f t="shared" si="162"/>
        <v>6.144932113508494</v>
      </c>
      <c r="D3520" s="80">
        <f t="shared" si="163"/>
        <v>6.6124712770942917</v>
      </c>
      <c r="E3520" s="80">
        <f t="shared" si="164"/>
        <v>6.5879061494398377</v>
      </c>
    </row>
    <row r="3521" spans="1:5" x14ac:dyDescent="0.3">
      <c r="A3521" s="81">
        <v>41824</v>
      </c>
      <c r="B3521" s="88">
        <v>10.8</v>
      </c>
      <c r="C3521" s="29">
        <f t="shared" si="162"/>
        <v>6.1474334081252975</v>
      </c>
      <c r="D3521" s="80">
        <f t="shared" si="163"/>
        <v>6.6152716244275398</v>
      </c>
      <c r="E3521" s="80">
        <f t="shared" si="164"/>
        <v>6.5907181977304576</v>
      </c>
    </row>
    <row r="3522" spans="1:5" x14ac:dyDescent="0.3">
      <c r="A3522" s="81">
        <v>41827</v>
      </c>
      <c r="B3522" s="88">
        <v>10.8</v>
      </c>
      <c r="C3522" s="29">
        <f t="shared" si="162"/>
        <v>6.1499357208940744</v>
      </c>
      <c r="D3522" s="80">
        <f t="shared" si="163"/>
        <v>6.6180731576933773</v>
      </c>
      <c r="E3522" s="80">
        <f t="shared" si="164"/>
        <v>6.5935314463441257</v>
      </c>
    </row>
    <row r="3523" spans="1:5" x14ac:dyDescent="0.3">
      <c r="A3523" s="81">
        <v>41828</v>
      </c>
      <c r="B3523" s="88">
        <v>10.8</v>
      </c>
      <c r="C3523" s="29">
        <f t="shared" si="162"/>
        <v>6.1524390522292638</v>
      </c>
      <c r="D3523" s="80">
        <f t="shared" si="163"/>
        <v>6.6208758773940408</v>
      </c>
      <c r="E3523" s="80">
        <f t="shared" si="164"/>
        <v>6.5963458957931991</v>
      </c>
    </row>
    <row r="3524" spans="1:5" x14ac:dyDescent="0.3">
      <c r="A3524" s="81">
        <v>41829</v>
      </c>
      <c r="B3524" s="88">
        <v>10.8</v>
      </c>
      <c r="C3524" s="29">
        <f t="shared" si="162"/>
        <v>6.1549434025454737</v>
      </c>
      <c r="D3524" s="80">
        <f t="shared" si="163"/>
        <v>6.6236797840319799</v>
      </c>
      <c r="E3524" s="80">
        <f t="shared" si="164"/>
        <v>6.5991615465902553</v>
      </c>
    </row>
    <row r="3525" spans="1:5" x14ac:dyDescent="0.3">
      <c r="A3525" s="81">
        <v>41830</v>
      </c>
      <c r="B3525" s="88">
        <v>10.8</v>
      </c>
      <c r="C3525" s="29">
        <f t="shared" ref="C3525:C3588" si="165">IF(A3525=$B$2,1,IF(A3524&lt;DATE(1998,1,2),ROUND(B3524/3000+1,8)*C3524,ROUND(((1+B3524/100)^(1/252)),8)*C3524))</f>
        <v>6.1574487722574798</v>
      </c>
      <c r="D3525" s="80">
        <f t="shared" ref="D3525:D3588" si="166">(((ROUND(C3525/C3524,8)-1)*$D$1)+1)*D3524</f>
        <v>6.6264848781098555</v>
      </c>
      <c r="E3525" s="80">
        <f t="shared" ref="E3525:E3588" si="167">(((ROUND(C3525/C3524,8))*(($E$1+1)^(1/252)))*E3524)</f>
        <v>6.6019783992480896</v>
      </c>
    </row>
    <row r="3526" spans="1:5" x14ac:dyDescent="0.3">
      <c r="A3526" s="81">
        <v>41831</v>
      </c>
      <c r="B3526" s="88">
        <v>10.8</v>
      </c>
      <c r="C3526" s="29">
        <f t="shared" si="165"/>
        <v>6.1599551617802266</v>
      </c>
      <c r="D3526" s="80">
        <f t="shared" si="166"/>
        <v>6.6292911601305429</v>
      </c>
      <c r="E3526" s="80">
        <f t="shared" si="167"/>
        <v>6.6047964542797164</v>
      </c>
    </row>
    <row r="3527" spans="1:5" x14ac:dyDescent="0.3">
      <c r="A3527" s="81">
        <v>41834</v>
      </c>
      <c r="B3527" s="88">
        <v>10.8</v>
      </c>
      <c r="C3527" s="29">
        <f t="shared" si="165"/>
        <v>6.1624625715288293</v>
      </c>
      <c r="D3527" s="80">
        <f t="shared" si="166"/>
        <v>6.6320986305971292</v>
      </c>
      <c r="E3527" s="80">
        <f t="shared" si="167"/>
        <v>6.6076157121983687</v>
      </c>
    </row>
    <row r="3528" spans="1:5" x14ac:dyDescent="0.3">
      <c r="A3528" s="81">
        <v>41835</v>
      </c>
      <c r="B3528" s="88">
        <v>10.8</v>
      </c>
      <c r="C3528" s="29">
        <f t="shared" si="165"/>
        <v>6.1649710019185697</v>
      </c>
      <c r="D3528" s="80">
        <f t="shared" si="166"/>
        <v>6.634907290012916</v>
      </c>
      <c r="E3528" s="80">
        <f t="shared" si="167"/>
        <v>6.6104361735174999</v>
      </c>
    </row>
    <row r="3529" spans="1:5" x14ac:dyDescent="0.3">
      <c r="A3529" s="81">
        <v>41836</v>
      </c>
      <c r="B3529" s="88">
        <v>10.8</v>
      </c>
      <c r="C3529" s="29">
        <f t="shared" si="165"/>
        <v>6.1674804533649006</v>
      </c>
      <c r="D3529" s="80">
        <f t="shared" si="166"/>
        <v>6.637717138881416</v>
      </c>
      <c r="E3529" s="80">
        <f t="shared" si="167"/>
        <v>6.6132578387507808</v>
      </c>
    </row>
    <row r="3530" spans="1:5" x14ac:dyDescent="0.3">
      <c r="A3530" s="81">
        <v>41837</v>
      </c>
      <c r="B3530" s="88">
        <v>10.8</v>
      </c>
      <c r="C3530" s="29">
        <f t="shared" si="165"/>
        <v>6.1699909262834423</v>
      </c>
      <c r="D3530" s="80">
        <f t="shared" si="166"/>
        <v>6.6405281777063569</v>
      </c>
      <c r="E3530" s="80">
        <f t="shared" si="167"/>
        <v>6.6160807084121025</v>
      </c>
    </row>
    <row r="3531" spans="1:5" x14ac:dyDescent="0.3">
      <c r="A3531" s="81">
        <v>41838</v>
      </c>
      <c r="B3531" s="88">
        <v>10.8</v>
      </c>
      <c r="C3531" s="29">
        <f t="shared" si="165"/>
        <v>6.1725024210899857</v>
      </c>
      <c r="D3531" s="80">
        <f t="shared" si="166"/>
        <v>6.6433404069916788</v>
      </c>
      <c r="E3531" s="80">
        <f t="shared" si="167"/>
        <v>6.6189047830155747</v>
      </c>
    </row>
    <row r="3532" spans="1:5" x14ac:dyDescent="0.3">
      <c r="A3532" s="81">
        <v>41841</v>
      </c>
      <c r="B3532" s="88">
        <v>10.8</v>
      </c>
      <c r="C3532" s="29">
        <f t="shared" si="165"/>
        <v>6.1750149382004897</v>
      </c>
      <c r="D3532" s="80">
        <f t="shared" si="166"/>
        <v>6.6461538272415357</v>
      </c>
      <c r="E3532" s="80">
        <f t="shared" si="167"/>
        <v>6.6217300630755274</v>
      </c>
    </row>
    <row r="3533" spans="1:5" x14ac:dyDescent="0.3">
      <c r="A3533" s="81">
        <v>41842</v>
      </c>
      <c r="B3533" s="88">
        <v>10.8</v>
      </c>
      <c r="C3533" s="29">
        <f t="shared" si="165"/>
        <v>6.1775284780310837</v>
      </c>
      <c r="D3533" s="80">
        <f t="shared" si="166"/>
        <v>6.6489684389602948</v>
      </c>
      <c r="E3533" s="80">
        <f t="shared" si="167"/>
        <v>6.6245565491065097</v>
      </c>
    </row>
    <row r="3534" spans="1:5" x14ac:dyDescent="0.3">
      <c r="A3534" s="81">
        <v>41843</v>
      </c>
      <c r="B3534" s="88">
        <v>10.8</v>
      </c>
      <c r="C3534" s="29">
        <f t="shared" si="165"/>
        <v>6.1800430409980658</v>
      </c>
      <c r="D3534" s="80">
        <f t="shared" si="166"/>
        <v>6.6517842426525373</v>
      </c>
      <c r="E3534" s="80">
        <f t="shared" si="167"/>
        <v>6.6273842416232913</v>
      </c>
    </row>
    <row r="3535" spans="1:5" x14ac:dyDescent="0.3">
      <c r="A3535" s="81">
        <v>41844</v>
      </c>
      <c r="B3535" s="88">
        <v>10.8</v>
      </c>
      <c r="C3535" s="29">
        <f t="shared" si="165"/>
        <v>6.1825586275179036</v>
      </c>
      <c r="D3535" s="80">
        <f t="shared" si="166"/>
        <v>6.6546012388230578</v>
      </c>
      <c r="E3535" s="80">
        <f t="shared" si="167"/>
        <v>6.6302131411408602</v>
      </c>
    </row>
    <row r="3536" spans="1:5" x14ac:dyDescent="0.3">
      <c r="A3536" s="81">
        <v>41845</v>
      </c>
      <c r="B3536" s="88">
        <v>10.8</v>
      </c>
      <c r="C3536" s="29">
        <f t="shared" si="165"/>
        <v>6.1850752380072347</v>
      </c>
      <c r="D3536" s="80">
        <f t="shared" si="166"/>
        <v>6.6574194279768646</v>
      </c>
      <c r="E3536" s="80">
        <f t="shared" si="167"/>
        <v>6.6330432481744239</v>
      </c>
    </row>
    <row r="3537" spans="1:5" x14ac:dyDescent="0.3">
      <c r="A3537" s="81">
        <v>41848</v>
      </c>
      <c r="B3537" s="88">
        <v>10.8</v>
      </c>
      <c r="C3537" s="29">
        <f t="shared" si="165"/>
        <v>6.1875928728828651</v>
      </c>
      <c r="D3537" s="80">
        <f t="shared" si="166"/>
        <v>6.6602388106191794</v>
      </c>
      <c r="E3537" s="80">
        <f t="shared" si="167"/>
        <v>6.6358745632394118</v>
      </c>
    </row>
    <row r="3538" spans="1:5" x14ac:dyDescent="0.3">
      <c r="A3538" s="81">
        <v>41849</v>
      </c>
      <c r="B3538" s="88">
        <v>10.8</v>
      </c>
      <c r="C3538" s="29">
        <f t="shared" si="165"/>
        <v>6.1901115325617715</v>
      </c>
      <c r="D3538" s="80">
        <f t="shared" si="166"/>
        <v>6.6630593872554389</v>
      </c>
      <c r="E3538" s="80">
        <f t="shared" si="167"/>
        <v>6.6387070868514719</v>
      </c>
    </row>
    <row r="3539" spans="1:5" x14ac:dyDescent="0.3">
      <c r="A3539" s="81">
        <v>41850</v>
      </c>
      <c r="B3539" s="88">
        <v>10.8</v>
      </c>
      <c r="C3539" s="29">
        <f t="shared" si="165"/>
        <v>6.1926312174611002</v>
      </c>
      <c r="D3539" s="80">
        <f t="shared" si="166"/>
        <v>6.6658811583912936</v>
      </c>
      <c r="E3539" s="80">
        <f t="shared" si="167"/>
        <v>6.6415408195264725</v>
      </c>
    </row>
    <row r="3540" spans="1:5" x14ac:dyDescent="0.3">
      <c r="A3540" s="81">
        <v>41851</v>
      </c>
      <c r="B3540" s="88">
        <v>10.8</v>
      </c>
      <c r="C3540" s="29">
        <f t="shared" si="165"/>
        <v>6.1951519279981673</v>
      </c>
      <c r="D3540" s="80">
        <f t="shared" si="166"/>
        <v>6.6687041245326073</v>
      </c>
      <c r="E3540" s="80">
        <f t="shared" si="167"/>
        <v>6.6443757617805028</v>
      </c>
    </row>
    <row r="3541" spans="1:5" x14ac:dyDescent="0.3">
      <c r="A3541" s="81">
        <v>41852</v>
      </c>
      <c r="B3541" s="88">
        <v>10.8</v>
      </c>
      <c r="C3541" s="29">
        <f t="shared" si="165"/>
        <v>6.1976736645904591</v>
      </c>
      <c r="D3541" s="80">
        <f t="shared" si="166"/>
        <v>6.6715282861854588</v>
      </c>
      <c r="E3541" s="80">
        <f t="shared" si="167"/>
        <v>6.6472119141298709</v>
      </c>
    </row>
    <row r="3542" spans="1:5" x14ac:dyDescent="0.3">
      <c r="A3542" s="81">
        <v>41855</v>
      </c>
      <c r="B3542" s="88">
        <v>10.81</v>
      </c>
      <c r="C3542" s="29">
        <f t="shared" si="165"/>
        <v>6.2001964276556301</v>
      </c>
      <c r="D3542" s="80">
        <f t="shared" si="166"/>
        <v>6.6743536438561417</v>
      </c>
      <c r="E3542" s="80">
        <f t="shared" si="167"/>
        <v>6.6500492770911066</v>
      </c>
    </row>
    <row r="3543" spans="1:5" x14ac:dyDescent="0.3">
      <c r="A3543" s="81">
        <v>41856</v>
      </c>
      <c r="B3543" s="88">
        <v>10.81</v>
      </c>
      <c r="C3543" s="29">
        <f t="shared" si="165"/>
        <v>6.2027224496822209</v>
      </c>
      <c r="D3543" s="80">
        <f t="shared" si="166"/>
        <v>6.6771826978902737</v>
      </c>
      <c r="E3543" s="80">
        <f t="shared" si="167"/>
        <v>6.6528902452460823</v>
      </c>
    </row>
    <row r="3544" spans="1:5" x14ac:dyDescent="0.3">
      <c r="A3544" s="81">
        <v>41857</v>
      </c>
      <c r="B3544" s="88">
        <v>10.81</v>
      </c>
      <c r="C3544" s="29">
        <f t="shared" si="165"/>
        <v>6.2052495008354462</v>
      </c>
      <c r="D3544" s="80">
        <f t="shared" si="166"/>
        <v>6.6800129510737403</v>
      </c>
      <c r="E3544" s="80">
        <f t="shared" si="167"/>
        <v>6.655732427091321</v>
      </c>
    </row>
    <row r="3545" spans="1:5" x14ac:dyDescent="0.3">
      <c r="A3545" s="81">
        <v>41858</v>
      </c>
      <c r="B3545" s="88">
        <v>10.81</v>
      </c>
      <c r="C3545" s="29">
        <f t="shared" si="165"/>
        <v>6.2077775815345815</v>
      </c>
      <c r="D3545" s="80">
        <f t="shared" si="166"/>
        <v>6.6828444039148236</v>
      </c>
      <c r="E3545" s="80">
        <f t="shared" si="167"/>
        <v>6.6585758231453234</v>
      </c>
    </row>
    <row r="3546" spans="1:5" x14ac:dyDescent="0.3">
      <c r="A3546" s="81">
        <v>41859</v>
      </c>
      <c r="B3546" s="88">
        <v>10.81</v>
      </c>
      <c r="C3546" s="29">
        <f t="shared" si="165"/>
        <v>6.2103066921990742</v>
      </c>
      <c r="D3546" s="80">
        <f t="shared" si="166"/>
        <v>6.6856770569220219</v>
      </c>
      <c r="E3546" s="80">
        <f t="shared" si="167"/>
        <v>6.6614204339268124</v>
      </c>
    </row>
    <row r="3547" spans="1:5" x14ac:dyDescent="0.3">
      <c r="A3547" s="81">
        <v>41862</v>
      </c>
      <c r="B3547" s="88">
        <v>10.81</v>
      </c>
      <c r="C3547" s="29">
        <f t="shared" si="165"/>
        <v>6.2128368332485433</v>
      </c>
      <c r="D3547" s="80">
        <f t="shared" si="166"/>
        <v>6.6885109106040481</v>
      </c>
      <c r="E3547" s="80">
        <f t="shared" si="167"/>
        <v>6.6642662599547311</v>
      </c>
    </row>
    <row r="3548" spans="1:5" x14ac:dyDescent="0.3">
      <c r="A3548" s="81">
        <v>41863</v>
      </c>
      <c r="B3548" s="88">
        <v>10.81</v>
      </c>
      <c r="C3548" s="29">
        <f t="shared" si="165"/>
        <v>6.2153680051027766</v>
      </c>
      <c r="D3548" s="80">
        <f t="shared" si="166"/>
        <v>6.6913459654698331</v>
      </c>
      <c r="E3548" s="80">
        <f t="shared" si="167"/>
        <v>6.6671133017482456</v>
      </c>
    </row>
    <row r="3549" spans="1:5" x14ac:dyDescent="0.3">
      <c r="A3549" s="81">
        <v>41864</v>
      </c>
      <c r="B3549" s="88">
        <v>10.81</v>
      </c>
      <c r="C3549" s="29">
        <f t="shared" si="165"/>
        <v>6.2179002081817352</v>
      </c>
      <c r="D3549" s="80">
        <f t="shared" si="166"/>
        <v>6.6941822220285205</v>
      </c>
      <c r="E3549" s="80">
        <f t="shared" si="167"/>
        <v>6.669961559826743</v>
      </c>
    </row>
    <row r="3550" spans="1:5" x14ac:dyDescent="0.3">
      <c r="A3550" s="81">
        <v>41865</v>
      </c>
      <c r="B3550" s="88">
        <v>10.81</v>
      </c>
      <c r="C3550" s="29">
        <f t="shared" si="165"/>
        <v>6.2204334429055503</v>
      </c>
      <c r="D3550" s="80">
        <f t="shared" si="166"/>
        <v>6.697019680789472</v>
      </c>
      <c r="E3550" s="80">
        <f t="shared" si="167"/>
        <v>6.6728110347098326</v>
      </c>
    </row>
    <row r="3551" spans="1:5" x14ac:dyDescent="0.3">
      <c r="A3551" s="81">
        <v>41866</v>
      </c>
      <c r="B3551" s="88">
        <v>10.82</v>
      </c>
      <c r="C3551" s="29">
        <f t="shared" si="165"/>
        <v>6.2229677096945242</v>
      </c>
      <c r="D3551" s="80">
        <f t="shared" si="166"/>
        <v>6.6998583422622637</v>
      </c>
      <c r="E3551" s="80">
        <f t="shared" si="167"/>
        <v>6.6756617269173457</v>
      </c>
    </row>
    <row r="3552" spans="1:5" x14ac:dyDescent="0.3">
      <c r="A3552" s="81">
        <v>41869</v>
      </c>
      <c r="B3552" s="88">
        <v>10.81</v>
      </c>
      <c r="C3552" s="29">
        <f t="shared" si="165"/>
        <v>6.2255052492375063</v>
      </c>
      <c r="D3552" s="80">
        <f t="shared" si="166"/>
        <v>6.7027007163484313</v>
      </c>
      <c r="E3552" s="80">
        <f t="shared" si="167"/>
        <v>6.6785160402551211</v>
      </c>
    </row>
    <row r="3553" spans="1:5" x14ac:dyDescent="0.3">
      <c r="A3553" s="81">
        <v>41870</v>
      </c>
      <c r="B3553" s="88">
        <v>10.81</v>
      </c>
      <c r="C3553" s="29">
        <f t="shared" si="165"/>
        <v>6.2280415823310982</v>
      </c>
      <c r="D3553" s="80">
        <f t="shared" si="166"/>
        <v>6.7055417858381521</v>
      </c>
      <c r="E3553" s="80">
        <f t="shared" si="167"/>
        <v>6.6813691696985709</v>
      </c>
    </row>
    <row r="3554" spans="1:5" x14ac:dyDescent="0.3">
      <c r="A3554" s="81">
        <v>41871</v>
      </c>
      <c r="B3554" s="88">
        <v>10.84</v>
      </c>
      <c r="C3554" s="29">
        <f t="shared" si="165"/>
        <v>6.2305789487521555</v>
      </c>
      <c r="D3554" s="80">
        <f t="shared" si="166"/>
        <v>6.7083840595701902</v>
      </c>
      <c r="E3554" s="80">
        <f t="shared" si="167"/>
        <v>6.684223518027709</v>
      </c>
    </row>
    <row r="3555" spans="1:5" x14ac:dyDescent="0.3">
      <c r="A3555" s="81">
        <v>41872</v>
      </c>
      <c r="B3555" s="88">
        <v>10.82</v>
      </c>
      <c r="C3555" s="29">
        <f t="shared" si="165"/>
        <v>6.2331240779469317</v>
      </c>
      <c r="D3555" s="80">
        <f t="shared" si="166"/>
        <v>6.7112350758099861</v>
      </c>
      <c r="E3555" s="80">
        <f t="shared" si="167"/>
        <v>6.6870863048675329</v>
      </c>
    </row>
    <row r="3556" spans="1:5" x14ac:dyDescent="0.3">
      <c r="A3556" s="81">
        <v>41873</v>
      </c>
      <c r="B3556" s="88">
        <v>10.81</v>
      </c>
      <c r="C3556" s="29">
        <f t="shared" si="165"/>
        <v>6.2356657589521962</v>
      </c>
      <c r="D3556" s="80">
        <f t="shared" si="166"/>
        <v>6.7140822764060548</v>
      </c>
      <c r="E3556" s="80">
        <f t="shared" si="167"/>
        <v>6.6899455030132202</v>
      </c>
    </row>
    <row r="3557" spans="1:5" x14ac:dyDescent="0.3">
      <c r="A3557" s="81">
        <v>41876</v>
      </c>
      <c r="B3557" s="88">
        <v>10.84</v>
      </c>
      <c r="C3557" s="29">
        <f t="shared" si="165"/>
        <v>6.238206231539051</v>
      </c>
      <c r="D3557" s="80">
        <f t="shared" si="166"/>
        <v>6.7169281701903989</v>
      </c>
      <c r="E3557" s="80">
        <f t="shared" si="167"/>
        <v>6.6928035152384915</v>
      </c>
    </row>
    <row r="3558" spans="1:5" x14ac:dyDescent="0.3">
      <c r="A3558" s="81">
        <v>41877</v>
      </c>
      <c r="B3558" s="88">
        <v>10.84</v>
      </c>
      <c r="C3558" s="29">
        <f t="shared" si="165"/>
        <v>6.2407544764025733</v>
      </c>
      <c r="D3558" s="80">
        <f t="shared" si="166"/>
        <v>6.7197828176173653</v>
      </c>
      <c r="E3558" s="80">
        <f t="shared" si="167"/>
        <v>6.6956699768062826</v>
      </c>
    </row>
    <row r="3559" spans="1:5" x14ac:dyDescent="0.3">
      <c r="A3559" s="81">
        <v>41878</v>
      </c>
      <c r="B3559" s="88">
        <v>10.81</v>
      </c>
      <c r="C3559" s="29">
        <f t="shared" si="165"/>
        <v>6.2433037621986394</v>
      </c>
      <c r="D3559" s="80">
        <f t="shared" si="166"/>
        <v>6.7226386782494947</v>
      </c>
      <c r="E3559" s="80">
        <f t="shared" si="167"/>
        <v>6.6985376660512204</v>
      </c>
    </row>
    <row r="3560" spans="1:5" x14ac:dyDescent="0.3">
      <c r="A3560" s="81">
        <v>41879</v>
      </c>
      <c r="B3560" s="88">
        <v>10.84</v>
      </c>
      <c r="C3560" s="29">
        <f t="shared" si="165"/>
        <v>6.2458473465843971</v>
      </c>
      <c r="D3560" s="80">
        <f t="shared" si="166"/>
        <v>6.7254881988304458</v>
      </c>
      <c r="E3560" s="80">
        <f t="shared" si="167"/>
        <v>6.7013993489352428</v>
      </c>
    </row>
    <row r="3561" spans="1:5" x14ac:dyDescent="0.3">
      <c r="A3561" s="81">
        <v>41880</v>
      </c>
      <c r="B3561" s="88">
        <v>10.81</v>
      </c>
      <c r="C3561" s="29">
        <f t="shared" si="165"/>
        <v>6.2483987127670035</v>
      </c>
      <c r="D3561" s="80">
        <f t="shared" si="166"/>
        <v>6.7283464842096299</v>
      </c>
      <c r="E3561" s="80">
        <f t="shared" si="167"/>
        <v>6.7042694920136121</v>
      </c>
    </row>
    <row r="3562" spans="1:5" x14ac:dyDescent="0.3">
      <c r="A3562" s="81">
        <v>41883</v>
      </c>
      <c r="B3562" s="88">
        <v>10.81</v>
      </c>
      <c r="C3562" s="29">
        <f t="shared" si="165"/>
        <v>6.2509443728865719</v>
      </c>
      <c r="D3562" s="80">
        <f t="shared" si="166"/>
        <v>6.7311984241546634</v>
      </c>
      <c r="E3562" s="80">
        <f t="shared" si="167"/>
        <v>6.707133623591524</v>
      </c>
    </row>
    <row r="3563" spans="1:5" x14ac:dyDescent="0.3">
      <c r="A3563" s="81">
        <v>41884</v>
      </c>
      <c r="B3563" s="88">
        <v>10.81</v>
      </c>
      <c r="C3563" s="29">
        <f t="shared" si="165"/>
        <v>6.2534910701335296</v>
      </c>
      <c r="D3563" s="80">
        <f t="shared" si="166"/>
        <v>6.7340515729496673</v>
      </c>
      <c r="E3563" s="80">
        <f t="shared" si="167"/>
        <v>6.7099989787553467</v>
      </c>
    </row>
    <row r="3564" spans="1:5" x14ac:dyDescent="0.3">
      <c r="A3564" s="81">
        <v>41885</v>
      </c>
      <c r="B3564" s="88">
        <v>10.81</v>
      </c>
      <c r="C3564" s="29">
        <f t="shared" si="165"/>
        <v>6.2560388049304123</v>
      </c>
      <c r="D3564" s="80">
        <f t="shared" si="166"/>
        <v>6.7369059311070361</v>
      </c>
      <c r="E3564" s="80">
        <f t="shared" si="167"/>
        <v>6.7128655580278087</v>
      </c>
    </row>
    <row r="3565" spans="1:5" x14ac:dyDescent="0.3">
      <c r="A3565" s="81">
        <v>41886</v>
      </c>
      <c r="B3565" s="88">
        <v>10.81</v>
      </c>
      <c r="C3565" s="29">
        <f t="shared" si="165"/>
        <v>6.2585875776999291</v>
      </c>
      <c r="D3565" s="80">
        <f t="shared" si="166"/>
        <v>6.7397614991393819</v>
      </c>
      <c r="E3565" s="80">
        <f t="shared" si="167"/>
        <v>6.7157333619318624</v>
      </c>
    </row>
    <row r="3566" spans="1:5" x14ac:dyDescent="0.3">
      <c r="A3566" s="81">
        <v>41887</v>
      </c>
      <c r="B3566" s="88">
        <v>10.81</v>
      </c>
      <c r="C3566" s="29">
        <f t="shared" si="165"/>
        <v>6.2611373888649595</v>
      </c>
      <c r="D3566" s="80">
        <f t="shared" si="166"/>
        <v>6.7426182775595338</v>
      </c>
      <c r="E3566" s="80">
        <f t="shared" si="167"/>
        <v>6.7186023909906822</v>
      </c>
    </row>
    <row r="3567" spans="1:5" x14ac:dyDescent="0.3">
      <c r="A3567" s="81">
        <v>41890</v>
      </c>
      <c r="B3567" s="88">
        <v>10.81</v>
      </c>
      <c r="C3567" s="29">
        <f t="shared" si="165"/>
        <v>6.2636882388485571</v>
      </c>
      <c r="D3567" s="80">
        <f t="shared" si="166"/>
        <v>6.7454762668805373</v>
      </c>
      <c r="E3567" s="80">
        <f t="shared" si="167"/>
        <v>6.7214726457276663</v>
      </c>
    </row>
    <row r="3568" spans="1:5" x14ac:dyDescent="0.3">
      <c r="A3568" s="81">
        <v>41891</v>
      </c>
      <c r="B3568" s="88">
        <v>10.81</v>
      </c>
      <c r="C3568" s="29">
        <f t="shared" si="165"/>
        <v>6.2662401280739459</v>
      </c>
      <c r="D3568" s="80">
        <f t="shared" si="166"/>
        <v>6.7483354676156564</v>
      </c>
      <c r="E3568" s="80">
        <f t="shared" si="167"/>
        <v>6.7243441266664368</v>
      </c>
    </row>
    <row r="3569" spans="1:5" x14ac:dyDescent="0.3">
      <c r="A3569" s="81">
        <v>41892</v>
      </c>
      <c r="B3569" s="88">
        <v>10.84</v>
      </c>
      <c r="C3569" s="29">
        <f t="shared" si="165"/>
        <v>6.2687930569645243</v>
      </c>
      <c r="D3569" s="80">
        <f t="shared" si="166"/>
        <v>6.7511958802783729</v>
      </c>
      <c r="E3569" s="80">
        <f t="shared" si="167"/>
        <v>6.7272168343308394</v>
      </c>
    </row>
    <row r="3570" spans="1:5" x14ac:dyDescent="0.3">
      <c r="A3570" s="81">
        <v>41893</v>
      </c>
      <c r="B3570" s="88">
        <v>10.81</v>
      </c>
      <c r="C3570" s="29">
        <f t="shared" si="165"/>
        <v>6.2713537962403647</v>
      </c>
      <c r="D3570" s="80">
        <f t="shared" si="166"/>
        <v>6.7540650912421158</v>
      </c>
      <c r="E3570" s="80">
        <f t="shared" si="167"/>
        <v>6.7300980347829222</v>
      </c>
    </row>
    <row r="3571" spans="1:5" x14ac:dyDescent="0.3">
      <c r="A3571" s="81">
        <v>41894</v>
      </c>
      <c r="B3571" s="88">
        <v>10.81</v>
      </c>
      <c r="C3571" s="29">
        <f t="shared" si="165"/>
        <v>6.273908808490491</v>
      </c>
      <c r="D3571" s="80">
        <f t="shared" si="166"/>
        <v>6.7569279325167546</v>
      </c>
      <c r="E3571" s="80">
        <f t="shared" si="167"/>
        <v>6.7329732005749339</v>
      </c>
    </row>
    <row r="3572" spans="1:5" x14ac:dyDescent="0.3">
      <c r="A3572" s="81">
        <v>41897</v>
      </c>
      <c r="B3572" s="88">
        <v>10.81</v>
      </c>
      <c r="C3572" s="29">
        <f t="shared" si="165"/>
        <v>6.276464861678158</v>
      </c>
      <c r="D3572" s="80">
        <f t="shared" si="166"/>
        <v>6.759791987262104</v>
      </c>
      <c r="E3572" s="80">
        <f t="shared" si="167"/>
        <v>6.7358495946667842</v>
      </c>
    </row>
    <row r="3573" spans="1:5" x14ac:dyDescent="0.3">
      <c r="A3573" s="81">
        <v>41898</v>
      </c>
      <c r="B3573" s="88">
        <v>10.81</v>
      </c>
      <c r="C3573" s="29">
        <f t="shared" si="165"/>
        <v>6.2790219562274538</v>
      </c>
      <c r="D3573" s="80">
        <f t="shared" si="166"/>
        <v>6.7626572559925169</v>
      </c>
      <c r="E3573" s="80">
        <f t="shared" si="167"/>
        <v>6.7387272175832154</v>
      </c>
    </row>
    <row r="3574" spans="1:5" x14ac:dyDescent="0.3">
      <c r="A3574" s="81">
        <v>41899</v>
      </c>
      <c r="B3574" s="88">
        <v>10.81</v>
      </c>
      <c r="C3574" s="29">
        <f t="shared" si="165"/>
        <v>6.2815800925626402</v>
      </c>
      <c r="D3574" s="80">
        <f t="shared" si="166"/>
        <v>6.765523739222564</v>
      </c>
      <c r="E3574" s="80">
        <f t="shared" si="167"/>
        <v>6.741606069849194</v>
      </c>
    </row>
    <row r="3575" spans="1:5" x14ac:dyDescent="0.3">
      <c r="A3575" s="81">
        <v>41900</v>
      </c>
      <c r="B3575" s="88">
        <v>10.81</v>
      </c>
      <c r="C3575" s="29">
        <f t="shared" si="165"/>
        <v>6.2841392711081507</v>
      </c>
      <c r="D3575" s="80">
        <f t="shared" si="166"/>
        <v>6.7683914374670353</v>
      </c>
      <c r="E3575" s="80">
        <f t="shared" si="167"/>
        <v>6.7444861519899098</v>
      </c>
    </row>
    <row r="3576" spans="1:5" x14ac:dyDescent="0.3">
      <c r="A3576" s="81">
        <v>41901</v>
      </c>
      <c r="B3576" s="88">
        <v>10.81</v>
      </c>
      <c r="C3576" s="29">
        <f t="shared" si="165"/>
        <v>6.2866994922885926</v>
      </c>
      <c r="D3576" s="80">
        <f t="shared" si="166"/>
        <v>6.7712603512409375</v>
      </c>
      <c r="E3576" s="80">
        <f t="shared" si="167"/>
        <v>6.747367464530778</v>
      </c>
    </row>
    <row r="3577" spans="1:5" x14ac:dyDescent="0.3">
      <c r="A3577" s="81">
        <v>41904</v>
      </c>
      <c r="B3577" s="88">
        <v>10.81</v>
      </c>
      <c r="C3577" s="29">
        <f t="shared" si="165"/>
        <v>6.2892607565287459</v>
      </c>
      <c r="D3577" s="80">
        <f t="shared" si="166"/>
        <v>6.7741304810594958</v>
      </c>
      <c r="E3577" s="80">
        <f t="shared" si="167"/>
        <v>6.7502500079974386</v>
      </c>
    </row>
    <row r="3578" spans="1:5" x14ac:dyDescent="0.3">
      <c r="A3578" s="81">
        <v>41905</v>
      </c>
      <c r="B3578" s="88">
        <v>10.84</v>
      </c>
      <c r="C3578" s="29">
        <f t="shared" si="165"/>
        <v>6.2918230642535633</v>
      </c>
      <c r="D3578" s="80">
        <f t="shared" si="166"/>
        <v>6.7770018274381556</v>
      </c>
      <c r="E3578" s="80">
        <f t="shared" si="167"/>
        <v>6.7531337829157554</v>
      </c>
    </row>
    <row r="3579" spans="1:5" x14ac:dyDescent="0.3">
      <c r="A3579" s="81">
        <v>41906</v>
      </c>
      <c r="B3579" s="88">
        <v>10.84</v>
      </c>
      <c r="C3579" s="29">
        <f t="shared" si="165"/>
        <v>6.2943932110570806</v>
      </c>
      <c r="D3579" s="80">
        <f t="shared" si="166"/>
        <v>6.7798820057486964</v>
      </c>
      <c r="E3579" s="80">
        <f t="shared" si="167"/>
        <v>6.7560260833406529</v>
      </c>
    </row>
    <row r="3580" spans="1:5" x14ac:dyDescent="0.3">
      <c r="A3580" s="81">
        <v>41907</v>
      </c>
      <c r="B3580" s="88">
        <v>10.84</v>
      </c>
      <c r="C3580" s="29">
        <f t="shared" si="165"/>
        <v>6.2969644077398659</v>
      </c>
      <c r="D3580" s="80">
        <f t="shared" si="166"/>
        <v>6.7827634081148469</v>
      </c>
      <c r="E3580" s="80">
        <f t="shared" si="167"/>
        <v>6.7589196225092243</v>
      </c>
    </row>
    <row r="3581" spans="1:5" x14ac:dyDescent="0.3">
      <c r="A3581" s="81">
        <v>41908</v>
      </c>
      <c r="B3581" s="88">
        <v>10.81</v>
      </c>
      <c r="C3581" s="29">
        <f t="shared" si="165"/>
        <v>6.2995366547307841</v>
      </c>
      <c r="D3581" s="80">
        <f t="shared" si="166"/>
        <v>6.7856460350568213</v>
      </c>
      <c r="E3581" s="80">
        <f t="shared" si="167"/>
        <v>6.7618144009520105</v>
      </c>
    </row>
    <row r="3582" spans="1:5" x14ac:dyDescent="0.3">
      <c r="A3582" s="81">
        <v>41911</v>
      </c>
      <c r="B3582" s="88">
        <v>10.81</v>
      </c>
      <c r="C3582" s="29">
        <f t="shared" si="165"/>
        <v>6.3021031489592882</v>
      </c>
      <c r="D3582" s="80">
        <f t="shared" si="166"/>
        <v>6.7885222625260297</v>
      </c>
      <c r="E3582" s="80">
        <f t="shared" si="167"/>
        <v>6.7647031162956903</v>
      </c>
    </row>
    <row r="3583" spans="1:5" x14ac:dyDescent="0.3">
      <c r="A3583" s="81">
        <v>41912</v>
      </c>
      <c r="B3583" s="88">
        <v>10.81</v>
      </c>
      <c r="C3583" s="29">
        <f t="shared" si="165"/>
        <v>6.3046706888032054</v>
      </c>
      <c r="D3583" s="80">
        <f t="shared" si="166"/>
        <v>6.7913997091399461</v>
      </c>
      <c r="E3583" s="80">
        <f t="shared" si="167"/>
        <v>6.7675930657277146</v>
      </c>
    </row>
    <row r="3584" spans="1:5" x14ac:dyDescent="0.3">
      <c r="A3584" s="81">
        <v>41913</v>
      </c>
      <c r="B3584" s="88">
        <v>10.81</v>
      </c>
      <c r="C3584" s="29">
        <f t="shared" si="165"/>
        <v>6.3072392746885306</v>
      </c>
      <c r="D3584" s="80">
        <f t="shared" si="166"/>
        <v>6.7942783754153284</v>
      </c>
      <c r="E3584" s="80">
        <f t="shared" si="167"/>
        <v>6.7704842497752971</v>
      </c>
    </row>
    <row r="3585" spans="1:5" x14ac:dyDescent="0.3">
      <c r="A3585" s="81">
        <v>41914</v>
      </c>
      <c r="B3585" s="88">
        <v>10.81</v>
      </c>
      <c r="C3585" s="29">
        <f t="shared" si="165"/>
        <v>6.3098089070414316</v>
      </c>
      <c r="D3585" s="80">
        <f t="shared" si="166"/>
        <v>6.7971582618691544</v>
      </c>
      <c r="E3585" s="80">
        <f t="shared" si="167"/>
        <v>6.773376668965879</v>
      </c>
    </row>
    <row r="3586" spans="1:5" x14ac:dyDescent="0.3">
      <c r="A3586" s="81">
        <v>41915</v>
      </c>
      <c r="B3586" s="88">
        <v>10.81</v>
      </c>
      <c r="C3586" s="29">
        <f t="shared" si="165"/>
        <v>6.312379586288249</v>
      </c>
      <c r="D3586" s="80">
        <f t="shared" si="166"/>
        <v>6.8000393690186201</v>
      </c>
      <c r="E3586" s="80">
        <f t="shared" si="167"/>
        <v>6.7762703238271262</v>
      </c>
    </row>
    <row r="3587" spans="1:5" x14ac:dyDescent="0.3">
      <c r="A3587" s="81">
        <v>41918</v>
      </c>
      <c r="B3587" s="88">
        <v>10.81</v>
      </c>
      <c r="C3587" s="29">
        <f t="shared" si="165"/>
        <v>6.3149513128554986</v>
      </c>
      <c r="D3587" s="80">
        <f t="shared" si="166"/>
        <v>6.8029216973811408</v>
      </c>
      <c r="E3587" s="80">
        <f t="shared" si="167"/>
        <v>6.7791652148869286</v>
      </c>
    </row>
    <row r="3588" spans="1:5" x14ac:dyDescent="0.3">
      <c r="A3588" s="81">
        <v>41919</v>
      </c>
      <c r="B3588" s="88">
        <v>10.84</v>
      </c>
      <c r="C3588" s="29">
        <f t="shared" si="165"/>
        <v>6.3175240871698692</v>
      </c>
      <c r="D3588" s="80">
        <f t="shared" si="166"/>
        <v>6.8058052474743516</v>
      </c>
      <c r="E3588" s="80">
        <f t="shared" si="167"/>
        <v>6.782061342673404</v>
      </c>
    </row>
    <row r="3589" spans="1:5" x14ac:dyDescent="0.3">
      <c r="A3589" s="81">
        <v>41920</v>
      </c>
      <c r="B3589" s="88">
        <v>10.84</v>
      </c>
      <c r="C3589" s="29">
        <f t="shared" ref="C3589:C3652" si="168">IF(A3589=$B$2,1,IF(A3588&lt;DATE(1998,1,2),ROUND(B3588/3000+1,8)*C3588,ROUND(((1+B3588/100)^(1/252)),8)*C3588))</f>
        <v>6.3201047325842374</v>
      </c>
      <c r="D3589" s="80">
        <f t="shared" ref="D3589:D3652" si="169">(((ROUND(C3589/C3588,8)-1)*$D$1)+1)*D3588</f>
        <v>6.808697667036669</v>
      </c>
      <c r="E3589" s="80">
        <f t="shared" ref="E3589:E3652" si="170">(((ROUND(C3589/C3588,8))*(($E$1+1)^(1/252)))*E3588)</f>
        <v>6.7849660324861132</v>
      </c>
    </row>
    <row r="3590" spans="1:5" x14ac:dyDescent="0.3">
      <c r="A3590" s="81">
        <v>41921</v>
      </c>
      <c r="B3590" s="88">
        <v>10.84</v>
      </c>
      <c r="C3590" s="29">
        <f t="shared" si="168"/>
        <v>6.3226864321664511</v>
      </c>
      <c r="D3590" s="80">
        <f t="shared" si="169"/>
        <v>6.8115913158570418</v>
      </c>
      <c r="E3590" s="80">
        <f t="shared" si="170"/>
        <v>6.7878719663487477</v>
      </c>
    </row>
    <row r="3591" spans="1:5" x14ac:dyDescent="0.3">
      <c r="A3591" s="81">
        <v>41922</v>
      </c>
      <c r="B3591" s="88">
        <v>10.84</v>
      </c>
      <c r="C3591" s="29">
        <f t="shared" si="168"/>
        <v>6.3252691863471275</v>
      </c>
      <c r="D3591" s="80">
        <f t="shared" si="169"/>
        <v>6.8144861944578956</v>
      </c>
      <c r="E3591" s="80">
        <f t="shared" si="170"/>
        <v>6.7907791447941221</v>
      </c>
    </row>
    <row r="3592" spans="1:5" x14ac:dyDescent="0.3">
      <c r="A3592" s="81">
        <v>41925</v>
      </c>
      <c r="B3592" s="88">
        <v>10.81</v>
      </c>
      <c r="C3592" s="29">
        <f t="shared" si="168"/>
        <v>6.327852995557059</v>
      </c>
      <c r="D3592" s="80">
        <f t="shared" si="169"/>
        <v>6.817382303361879</v>
      </c>
      <c r="E3592" s="80">
        <f t="shared" si="170"/>
        <v>6.7936875683552786</v>
      </c>
    </row>
    <row r="3593" spans="1:5" x14ac:dyDescent="0.3">
      <c r="A3593" s="81">
        <v>41926</v>
      </c>
      <c r="B3593" s="88">
        <v>10.84</v>
      </c>
      <c r="C3593" s="29">
        <f t="shared" si="168"/>
        <v>6.3304310261459786</v>
      </c>
      <c r="D3593" s="80">
        <f t="shared" si="169"/>
        <v>6.8202719828629492</v>
      </c>
      <c r="E3593" s="80">
        <f t="shared" si="170"/>
        <v>6.7965899002376968</v>
      </c>
    </row>
    <row r="3594" spans="1:5" x14ac:dyDescent="0.3">
      <c r="A3594" s="81">
        <v>41927</v>
      </c>
      <c r="B3594" s="88">
        <v>10.81</v>
      </c>
      <c r="C3594" s="29">
        <f t="shared" si="168"/>
        <v>6.3330169439158492</v>
      </c>
      <c r="D3594" s="80">
        <f t="shared" si="169"/>
        <v>6.8231705506864815</v>
      </c>
      <c r="E3594" s="80">
        <f t="shared" si="170"/>
        <v>6.7995008124879535</v>
      </c>
    </row>
    <row r="3595" spans="1:5" x14ac:dyDescent="0.3">
      <c r="A3595" s="81">
        <v>41928</v>
      </c>
      <c r="B3595" s="88">
        <v>10.84</v>
      </c>
      <c r="C3595" s="29">
        <f t="shared" si="168"/>
        <v>6.3355970783489699</v>
      </c>
      <c r="D3595" s="80">
        <f t="shared" si="169"/>
        <v>6.8260626836482645</v>
      </c>
      <c r="E3595" s="80">
        <f t="shared" si="170"/>
        <v>6.8024056278469249</v>
      </c>
    </row>
    <row r="3596" spans="1:5" x14ac:dyDescent="0.3">
      <c r="A3596" s="81">
        <v>41929</v>
      </c>
      <c r="B3596" s="88">
        <v>10.84</v>
      </c>
      <c r="C3596" s="29">
        <f t="shared" si="168"/>
        <v>6.3381851063995054</v>
      </c>
      <c r="D3596" s="80">
        <f t="shared" si="169"/>
        <v>6.8289637124790721</v>
      </c>
      <c r="E3596" s="80">
        <f t="shared" si="170"/>
        <v>6.8053190309158111</v>
      </c>
    </row>
    <row r="3597" spans="1:5" x14ac:dyDescent="0.3">
      <c r="A3597" s="81">
        <v>41932</v>
      </c>
      <c r="B3597" s="88">
        <v>10.84</v>
      </c>
      <c r="C3597" s="29">
        <f t="shared" si="168"/>
        <v>6.3407741916336189</v>
      </c>
      <c r="D3597" s="80">
        <f t="shared" si="169"/>
        <v>6.8318659742268144</v>
      </c>
      <c r="E3597" s="80">
        <f t="shared" si="170"/>
        <v>6.8082336817664251</v>
      </c>
    </row>
    <row r="3598" spans="1:5" x14ac:dyDescent="0.3">
      <c r="A3598" s="81">
        <v>41933</v>
      </c>
      <c r="B3598" s="88">
        <v>10.84</v>
      </c>
      <c r="C3598" s="29">
        <f t="shared" si="168"/>
        <v>6.3433643344831596</v>
      </c>
      <c r="D3598" s="80">
        <f t="shared" si="169"/>
        <v>6.8347694694154724</v>
      </c>
      <c r="E3598" s="80">
        <f t="shared" si="170"/>
        <v>6.8111495809331783</v>
      </c>
    </row>
    <row r="3599" spans="1:5" x14ac:dyDescent="0.3">
      <c r="A3599" s="81">
        <v>41934</v>
      </c>
      <c r="B3599" s="88">
        <v>10.84</v>
      </c>
      <c r="C3599" s="29">
        <f t="shared" si="168"/>
        <v>6.3459555353801536</v>
      </c>
      <c r="D3599" s="80">
        <f t="shared" si="169"/>
        <v>6.8376741985692489</v>
      </c>
      <c r="E3599" s="80">
        <f t="shared" si="170"/>
        <v>6.8140667289507126</v>
      </c>
    </row>
    <row r="3600" spans="1:5" x14ac:dyDescent="0.3">
      <c r="A3600" s="81">
        <v>41935</v>
      </c>
      <c r="B3600" s="88">
        <v>10.84</v>
      </c>
      <c r="C3600" s="29">
        <f t="shared" si="168"/>
        <v>6.3485477947568016</v>
      </c>
      <c r="D3600" s="80">
        <f t="shared" si="169"/>
        <v>6.8405801622125715</v>
      </c>
      <c r="E3600" s="80">
        <f t="shared" si="170"/>
        <v>6.8169851263538979</v>
      </c>
    </row>
    <row r="3601" spans="1:5" x14ac:dyDescent="0.3">
      <c r="A3601" s="81">
        <v>41936</v>
      </c>
      <c r="B3601" s="88">
        <v>10.84</v>
      </c>
      <c r="C3601" s="29">
        <f t="shared" si="168"/>
        <v>6.3511411130454825</v>
      </c>
      <c r="D3601" s="80">
        <f t="shared" si="169"/>
        <v>6.843487360870089</v>
      </c>
      <c r="E3601" s="80">
        <f t="shared" si="170"/>
        <v>6.819904773677834</v>
      </c>
    </row>
    <row r="3602" spans="1:5" x14ac:dyDescent="0.3">
      <c r="A3602" s="81">
        <v>41939</v>
      </c>
      <c r="B3602" s="88">
        <v>10.84</v>
      </c>
      <c r="C3602" s="29">
        <f t="shared" si="168"/>
        <v>6.3537354906787513</v>
      </c>
      <c r="D3602" s="80">
        <f t="shared" si="169"/>
        <v>6.8463957950666741</v>
      </c>
      <c r="E3602" s="80">
        <f t="shared" si="170"/>
        <v>6.8228256714578501</v>
      </c>
    </row>
    <row r="3603" spans="1:5" x14ac:dyDescent="0.3">
      <c r="A3603" s="81">
        <v>41940</v>
      </c>
      <c r="B3603" s="88">
        <v>10.84</v>
      </c>
      <c r="C3603" s="29">
        <f t="shared" si="168"/>
        <v>6.3563309280893394</v>
      </c>
      <c r="D3603" s="80">
        <f t="shared" si="169"/>
        <v>6.8493054653274221</v>
      </c>
      <c r="E3603" s="80">
        <f t="shared" si="170"/>
        <v>6.8257478202295037</v>
      </c>
    </row>
    <row r="3604" spans="1:5" x14ac:dyDescent="0.3">
      <c r="A3604" s="81">
        <v>41941</v>
      </c>
      <c r="B3604" s="88">
        <v>10.84</v>
      </c>
      <c r="C3604" s="29">
        <f t="shared" si="168"/>
        <v>6.3589274257101556</v>
      </c>
      <c r="D3604" s="80">
        <f t="shared" si="169"/>
        <v>6.8522163721776517</v>
      </c>
      <c r="E3604" s="80">
        <f t="shared" si="170"/>
        <v>6.828671220528582</v>
      </c>
    </row>
    <row r="3605" spans="1:5" x14ac:dyDescent="0.3">
      <c r="A3605" s="81">
        <v>41942</v>
      </c>
      <c r="B3605" s="88">
        <v>11.09</v>
      </c>
      <c r="C3605" s="29">
        <f t="shared" si="168"/>
        <v>6.3615249839742845</v>
      </c>
      <c r="D3605" s="80">
        <f t="shared" si="169"/>
        <v>6.8551285161429041</v>
      </c>
      <c r="E3605" s="80">
        <f t="shared" si="170"/>
        <v>6.8315958728911026</v>
      </c>
    </row>
    <row r="3606" spans="1:5" x14ac:dyDescent="0.3">
      <c r="A3606" s="81">
        <v>41943</v>
      </c>
      <c r="B3606" s="88">
        <v>11.06</v>
      </c>
      <c r="C3606" s="29">
        <f t="shared" si="168"/>
        <v>6.3641804753483449</v>
      </c>
      <c r="D3606" s="80">
        <f t="shared" si="169"/>
        <v>6.8581056585057754</v>
      </c>
      <c r="E3606" s="80">
        <f t="shared" si="170"/>
        <v>6.8345828535292013</v>
      </c>
    </row>
    <row r="3607" spans="1:5" x14ac:dyDescent="0.3">
      <c r="A3607" s="81">
        <v>41946</v>
      </c>
      <c r="B3607" s="88">
        <v>11.06</v>
      </c>
      <c r="C3607" s="29">
        <f t="shared" si="168"/>
        <v>6.3668302655310614</v>
      </c>
      <c r="D3607" s="80">
        <f t="shared" si="169"/>
        <v>6.8610764591889781</v>
      </c>
      <c r="E3607" s="80">
        <f t="shared" si="170"/>
        <v>6.8375638270173154</v>
      </c>
    </row>
    <row r="3608" spans="1:5" x14ac:dyDescent="0.3">
      <c r="A3608" s="81">
        <v>41947</v>
      </c>
      <c r="B3608" s="88">
        <v>11.06</v>
      </c>
      <c r="C3608" s="29">
        <f t="shared" si="168"/>
        <v>6.3694811589804177</v>
      </c>
      <c r="D3608" s="80">
        <f t="shared" si="169"/>
        <v>6.8640485467664254</v>
      </c>
      <c r="E3608" s="80">
        <f t="shared" si="170"/>
        <v>6.8405461006876243</v>
      </c>
    </row>
    <row r="3609" spans="1:5" x14ac:dyDescent="0.3">
      <c r="A3609" s="81">
        <v>41948</v>
      </c>
      <c r="B3609" s="88">
        <v>11.09</v>
      </c>
      <c r="C3609" s="29">
        <f t="shared" si="168"/>
        <v>6.3721331561557708</v>
      </c>
      <c r="D3609" s="80">
        <f t="shared" si="169"/>
        <v>6.8670219217955752</v>
      </c>
      <c r="E3609" s="80">
        <f t="shared" si="170"/>
        <v>6.8435296751072165</v>
      </c>
    </row>
    <row r="3610" spans="1:5" x14ac:dyDescent="0.3">
      <c r="A3610" s="81">
        <v>41949</v>
      </c>
      <c r="B3610" s="88">
        <v>11.09</v>
      </c>
      <c r="C3610" s="29">
        <f t="shared" si="168"/>
        <v>6.3747930756991442</v>
      </c>
      <c r="D3610" s="80">
        <f t="shared" si="169"/>
        <v>6.8700042293952066</v>
      </c>
      <c r="E3610" s="80">
        <f t="shared" si="170"/>
        <v>6.8465218735651074</v>
      </c>
    </row>
    <row r="3611" spans="1:5" x14ac:dyDescent="0.3">
      <c r="A3611" s="81">
        <v>41950</v>
      </c>
      <c r="B3611" s="88">
        <v>11.09</v>
      </c>
      <c r="C3611" s="29">
        <f t="shared" si="168"/>
        <v>6.377454105572733</v>
      </c>
      <c r="D3611" s="80">
        <f t="shared" si="169"/>
        <v>6.8729878321936475</v>
      </c>
      <c r="E3611" s="80">
        <f t="shared" si="170"/>
        <v>6.8495153803027948</v>
      </c>
    </row>
    <row r="3612" spans="1:5" x14ac:dyDescent="0.3">
      <c r="A3612" s="81">
        <v>41953</v>
      </c>
      <c r="B3612" s="88">
        <v>11.09</v>
      </c>
      <c r="C3612" s="29">
        <f t="shared" si="168"/>
        <v>6.3801162462400214</v>
      </c>
      <c r="D3612" s="80">
        <f t="shared" si="169"/>
        <v>6.8759727307533955</v>
      </c>
      <c r="E3612" s="80">
        <f t="shared" si="170"/>
        <v>6.8525101958922985</v>
      </c>
    </row>
    <row r="3613" spans="1:5" x14ac:dyDescent="0.3">
      <c r="A3613" s="81">
        <v>41954</v>
      </c>
      <c r="B3613" s="88">
        <v>11.09</v>
      </c>
      <c r="C3613" s="29">
        <f t="shared" si="168"/>
        <v>6.3827794981646893</v>
      </c>
      <c r="D3613" s="80">
        <f t="shared" si="169"/>
        <v>6.8789589256371917</v>
      </c>
      <c r="E3613" s="80">
        <f t="shared" si="170"/>
        <v>6.8555063209058877</v>
      </c>
    </row>
    <row r="3614" spans="1:5" x14ac:dyDescent="0.3">
      <c r="A3614" s="81">
        <v>41955</v>
      </c>
      <c r="B3614" s="88">
        <v>11.09</v>
      </c>
      <c r="C3614" s="29">
        <f t="shared" si="168"/>
        <v>6.3854438618106082</v>
      </c>
      <c r="D3614" s="80">
        <f t="shared" si="169"/>
        <v>6.8819464174080229</v>
      </c>
      <c r="E3614" s="80">
        <f t="shared" si="170"/>
        <v>6.8585037559160833</v>
      </c>
    </row>
    <row r="3615" spans="1:5" x14ac:dyDescent="0.3">
      <c r="A3615" s="81">
        <v>41956</v>
      </c>
      <c r="B3615" s="88">
        <v>11.09</v>
      </c>
      <c r="C3615" s="29">
        <f t="shared" si="168"/>
        <v>6.3881093376418434</v>
      </c>
      <c r="D3615" s="80">
        <f t="shared" si="169"/>
        <v>6.8849352066291187</v>
      </c>
      <c r="E3615" s="80">
        <f t="shared" si="170"/>
        <v>6.8615025014956545</v>
      </c>
    </row>
    <row r="3616" spans="1:5" x14ac:dyDescent="0.3">
      <c r="A3616" s="81">
        <v>41957</v>
      </c>
      <c r="B3616" s="88">
        <v>11.09</v>
      </c>
      <c r="C3616" s="29">
        <f t="shared" si="168"/>
        <v>6.3907759261226547</v>
      </c>
      <c r="D3616" s="80">
        <f t="shared" si="169"/>
        <v>6.8879252938639546</v>
      </c>
      <c r="E3616" s="80">
        <f t="shared" si="170"/>
        <v>6.8645025582176222</v>
      </c>
    </row>
    <row r="3617" spans="1:5" x14ac:dyDescent="0.3">
      <c r="A3617" s="81">
        <v>41960</v>
      </c>
      <c r="B3617" s="88">
        <v>11.09</v>
      </c>
      <c r="C3617" s="29">
        <f t="shared" si="168"/>
        <v>6.3934436277174953</v>
      </c>
      <c r="D3617" s="80">
        <f t="shared" si="169"/>
        <v>6.8909166796762502</v>
      </c>
      <c r="E3617" s="80">
        <f t="shared" si="170"/>
        <v>6.8675039266552576</v>
      </c>
    </row>
    <row r="3618" spans="1:5" x14ac:dyDescent="0.3">
      <c r="A3618" s="81">
        <v>41961</v>
      </c>
      <c r="B3618" s="88">
        <v>11.09</v>
      </c>
      <c r="C3618" s="29">
        <f t="shared" si="168"/>
        <v>6.3961124428910132</v>
      </c>
      <c r="D3618" s="80">
        <f t="shared" si="169"/>
        <v>6.8939093646299705</v>
      </c>
      <c r="E3618" s="80">
        <f t="shared" si="170"/>
        <v>6.8705066073820822</v>
      </c>
    </row>
    <row r="3619" spans="1:5" x14ac:dyDescent="0.3">
      <c r="A3619" s="81">
        <v>41962</v>
      </c>
      <c r="B3619" s="88">
        <v>11.09</v>
      </c>
      <c r="C3619" s="29">
        <f t="shared" si="168"/>
        <v>6.398782372108049</v>
      </c>
      <c r="D3619" s="80">
        <f t="shared" si="169"/>
        <v>6.8969033492893246</v>
      </c>
      <c r="E3619" s="80">
        <f t="shared" si="170"/>
        <v>6.8735106009718692</v>
      </c>
    </row>
    <row r="3620" spans="1:5" x14ac:dyDescent="0.3">
      <c r="A3620" s="81">
        <v>41963</v>
      </c>
      <c r="B3620" s="88">
        <v>11.09</v>
      </c>
      <c r="C3620" s="29">
        <f t="shared" si="168"/>
        <v>6.4014534158336378</v>
      </c>
      <c r="D3620" s="80">
        <f t="shared" si="169"/>
        <v>6.8998986342187676</v>
      </c>
      <c r="E3620" s="80">
        <f t="shared" si="170"/>
        <v>6.8765159079986411</v>
      </c>
    </row>
    <row r="3621" spans="1:5" x14ac:dyDescent="0.3">
      <c r="A3621" s="81">
        <v>41964</v>
      </c>
      <c r="B3621" s="88">
        <v>11.09</v>
      </c>
      <c r="C3621" s="29">
        <f t="shared" si="168"/>
        <v>6.4041255745330092</v>
      </c>
      <c r="D3621" s="80">
        <f t="shared" si="169"/>
        <v>6.9028952199829989</v>
      </c>
      <c r="E3621" s="80">
        <f t="shared" si="170"/>
        <v>6.8795225290366737</v>
      </c>
    </row>
    <row r="3622" spans="1:5" x14ac:dyDescent="0.3">
      <c r="A3622" s="81">
        <v>41967</v>
      </c>
      <c r="B3622" s="88">
        <v>11.09</v>
      </c>
      <c r="C3622" s="29">
        <f t="shared" si="168"/>
        <v>6.4067988486715866</v>
      </c>
      <c r="D3622" s="80">
        <f t="shared" si="169"/>
        <v>6.905893107146964</v>
      </c>
      <c r="E3622" s="80">
        <f t="shared" si="170"/>
        <v>6.8825304646604915</v>
      </c>
    </row>
    <row r="3623" spans="1:5" x14ac:dyDescent="0.3">
      <c r="A3623" s="81">
        <v>41968</v>
      </c>
      <c r="B3623" s="88">
        <v>11.09</v>
      </c>
      <c r="C3623" s="29">
        <f t="shared" si="168"/>
        <v>6.4094732387149875</v>
      </c>
      <c r="D3623" s="80">
        <f t="shared" si="169"/>
        <v>6.9088922962758526</v>
      </c>
      <c r="E3623" s="80">
        <f t="shared" si="170"/>
        <v>6.885539715444871</v>
      </c>
    </row>
    <row r="3624" spans="1:5" x14ac:dyDescent="0.3">
      <c r="A3624" s="81">
        <v>41969</v>
      </c>
      <c r="B3624" s="88">
        <v>11.09</v>
      </c>
      <c r="C3624" s="29">
        <f t="shared" si="168"/>
        <v>6.4121487451290236</v>
      </c>
      <c r="D3624" s="80">
        <f t="shared" si="169"/>
        <v>6.9118927879351002</v>
      </c>
      <c r="E3624" s="80">
        <f t="shared" si="170"/>
        <v>6.8885502819648412</v>
      </c>
    </row>
    <row r="3625" spans="1:5" x14ac:dyDescent="0.3">
      <c r="A3625" s="81">
        <v>41970</v>
      </c>
      <c r="B3625" s="88">
        <v>11.09</v>
      </c>
      <c r="C3625" s="29">
        <f t="shared" si="168"/>
        <v>6.4148253683797023</v>
      </c>
      <c r="D3625" s="80">
        <f t="shared" si="169"/>
        <v>6.9148945826903887</v>
      </c>
      <c r="E3625" s="80">
        <f t="shared" si="170"/>
        <v>6.8915621647956815</v>
      </c>
    </row>
    <row r="3626" spans="1:5" x14ac:dyDescent="0.3">
      <c r="A3626" s="81">
        <v>41971</v>
      </c>
      <c r="B3626" s="88">
        <v>11.06</v>
      </c>
      <c r="C3626" s="29">
        <f t="shared" si="168"/>
        <v>6.4175031089332251</v>
      </c>
      <c r="D3626" s="80">
        <f t="shared" si="169"/>
        <v>6.9178976811076449</v>
      </c>
      <c r="E3626" s="80">
        <f t="shared" si="170"/>
        <v>6.8945753645129217</v>
      </c>
    </row>
    <row r="3627" spans="1:5" x14ac:dyDescent="0.3">
      <c r="A3627" s="81">
        <v>41974</v>
      </c>
      <c r="B3627" s="88">
        <v>11.06</v>
      </c>
      <c r="C3627" s="29">
        <f t="shared" si="168"/>
        <v>6.4201751005276604</v>
      </c>
      <c r="D3627" s="80">
        <f t="shared" si="169"/>
        <v>6.9208943825556419</v>
      </c>
      <c r="E3627" s="80">
        <f t="shared" si="170"/>
        <v>6.8975825043506962</v>
      </c>
    </row>
    <row r="3628" spans="1:5" x14ac:dyDescent="0.3">
      <c r="A3628" s="81">
        <v>41975</v>
      </c>
      <c r="B3628" s="88">
        <v>11.06</v>
      </c>
      <c r="C3628" s="29">
        <f t="shared" si="168"/>
        <v>6.4228482046325164</v>
      </c>
      <c r="D3628" s="80">
        <f t="shared" si="169"/>
        <v>6.9238923821176011</v>
      </c>
      <c r="E3628" s="80">
        <f t="shared" si="170"/>
        <v>6.9005909557833878</v>
      </c>
    </row>
    <row r="3629" spans="1:5" x14ac:dyDescent="0.3">
      <c r="A3629" s="81">
        <v>41976</v>
      </c>
      <c r="B3629" s="88">
        <v>11.09</v>
      </c>
      <c r="C3629" s="29">
        <f t="shared" si="168"/>
        <v>6.4255224217109976</v>
      </c>
      <c r="D3629" s="80">
        <f t="shared" si="169"/>
        <v>6.9268916803558405</v>
      </c>
      <c r="E3629" s="80">
        <f t="shared" si="170"/>
        <v>6.9036007193830624</v>
      </c>
    </row>
    <row r="3630" spans="1:5" x14ac:dyDescent="0.3">
      <c r="A3630" s="81">
        <v>41977</v>
      </c>
      <c r="B3630" s="88">
        <v>11.59</v>
      </c>
      <c r="C3630" s="29">
        <f t="shared" si="168"/>
        <v>6.428204627535492</v>
      </c>
      <c r="D3630" s="80">
        <f t="shared" si="169"/>
        <v>6.9298999890426938</v>
      </c>
      <c r="E3630" s="80">
        <f t="shared" si="170"/>
        <v>6.9066191827210046</v>
      </c>
    </row>
    <row r="3631" spans="1:5" x14ac:dyDescent="0.3">
      <c r="A3631" s="81">
        <v>41978</v>
      </c>
      <c r="B3631" s="88">
        <v>11.59</v>
      </c>
      <c r="C3631" s="29">
        <f t="shared" si="168"/>
        <v>6.4310025678816727</v>
      </c>
      <c r="D3631" s="80">
        <f t="shared" si="169"/>
        <v>6.9330381561660008</v>
      </c>
      <c r="E3631" s="80">
        <f t="shared" si="170"/>
        <v>6.9097621132798626</v>
      </c>
    </row>
    <row r="3632" spans="1:5" x14ac:dyDescent="0.3">
      <c r="A3632" s="81">
        <v>41981</v>
      </c>
      <c r="B3632" s="88">
        <v>11.59</v>
      </c>
      <c r="C3632" s="29">
        <f t="shared" si="168"/>
        <v>6.4338017260593681</v>
      </c>
      <c r="D3632" s="80">
        <f t="shared" si="169"/>
        <v>6.9361777443910428</v>
      </c>
      <c r="E3632" s="80">
        <f t="shared" si="170"/>
        <v>6.9129064740627184</v>
      </c>
    </row>
    <row r="3633" spans="1:5" x14ac:dyDescent="0.3">
      <c r="A3633" s="81">
        <v>41982</v>
      </c>
      <c r="B3633" s="88">
        <v>11.57</v>
      </c>
      <c r="C3633" s="29">
        <f t="shared" si="168"/>
        <v>6.436602102598652</v>
      </c>
      <c r="D3633" s="80">
        <f t="shared" si="169"/>
        <v>6.9393187543613575</v>
      </c>
      <c r="E3633" s="80">
        <f t="shared" si="170"/>
        <v>6.9160522657204107</v>
      </c>
    </row>
    <row r="3634" spans="1:5" x14ac:dyDescent="0.3">
      <c r="A3634" s="81">
        <v>41983</v>
      </c>
      <c r="B3634" s="88">
        <v>11.57</v>
      </c>
      <c r="C3634" s="29">
        <f t="shared" si="168"/>
        <v>6.4393991280423366</v>
      </c>
      <c r="D3634" s="80">
        <f t="shared" si="169"/>
        <v>6.9424560607570394</v>
      </c>
      <c r="E3634" s="80">
        <f t="shared" si="170"/>
        <v>6.9191945784097797</v>
      </c>
    </row>
    <row r="3635" spans="1:5" x14ac:dyDescent="0.3">
      <c r="A3635" s="81">
        <v>41984</v>
      </c>
      <c r="B3635" s="88">
        <v>11.59</v>
      </c>
      <c r="C3635" s="29">
        <f t="shared" si="168"/>
        <v>6.442197368933428</v>
      </c>
      <c r="D3635" s="80">
        <f t="shared" si="169"/>
        <v>6.9455947855472022</v>
      </c>
      <c r="E3635" s="80">
        <f t="shared" si="170"/>
        <v>6.9223383188108922</v>
      </c>
    </row>
    <row r="3636" spans="1:5" x14ac:dyDescent="0.3">
      <c r="A3636" s="81">
        <v>41985</v>
      </c>
      <c r="B3636" s="88">
        <v>11.59</v>
      </c>
      <c r="C3636" s="29">
        <f t="shared" si="168"/>
        <v>6.4450013997602298</v>
      </c>
      <c r="D3636" s="80">
        <f t="shared" si="169"/>
        <v>6.9487400599728479</v>
      </c>
      <c r="E3636" s="80">
        <f t="shared" si="170"/>
        <v>6.9254884025299104</v>
      </c>
    </row>
    <row r="3637" spans="1:5" x14ac:dyDescent="0.3">
      <c r="A3637" s="81">
        <v>41988</v>
      </c>
      <c r="B3637" s="88">
        <v>11.59</v>
      </c>
      <c r="C3637" s="29">
        <f t="shared" si="168"/>
        <v>6.4478066510694889</v>
      </c>
      <c r="D3637" s="80">
        <f t="shared" si="169"/>
        <v>6.9518867587187314</v>
      </c>
      <c r="E3637" s="80">
        <f t="shared" si="170"/>
        <v>6.9286399197280479</v>
      </c>
    </row>
    <row r="3638" spans="1:5" x14ac:dyDescent="0.3">
      <c r="A3638" s="81">
        <v>41989</v>
      </c>
      <c r="B3638" s="88">
        <v>11.59</v>
      </c>
      <c r="C3638" s="29">
        <f t="shared" si="168"/>
        <v>6.4506131233924329</v>
      </c>
      <c r="D3638" s="80">
        <f t="shared" si="169"/>
        <v>6.9550348824298469</v>
      </c>
      <c r="E3638" s="80">
        <f t="shared" si="170"/>
        <v>6.931792871057624</v>
      </c>
    </row>
    <row r="3639" spans="1:5" x14ac:dyDescent="0.3">
      <c r="A3639" s="81">
        <v>41990</v>
      </c>
      <c r="B3639" s="88">
        <v>11.59</v>
      </c>
      <c r="C3639" s="29">
        <f t="shared" si="168"/>
        <v>6.4534208172605201</v>
      </c>
      <c r="D3639" s="80">
        <f t="shared" si="169"/>
        <v>6.9581844317514836</v>
      </c>
      <c r="E3639" s="80">
        <f t="shared" si="170"/>
        <v>6.934947257171256</v>
      </c>
    </row>
    <row r="3640" spans="1:5" x14ac:dyDescent="0.3">
      <c r="A3640" s="81">
        <v>41991</v>
      </c>
      <c r="B3640" s="88">
        <v>11.59</v>
      </c>
      <c r="C3640" s="29">
        <f t="shared" si="168"/>
        <v>6.4562297332054408</v>
      </c>
      <c r="D3640" s="80">
        <f t="shared" si="169"/>
        <v>6.9613354073292202</v>
      </c>
      <c r="E3640" s="80">
        <f t="shared" si="170"/>
        <v>6.9381030787218583</v>
      </c>
    </row>
    <row r="3641" spans="1:5" x14ac:dyDescent="0.3">
      <c r="A3641" s="81">
        <v>41992</v>
      </c>
      <c r="B3641" s="88">
        <v>11.59</v>
      </c>
      <c r="C3641" s="29">
        <f t="shared" si="168"/>
        <v>6.4590398717591153</v>
      </c>
      <c r="D3641" s="80">
        <f t="shared" si="169"/>
        <v>6.9644878098089293</v>
      </c>
      <c r="E3641" s="80">
        <f t="shared" si="170"/>
        <v>6.9412603363626415</v>
      </c>
    </row>
    <row r="3642" spans="1:5" x14ac:dyDescent="0.3">
      <c r="A3642" s="81">
        <v>41995</v>
      </c>
      <c r="B3642" s="88">
        <v>11.59</v>
      </c>
      <c r="C3642" s="29">
        <f t="shared" si="168"/>
        <v>6.4618512334536966</v>
      </c>
      <c r="D3642" s="80">
        <f t="shared" si="169"/>
        <v>6.967641639836776</v>
      </c>
      <c r="E3642" s="80">
        <f t="shared" si="170"/>
        <v>6.9444190307471132</v>
      </c>
    </row>
    <row r="3643" spans="1:5" x14ac:dyDescent="0.3">
      <c r="A3643" s="81">
        <v>41996</v>
      </c>
      <c r="B3643" s="88">
        <v>11.57</v>
      </c>
      <c r="C3643" s="29">
        <f t="shared" si="168"/>
        <v>6.4646638188215695</v>
      </c>
      <c r="D3643" s="80">
        <f t="shared" si="169"/>
        <v>6.9707968980592172</v>
      </c>
      <c r="E3643" s="80">
        <f t="shared" si="170"/>
        <v>6.9475791625290793</v>
      </c>
    </row>
    <row r="3644" spans="1:5" x14ac:dyDescent="0.3">
      <c r="A3644" s="81">
        <v>41997</v>
      </c>
      <c r="B3644" s="88">
        <v>11.57</v>
      </c>
      <c r="C3644" s="29">
        <f t="shared" si="168"/>
        <v>6.4674730384840382</v>
      </c>
      <c r="D3644" s="80">
        <f t="shared" si="169"/>
        <v>6.973948435906868</v>
      </c>
      <c r="E3644" s="80">
        <f t="shared" si="170"/>
        <v>6.9507357994838079</v>
      </c>
    </row>
    <row r="3645" spans="1:5" x14ac:dyDescent="0.3">
      <c r="A3645" s="81">
        <v>41999</v>
      </c>
      <c r="B3645" s="88">
        <v>11.57</v>
      </c>
      <c r="C3645" s="29">
        <f t="shared" si="168"/>
        <v>6.4702834788929113</v>
      </c>
      <c r="D3645" s="80">
        <f t="shared" si="169"/>
        <v>6.9771013985831214</v>
      </c>
      <c r="E3645" s="80">
        <f t="shared" si="170"/>
        <v>6.9538938706585194</v>
      </c>
    </row>
    <row r="3646" spans="1:5" x14ac:dyDescent="0.3">
      <c r="A3646" s="81">
        <v>42002</v>
      </c>
      <c r="B3646" s="88">
        <v>11.59</v>
      </c>
      <c r="C3646" s="29">
        <f t="shared" si="168"/>
        <v>6.4730951405786641</v>
      </c>
      <c r="D3646" s="80">
        <f t="shared" si="169"/>
        <v>6.9802557867321511</v>
      </c>
      <c r="E3646" s="80">
        <f t="shared" si="170"/>
        <v>6.9570533767048515</v>
      </c>
    </row>
    <row r="3647" spans="1:5" x14ac:dyDescent="0.3">
      <c r="A3647" s="81">
        <v>42003</v>
      </c>
      <c r="B3647" s="88">
        <v>11.57</v>
      </c>
      <c r="C3647" s="29">
        <f t="shared" si="168"/>
        <v>6.4759126199695523</v>
      </c>
      <c r="D3647" s="80">
        <f t="shared" si="169"/>
        <v>6.9834167572016863</v>
      </c>
      <c r="E3647" s="80">
        <f t="shared" si="170"/>
        <v>6.9602192578803992</v>
      </c>
    </row>
    <row r="3648" spans="1:5" x14ac:dyDescent="0.3">
      <c r="A3648" s="81">
        <v>42004</v>
      </c>
      <c r="B3648" s="88">
        <v>11.57</v>
      </c>
      <c r="C3648" s="29">
        <f t="shared" si="168"/>
        <v>6.4787267277985601</v>
      </c>
      <c r="D3648" s="80">
        <f t="shared" si="169"/>
        <v>6.9865740005611023</v>
      </c>
      <c r="E3648" s="80">
        <f t="shared" si="170"/>
        <v>6.9633816378703877</v>
      </c>
    </row>
    <row r="3649" spans="1:5" x14ac:dyDescent="0.3">
      <c r="A3649" s="81">
        <v>42006</v>
      </c>
      <c r="B3649" s="88">
        <v>11.57</v>
      </c>
      <c r="C3649" s="29">
        <f t="shared" si="168"/>
        <v>6.4815420584981256</v>
      </c>
      <c r="D3649" s="80">
        <f t="shared" si="169"/>
        <v>6.9897326713286168</v>
      </c>
      <c r="E3649" s="80">
        <f t="shared" si="170"/>
        <v>6.9665454546897099</v>
      </c>
    </row>
    <row r="3650" spans="1:5" x14ac:dyDescent="0.3">
      <c r="A3650" s="81">
        <v>42009</v>
      </c>
      <c r="B3650" s="88">
        <v>11.57</v>
      </c>
      <c r="C3650" s="29">
        <f t="shared" si="168"/>
        <v>6.484358612599646</v>
      </c>
      <c r="D3650" s="80">
        <f t="shared" si="169"/>
        <v>6.9928927701495684</v>
      </c>
      <c r="E3650" s="80">
        <f t="shared" si="170"/>
        <v>6.9697107089911903</v>
      </c>
    </row>
    <row r="3651" spans="1:5" x14ac:dyDescent="0.3">
      <c r="A3651" s="81">
        <v>42010</v>
      </c>
      <c r="B3651" s="88">
        <v>11.57</v>
      </c>
      <c r="C3651" s="29">
        <f t="shared" si="168"/>
        <v>6.487176390634751</v>
      </c>
      <c r="D3651" s="80">
        <f t="shared" si="169"/>
        <v>6.9960542976695885</v>
      </c>
      <c r="E3651" s="80">
        <f t="shared" si="170"/>
        <v>6.97287740142795</v>
      </c>
    </row>
    <row r="3652" spans="1:5" x14ac:dyDescent="0.3">
      <c r="A3652" s="81">
        <v>42011</v>
      </c>
      <c r="B3652" s="88">
        <v>11.57</v>
      </c>
      <c r="C3652" s="29">
        <f t="shared" si="168"/>
        <v>6.4899953931353016</v>
      </c>
      <c r="D3652" s="80">
        <f t="shared" si="169"/>
        <v>6.9992172545346012</v>
      </c>
      <c r="E3652" s="80">
        <f t="shared" si="170"/>
        <v>6.9760455326534068</v>
      </c>
    </row>
    <row r="3653" spans="1:5" x14ac:dyDescent="0.3">
      <c r="A3653" s="81">
        <v>42012</v>
      </c>
      <c r="B3653" s="88">
        <v>11.57</v>
      </c>
      <c r="C3653" s="29">
        <f t="shared" ref="C3653:C3716" si="171">IF(A3653=$B$2,1,IF(A3652&lt;DATE(1998,1,2),ROUND(B3652/3000+1,8)*C3652,ROUND(((1+B3652/100)^(1/252)),8)*C3652))</f>
        <v>6.4928156206333885</v>
      </c>
      <c r="D3653" s="80">
        <f t="shared" ref="D3653:D3716" si="172">(((ROUND(C3653/C3652,8)-1)*$D$1)+1)*D3652</f>
        <v>7.0023816413908211</v>
      </c>
      <c r="E3653" s="80">
        <f t="shared" ref="E3653:E3716" si="173">(((ROUND(C3653/C3652,8))*(($E$1+1)^(1/252)))*E3652)</f>
        <v>6.979215103321275</v>
      </c>
    </row>
    <row r="3654" spans="1:5" x14ac:dyDescent="0.3">
      <c r="A3654" s="81">
        <v>42013</v>
      </c>
      <c r="B3654" s="88">
        <v>11.57</v>
      </c>
      <c r="C3654" s="29">
        <f t="shared" si="171"/>
        <v>6.4956370736613351</v>
      </c>
      <c r="D3654" s="80">
        <f t="shared" si="172"/>
        <v>7.0055474588847551</v>
      </c>
      <c r="E3654" s="80">
        <f t="shared" si="173"/>
        <v>6.9823861140855668</v>
      </c>
    </row>
    <row r="3655" spans="1:5" x14ac:dyDescent="0.3">
      <c r="A3655" s="81">
        <v>42016</v>
      </c>
      <c r="B3655" s="88">
        <v>11.57</v>
      </c>
      <c r="C3655" s="29">
        <f t="shared" si="171"/>
        <v>6.4984597527516952</v>
      </c>
      <c r="D3655" s="80">
        <f t="shared" si="172"/>
        <v>7.008714707663203</v>
      </c>
      <c r="E3655" s="80">
        <f t="shared" si="173"/>
        <v>6.9855585656005896</v>
      </c>
    </row>
    <row r="3656" spans="1:5" x14ac:dyDescent="0.3">
      <c r="A3656" s="81">
        <v>42017</v>
      </c>
      <c r="B3656" s="88">
        <v>11.57</v>
      </c>
      <c r="C3656" s="29">
        <f t="shared" si="171"/>
        <v>6.501283658437254</v>
      </c>
      <c r="D3656" s="80">
        <f t="shared" si="172"/>
        <v>7.0118833883732572</v>
      </c>
      <c r="E3656" s="80">
        <f t="shared" si="173"/>
        <v>6.9887324585209507</v>
      </c>
    </row>
    <row r="3657" spans="1:5" x14ac:dyDescent="0.3">
      <c r="A3657" s="81">
        <v>42018</v>
      </c>
      <c r="B3657" s="88">
        <v>11.57</v>
      </c>
      <c r="C3657" s="29">
        <f t="shared" si="171"/>
        <v>6.5041087912510278</v>
      </c>
      <c r="D3657" s="80">
        <f t="shared" si="172"/>
        <v>7.0150535016623019</v>
      </c>
      <c r="E3657" s="80">
        <f t="shared" si="173"/>
        <v>6.9919077935015528</v>
      </c>
    </row>
    <row r="3658" spans="1:5" x14ac:dyDescent="0.3">
      <c r="A3658" s="81">
        <v>42019</v>
      </c>
      <c r="B3658" s="88">
        <v>11.57</v>
      </c>
      <c r="C3658" s="29">
        <f t="shared" si="171"/>
        <v>6.5069351517262666</v>
      </c>
      <c r="D3658" s="80">
        <f t="shared" si="172"/>
        <v>7.0182250481780146</v>
      </c>
      <c r="E3658" s="80">
        <f t="shared" si="173"/>
        <v>6.9950845711975971</v>
      </c>
    </row>
    <row r="3659" spans="1:5" x14ac:dyDescent="0.3">
      <c r="A3659" s="81">
        <v>42020</v>
      </c>
      <c r="B3659" s="88">
        <v>11.57</v>
      </c>
      <c r="C3659" s="29">
        <f t="shared" si="171"/>
        <v>6.5097627403964493</v>
      </c>
      <c r="D3659" s="80">
        <f t="shared" si="172"/>
        <v>7.0213980285683659</v>
      </c>
      <c r="E3659" s="80">
        <f t="shared" si="173"/>
        <v>6.9982627922645824</v>
      </c>
    </row>
    <row r="3660" spans="1:5" x14ac:dyDescent="0.3">
      <c r="A3660" s="81">
        <v>42023</v>
      </c>
      <c r="B3660" s="88">
        <v>11.57</v>
      </c>
      <c r="C3660" s="29">
        <f t="shared" si="171"/>
        <v>6.5125915577952886</v>
      </c>
      <c r="D3660" s="80">
        <f t="shared" si="172"/>
        <v>7.0245724434816186</v>
      </c>
      <c r="E3660" s="80">
        <f t="shared" si="173"/>
        <v>7.0014424573583049</v>
      </c>
    </row>
    <row r="3661" spans="1:5" x14ac:dyDescent="0.3">
      <c r="A3661" s="81">
        <v>42024</v>
      </c>
      <c r="B3661" s="88">
        <v>11.57</v>
      </c>
      <c r="C3661" s="29">
        <f t="shared" si="171"/>
        <v>6.515421604456729</v>
      </c>
      <c r="D3661" s="80">
        <f t="shared" si="172"/>
        <v>7.0277482935663285</v>
      </c>
      <c r="E3661" s="80">
        <f t="shared" si="173"/>
        <v>7.0046235671348587</v>
      </c>
    </row>
    <row r="3662" spans="1:5" x14ac:dyDescent="0.3">
      <c r="A3662" s="81">
        <v>42025</v>
      </c>
      <c r="B3662" s="88">
        <v>11.57</v>
      </c>
      <c r="C3662" s="29">
        <f t="shared" si="171"/>
        <v>6.5182528809149458</v>
      </c>
      <c r="D3662" s="80">
        <f t="shared" si="172"/>
        <v>7.0309255794713446</v>
      </c>
      <c r="E3662" s="80">
        <f t="shared" si="173"/>
        <v>7.0078061222506367</v>
      </c>
    </row>
    <row r="3663" spans="1:5" x14ac:dyDescent="0.3">
      <c r="A3663" s="81">
        <v>42026</v>
      </c>
      <c r="B3663" s="88">
        <v>12.09</v>
      </c>
      <c r="C3663" s="29">
        <f t="shared" si="171"/>
        <v>6.521085387704348</v>
      </c>
      <c r="D3663" s="80">
        <f t="shared" si="172"/>
        <v>7.0341043018458107</v>
      </c>
      <c r="E3663" s="80">
        <f t="shared" si="173"/>
        <v>7.0109901233623306</v>
      </c>
    </row>
    <row r="3664" spans="1:5" x14ac:dyDescent="0.3">
      <c r="A3664" s="81">
        <v>42027</v>
      </c>
      <c r="B3664" s="88">
        <v>12.08</v>
      </c>
      <c r="C3664" s="29">
        <f t="shared" si="171"/>
        <v>6.5240395045958319</v>
      </c>
      <c r="D3664" s="80">
        <f t="shared" si="172"/>
        <v>7.0374195568270173</v>
      </c>
      <c r="E3664" s="80">
        <f t="shared" si="173"/>
        <v>7.0143049965661453</v>
      </c>
    </row>
    <row r="3665" spans="1:5" x14ac:dyDescent="0.3">
      <c r="A3665" s="81">
        <v>42030</v>
      </c>
      <c r="B3665" s="88">
        <v>12.08</v>
      </c>
      <c r="C3665" s="29">
        <f t="shared" si="171"/>
        <v>6.5269926110775867</v>
      </c>
      <c r="D3665" s="80">
        <f t="shared" si="172"/>
        <v>7.0407337385030964</v>
      </c>
      <c r="E3665" s="80">
        <f t="shared" si="173"/>
        <v>7.0176189118786763</v>
      </c>
    </row>
    <row r="3666" spans="1:5" x14ac:dyDescent="0.3">
      <c r="A3666" s="81">
        <v>42031</v>
      </c>
      <c r="B3666" s="88">
        <v>12.08</v>
      </c>
      <c r="C3666" s="29">
        <f t="shared" si="171"/>
        <v>6.5299470542829905</v>
      </c>
      <c r="D3666" s="80">
        <f t="shared" si="172"/>
        <v>7.0440494809501502</v>
      </c>
      <c r="E3666" s="80">
        <f t="shared" si="173"/>
        <v>7.0209343928537642</v>
      </c>
    </row>
    <row r="3667" spans="1:5" x14ac:dyDescent="0.3">
      <c r="A3667" s="81">
        <v>42032</v>
      </c>
      <c r="B3667" s="88">
        <v>12.08</v>
      </c>
      <c r="C3667" s="29">
        <f t="shared" si="171"/>
        <v>6.5329028348171114</v>
      </c>
      <c r="D3667" s="80">
        <f t="shared" si="172"/>
        <v>7.0473667849032031</v>
      </c>
      <c r="E3667" s="80">
        <f t="shared" si="173"/>
        <v>7.024251440231108</v>
      </c>
    </row>
    <row r="3668" spans="1:5" x14ac:dyDescent="0.3">
      <c r="A3668" s="81">
        <v>42033</v>
      </c>
      <c r="B3668" s="88">
        <v>12.08</v>
      </c>
      <c r="C3668" s="29">
        <f t="shared" si="171"/>
        <v>6.535859953285291</v>
      </c>
      <c r="D3668" s="80">
        <f t="shared" si="172"/>
        <v>7.050685651097627</v>
      </c>
      <c r="E3668" s="80">
        <f t="shared" si="173"/>
        <v>7.0275700547507567</v>
      </c>
    </row>
    <row r="3669" spans="1:5" x14ac:dyDescent="0.3">
      <c r="A3669" s="81">
        <v>42034</v>
      </c>
      <c r="B3669" s="88">
        <v>12.08</v>
      </c>
      <c r="C3669" s="29">
        <f t="shared" si="171"/>
        <v>6.5388184102931453</v>
      </c>
      <c r="D3669" s="80">
        <f t="shared" si="172"/>
        <v>7.0540060802691391</v>
      </c>
      <c r="E3669" s="80">
        <f t="shared" si="173"/>
        <v>7.0308902371531072</v>
      </c>
    </row>
    <row r="3670" spans="1:5" x14ac:dyDescent="0.3">
      <c r="A3670" s="81">
        <v>42037</v>
      </c>
      <c r="B3670" s="88">
        <v>12.08</v>
      </c>
      <c r="C3670" s="29">
        <f t="shared" si="171"/>
        <v>6.5417782064465637</v>
      </c>
      <c r="D3670" s="80">
        <f t="shared" si="172"/>
        <v>7.0573280731538031</v>
      </c>
      <c r="E3670" s="80">
        <f t="shared" si="173"/>
        <v>7.0342119881789085</v>
      </c>
    </row>
    <row r="3671" spans="1:5" x14ac:dyDescent="0.3">
      <c r="A3671" s="81">
        <v>42038</v>
      </c>
      <c r="B3671" s="88">
        <v>12.09</v>
      </c>
      <c r="C3671" s="29">
        <f t="shared" si="171"/>
        <v>6.5447393423517113</v>
      </c>
      <c r="D3671" s="80">
        <f t="shared" si="172"/>
        <v>7.0606516304880298</v>
      </c>
      <c r="E3671" s="80">
        <f t="shared" si="173"/>
        <v>7.0375353085692574</v>
      </c>
    </row>
    <row r="3672" spans="1:5" x14ac:dyDescent="0.3">
      <c r="A3672" s="81">
        <v>42039</v>
      </c>
      <c r="B3672" s="88">
        <v>12.09</v>
      </c>
      <c r="C3672" s="29">
        <f t="shared" si="171"/>
        <v>6.5477041747211899</v>
      </c>
      <c r="D3672" s="80">
        <f t="shared" si="172"/>
        <v>7.0639793975332807</v>
      </c>
      <c r="E3672" s="80">
        <f t="shared" si="173"/>
        <v>7.0408627326284554</v>
      </c>
    </row>
    <row r="3673" spans="1:5" x14ac:dyDescent="0.3">
      <c r="A3673" s="81">
        <v>42040</v>
      </c>
      <c r="B3673" s="88">
        <v>12.09</v>
      </c>
      <c r="C3673" s="29">
        <f t="shared" si="171"/>
        <v>6.5506703501893799</v>
      </c>
      <c r="D3673" s="80">
        <f t="shared" si="172"/>
        <v>7.0673087329937552</v>
      </c>
      <c r="E3673" s="80">
        <f t="shared" si="173"/>
        <v>7.0441917299303274</v>
      </c>
    </row>
    <row r="3674" spans="1:5" x14ac:dyDescent="0.3">
      <c r="A3674" s="81">
        <v>42041</v>
      </c>
      <c r="B3674" s="88">
        <v>12.09</v>
      </c>
      <c r="C3674" s="29">
        <f t="shared" si="171"/>
        <v>6.553637869364719</v>
      </c>
      <c r="D3674" s="80">
        <f t="shared" si="172"/>
        <v>7.0706396376086662</v>
      </c>
      <c r="E3674" s="80">
        <f t="shared" si="173"/>
        <v>7.04752230121872</v>
      </c>
    </row>
    <row r="3675" spans="1:5" x14ac:dyDescent="0.3">
      <c r="A3675" s="81">
        <v>42044</v>
      </c>
      <c r="B3675" s="88">
        <v>12.09</v>
      </c>
      <c r="C3675" s="29">
        <f t="shared" si="171"/>
        <v>6.5566067328559194</v>
      </c>
      <c r="D3675" s="80">
        <f t="shared" si="172"/>
        <v>7.0739721121175743</v>
      </c>
      <c r="E3675" s="80">
        <f t="shared" si="173"/>
        <v>7.0508544472378318</v>
      </c>
    </row>
    <row r="3676" spans="1:5" x14ac:dyDescent="0.3">
      <c r="A3676" s="81">
        <v>42045</v>
      </c>
      <c r="B3676" s="88">
        <v>12.09</v>
      </c>
      <c r="C3676" s="29">
        <f t="shared" si="171"/>
        <v>6.5595769412719704</v>
      </c>
      <c r="D3676" s="80">
        <f t="shared" si="172"/>
        <v>7.0773061572603879</v>
      </c>
      <c r="E3676" s="80">
        <f t="shared" si="173"/>
        <v>7.054188168732213</v>
      </c>
    </row>
    <row r="3677" spans="1:5" x14ac:dyDescent="0.3">
      <c r="A3677" s="81">
        <v>42046</v>
      </c>
      <c r="B3677" s="88">
        <v>12.09</v>
      </c>
      <c r="C3677" s="29">
        <f t="shared" si="171"/>
        <v>6.5625484952221358</v>
      </c>
      <c r="D3677" s="80">
        <f t="shared" si="172"/>
        <v>7.0806417737773657</v>
      </c>
      <c r="E3677" s="80">
        <f t="shared" si="173"/>
        <v>7.0575234664467645</v>
      </c>
    </row>
    <row r="3678" spans="1:5" x14ac:dyDescent="0.3">
      <c r="A3678" s="81">
        <v>42047</v>
      </c>
      <c r="B3678" s="88">
        <v>12.09</v>
      </c>
      <c r="C3678" s="29">
        <f t="shared" si="171"/>
        <v>6.5655213953159564</v>
      </c>
      <c r="D3678" s="80">
        <f t="shared" si="172"/>
        <v>7.0839789624091143</v>
      </c>
      <c r="E3678" s="80">
        <f t="shared" si="173"/>
        <v>7.0608603411267419</v>
      </c>
    </row>
    <row r="3679" spans="1:5" x14ac:dyDescent="0.3">
      <c r="A3679" s="81">
        <v>42048</v>
      </c>
      <c r="B3679" s="88">
        <v>12.09</v>
      </c>
      <c r="C3679" s="29">
        <f t="shared" si="171"/>
        <v>6.5684956421632483</v>
      </c>
      <c r="D3679" s="80">
        <f t="shared" si="172"/>
        <v>7.0873177238965903</v>
      </c>
      <c r="E3679" s="80">
        <f t="shared" si="173"/>
        <v>7.0641987935177504</v>
      </c>
    </row>
    <row r="3680" spans="1:5" x14ac:dyDescent="0.3">
      <c r="A3680" s="81">
        <v>42053</v>
      </c>
      <c r="B3680" s="88">
        <v>12.09</v>
      </c>
      <c r="C3680" s="29">
        <f t="shared" si="171"/>
        <v>6.5714712363741041</v>
      </c>
      <c r="D3680" s="80">
        <f t="shared" si="172"/>
        <v>7.0906580589810977</v>
      </c>
      <c r="E3680" s="80">
        <f t="shared" si="173"/>
        <v>7.0675388243657498</v>
      </c>
    </row>
    <row r="3681" spans="1:5" x14ac:dyDescent="0.3">
      <c r="A3681" s="81">
        <v>42054</v>
      </c>
      <c r="B3681" s="88">
        <v>12.09</v>
      </c>
      <c r="C3681" s="29">
        <f t="shared" si="171"/>
        <v>6.5744481785588942</v>
      </c>
      <c r="D3681" s="80">
        <f t="shared" si="172"/>
        <v>7.093999968404292</v>
      </c>
      <c r="E3681" s="80">
        <f t="shared" si="173"/>
        <v>7.0708804344170524</v>
      </c>
    </row>
    <row r="3682" spans="1:5" x14ac:dyDescent="0.3">
      <c r="A3682" s="81">
        <v>42055</v>
      </c>
      <c r="B3682" s="88">
        <v>12.09</v>
      </c>
      <c r="C3682" s="29">
        <f t="shared" si="171"/>
        <v>6.5774264693282634</v>
      </c>
      <c r="D3682" s="80">
        <f t="shared" si="172"/>
        <v>7.0973434529081771</v>
      </c>
      <c r="E3682" s="80">
        <f t="shared" si="173"/>
        <v>7.0742236244183223</v>
      </c>
    </row>
    <row r="3683" spans="1:5" x14ac:dyDescent="0.3">
      <c r="A3683" s="81">
        <v>42058</v>
      </c>
      <c r="B3683" s="88">
        <v>12.09</v>
      </c>
      <c r="C3683" s="29">
        <f t="shared" si="171"/>
        <v>6.5804061092931336</v>
      </c>
      <c r="D3683" s="80">
        <f t="shared" si="172"/>
        <v>7.1006885132351067</v>
      </c>
      <c r="E3683" s="80">
        <f t="shared" si="173"/>
        <v>7.0775683951165771</v>
      </c>
    </row>
    <row r="3684" spans="1:5" x14ac:dyDescent="0.3">
      <c r="A3684" s="81">
        <v>42059</v>
      </c>
      <c r="B3684" s="88">
        <v>12.09</v>
      </c>
      <c r="C3684" s="29">
        <f t="shared" si="171"/>
        <v>6.5833870990647041</v>
      </c>
      <c r="D3684" s="80">
        <f t="shared" si="172"/>
        <v>7.1040351501277845</v>
      </c>
      <c r="E3684" s="80">
        <f t="shared" si="173"/>
        <v>7.0809147472591878</v>
      </c>
    </row>
    <row r="3685" spans="1:5" x14ac:dyDescent="0.3">
      <c r="A3685" s="81">
        <v>42060</v>
      </c>
      <c r="B3685" s="88">
        <v>12.09</v>
      </c>
      <c r="C3685" s="29">
        <f t="shared" si="171"/>
        <v>6.586369439254451</v>
      </c>
      <c r="D3685" s="80">
        <f t="shared" si="172"/>
        <v>7.1073833643292641</v>
      </c>
      <c r="E3685" s="80">
        <f t="shared" si="173"/>
        <v>7.084262681593879</v>
      </c>
    </row>
    <row r="3686" spans="1:5" x14ac:dyDescent="0.3">
      <c r="A3686" s="81">
        <v>42061</v>
      </c>
      <c r="B3686" s="88">
        <v>12.09</v>
      </c>
      <c r="C3686" s="29">
        <f t="shared" si="171"/>
        <v>6.5893531304741275</v>
      </c>
      <c r="D3686" s="80">
        <f t="shared" si="172"/>
        <v>7.110733156582949</v>
      </c>
      <c r="E3686" s="80">
        <f t="shared" si="173"/>
        <v>7.0876121988687277</v>
      </c>
    </row>
    <row r="3687" spans="1:5" x14ac:dyDescent="0.3">
      <c r="A3687" s="81">
        <v>42062</v>
      </c>
      <c r="B3687" s="88">
        <v>12.09</v>
      </c>
      <c r="C3687" s="29">
        <f t="shared" si="171"/>
        <v>6.5923381733357633</v>
      </c>
      <c r="D3687" s="80">
        <f t="shared" si="172"/>
        <v>7.1140845276325946</v>
      </c>
      <c r="E3687" s="80">
        <f t="shared" si="173"/>
        <v>7.0909632998321666</v>
      </c>
    </row>
    <row r="3688" spans="1:5" x14ac:dyDescent="0.3">
      <c r="A3688" s="81">
        <v>42065</v>
      </c>
      <c r="B3688" s="88">
        <v>12.09</v>
      </c>
      <c r="C3688" s="29">
        <f t="shared" si="171"/>
        <v>6.5953245684516659</v>
      </c>
      <c r="D3688" s="80">
        <f t="shared" si="172"/>
        <v>7.1174374782223051</v>
      </c>
      <c r="E3688" s="80">
        <f t="shared" si="173"/>
        <v>7.0943159852329805</v>
      </c>
    </row>
    <row r="3689" spans="1:5" x14ac:dyDescent="0.3">
      <c r="A3689" s="81">
        <v>42066</v>
      </c>
      <c r="B3689" s="88">
        <v>12.09</v>
      </c>
      <c r="C3689" s="29">
        <f t="shared" si="171"/>
        <v>6.59831231643442</v>
      </c>
      <c r="D3689" s="80">
        <f t="shared" si="172"/>
        <v>7.1207920090965358</v>
      </c>
      <c r="E3689" s="80">
        <f t="shared" si="173"/>
        <v>7.0976702558203089</v>
      </c>
    </row>
    <row r="3690" spans="1:5" x14ac:dyDescent="0.3">
      <c r="A3690" s="81">
        <v>42067</v>
      </c>
      <c r="B3690" s="88">
        <v>12.09</v>
      </c>
      <c r="C3690" s="29">
        <f t="shared" si="171"/>
        <v>6.6013014178968881</v>
      </c>
      <c r="D3690" s="80">
        <f t="shared" si="172"/>
        <v>7.1241481210000934</v>
      </c>
      <c r="E3690" s="80">
        <f t="shared" si="173"/>
        <v>7.1010261123436447</v>
      </c>
    </row>
    <row r="3691" spans="1:5" x14ac:dyDescent="0.3">
      <c r="A3691" s="81">
        <v>42068</v>
      </c>
      <c r="B3691" s="88">
        <v>12.6</v>
      </c>
      <c r="C3691" s="29">
        <f t="shared" si="171"/>
        <v>6.6042918734522091</v>
      </c>
      <c r="D3691" s="80">
        <f t="shared" si="172"/>
        <v>7.1275058146781358</v>
      </c>
      <c r="E3691" s="80">
        <f t="shared" si="173"/>
        <v>7.104383555552837</v>
      </c>
    </row>
    <row r="3692" spans="1:5" x14ac:dyDescent="0.3">
      <c r="A3692" s="81">
        <v>42069</v>
      </c>
      <c r="B3692" s="88">
        <v>12.6</v>
      </c>
      <c r="C3692" s="29">
        <f t="shared" si="171"/>
        <v>6.6074026930533609</v>
      </c>
      <c r="D3692" s="80">
        <f t="shared" si="172"/>
        <v>7.1309987174122043</v>
      </c>
      <c r="E3692" s="80">
        <f t="shared" si="173"/>
        <v>7.1078706097235544</v>
      </c>
    </row>
    <row r="3693" spans="1:5" x14ac:dyDescent="0.3">
      <c r="A3693" s="81">
        <v>42072</v>
      </c>
      <c r="B3693" s="88">
        <v>12.6</v>
      </c>
      <c r="C3693" s="29">
        <f t="shared" si="171"/>
        <v>6.6105149779438692</v>
      </c>
      <c r="D3693" s="80">
        <f t="shared" si="172"/>
        <v>7.1344933318768309</v>
      </c>
      <c r="E3693" s="80">
        <f t="shared" si="173"/>
        <v>7.1113593754497773</v>
      </c>
    </row>
    <row r="3694" spans="1:5" x14ac:dyDescent="0.3">
      <c r="A3694" s="81">
        <v>42073</v>
      </c>
      <c r="B3694" s="88">
        <v>12.6</v>
      </c>
      <c r="C3694" s="29">
        <f t="shared" si="171"/>
        <v>6.6136287288139295</v>
      </c>
      <c r="D3694" s="80">
        <f t="shared" si="172"/>
        <v>7.1379896589108665</v>
      </c>
      <c r="E3694" s="80">
        <f t="shared" si="173"/>
        <v>7.1148498535715907</v>
      </c>
    </row>
    <row r="3695" spans="1:5" x14ac:dyDescent="0.3">
      <c r="A3695" s="81">
        <v>42074</v>
      </c>
      <c r="B3695" s="88">
        <v>12.6</v>
      </c>
      <c r="C3695" s="29">
        <f t="shared" si="171"/>
        <v>6.6167439463540623</v>
      </c>
      <c r="D3695" s="80">
        <f t="shared" si="172"/>
        <v>7.1414876993535712</v>
      </c>
      <c r="E3695" s="80">
        <f t="shared" si="173"/>
        <v>7.1183420449294932</v>
      </c>
    </row>
    <row r="3696" spans="1:5" x14ac:dyDescent="0.3">
      <c r="A3696" s="81">
        <v>42075</v>
      </c>
      <c r="B3696" s="88">
        <v>12.6</v>
      </c>
      <c r="C3696" s="29">
        <f t="shared" si="171"/>
        <v>6.6198606312551131</v>
      </c>
      <c r="D3696" s="80">
        <f t="shared" si="172"/>
        <v>7.1449874540446183</v>
      </c>
      <c r="E3696" s="80">
        <f t="shared" si="173"/>
        <v>7.1218359503643933</v>
      </c>
    </row>
    <row r="3697" spans="1:5" x14ac:dyDescent="0.3">
      <c r="A3697" s="81">
        <v>42076</v>
      </c>
      <c r="B3697" s="88">
        <v>12.6</v>
      </c>
      <c r="C3697" s="29">
        <f t="shared" si="171"/>
        <v>6.6229787842082528</v>
      </c>
      <c r="D3697" s="80">
        <f t="shared" si="172"/>
        <v>7.1484889238240914</v>
      </c>
      <c r="E3697" s="80">
        <f t="shared" si="173"/>
        <v>7.1253315707176146</v>
      </c>
    </row>
    <row r="3698" spans="1:5" x14ac:dyDescent="0.3">
      <c r="A3698" s="81">
        <v>42079</v>
      </c>
      <c r="B3698" s="88">
        <v>12.6</v>
      </c>
      <c r="C3698" s="29">
        <f t="shared" si="171"/>
        <v>6.6260984059049779</v>
      </c>
      <c r="D3698" s="80">
        <f t="shared" si="172"/>
        <v>7.1519921095324861</v>
      </c>
      <c r="E3698" s="80">
        <f t="shared" si="173"/>
        <v>7.1288289068308925</v>
      </c>
    </row>
    <row r="3699" spans="1:5" x14ac:dyDescent="0.3">
      <c r="A3699" s="81">
        <v>42080</v>
      </c>
      <c r="B3699" s="88">
        <v>12.6</v>
      </c>
      <c r="C3699" s="29">
        <f t="shared" si="171"/>
        <v>6.629219497037111</v>
      </c>
      <c r="D3699" s="80">
        <f t="shared" si="172"/>
        <v>7.1554970120107102</v>
      </c>
      <c r="E3699" s="80">
        <f t="shared" si="173"/>
        <v>7.1323279595463758</v>
      </c>
    </row>
    <row r="3700" spans="1:5" x14ac:dyDescent="0.3">
      <c r="A3700" s="81">
        <v>42081</v>
      </c>
      <c r="B3700" s="88">
        <v>12.6</v>
      </c>
      <c r="C3700" s="29">
        <f t="shared" si="171"/>
        <v>6.6323420582967998</v>
      </c>
      <c r="D3700" s="80">
        <f t="shared" si="172"/>
        <v>7.1590036321000827</v>
      </c>
      <c r="E3700" s="80">
        <f t="shared" si="173"/>
        <v>7.1358287297066267</v>
      </c>
    </row>
    <row r="3701" spans="1:5" x14ac:dyDescent="0.3">
      <c r="A3701" s="81">
        <v>42082</v>
      </c>
      <c r="B3701" s="88">
        <v>12.6</v>
      </c>
      <c r="C3701" s="29">
        <f t="shared" si="171"/>
        <v>6.6354660903765188</v>
      </c>
      <c r="D3701" s="80">
        <f t="shared" si="172"/>
        <v>7.1625119706423357</v>
      </c>
      <c r="E3701" s="80">
        <f t="shared" si="173"/>
        <v>7.1393312181546218</v>
      </c>
    </row>
    <row r="3702" spans="1:5" x14ac:dyDescent="0.3">
      <c r="A3702" s="81">
        <v>42083</v>
      </c>
      <c r="B3702" s="88">
        <v>12.6</v>
      </c>
      <c r="C3702" s="29">
        <f t="shared" si="171"/>
        <v>6.6385915939690685</v>
      </c>
      <c r="D3702" s="80">
        <f t="shared" si="172"/>
        <v>7.1660220284796132</v>
      </c>
      <c r="E3702" s="80">
        <f t="shared" si="173"/>
        <v>7.1428354257337494</v>
      </c>
    </row>
    <row r="3703" spans="1:5" x14ac:dyDescent="0.3">
      <c r="A3703" s="81">
        <v>42086</v>
      </c>
      <c r="B3703" s="88">
        <v>12.61</v>
      </c>
      <c r="C3703" s="29">
        <f t="shared" si="171"/>
        <v>6.6417185697675754</v>
      </c>
      <c r="D3703" s="80">
        <f t="shared" si="172"/>
        <v>7.1695338064544725</v>
      </c>
      <c r="E3703" s="80">
        <f t="shared" si="173"/>
        <v>7.1463413532878137</v>
      </c>
    </row>
    <row r="3704" spans="1:5" x14ac:dyDescent="0.3">
      <c r="A3704" s="81">
        <v>42087</v>
      </c>
      <c r="B3704" s="88">
        <v>12.61</v>
      </c>
      <c r="C3704" s="29">
        <f t="shared" si="171"/>
        <v>6.6448493430669924</v>
      </c>
      <c r="D3704" s="80">
        <f t="shared" si="172"/>
        <v>7.173049916123925</v>
      </c>
      <c r="E3704" s="80">
        <f t="shared" si="173"/>
        <v>7.1498515029300096</v>
      </c>
    </row>
    <row r="3705" spans="1:5" x14ac:dyDescent="0.3">
      <c r="A3705" s="81">
        <v>42088</v>
      </c>
      <c r="B3705" s="88">
        <v>12.61</v>
      </c>
      <c r="C3705" s="29">
        <f t="shared" si="171"/>
        <v>6.6479815921503276</v>
      </c>
      <c r="D3705" s="80">
        <f t="shared" si="172"/>
        <v>7.1765677501770737</v>
      </c>
      <c r="E3705" s="80">
        <f t="shared" si="173"/>
        <v>7.1533633766922691</v>
      </c>
    </row>
    <row r="3706" spans="1:5" x14ac:dyDescent="0.3">
      <c r="A3706" s="81">
        <v>42089</v>
      </c>
      <c r="B3706" s="88">
        <v>12.61</v>
      </c>
      <c r="C3706" s="29">
        <f t="shared" si="171"/>
        <v>6.6511153177132352</v>
      </c>
      <c r="D3706" s="80">
        <f t="shared" si="172"/>
        <v>7.1800873094595978</v>
      </c>
      <c r="E3706" s="80">
        <f t="shared" si="173"/>
        <v>7.1568769754214481</v>
      </c>
    </row>
    <row r="3707" spans="1:5" x14ac:dyDescent="0.3">
      <c r="A3707" s="81">
        <v>42090</v>
      </c>
      <c r="B3707" s="88">
        <v>12.61</v>
      </c>
      <c r="C3707" s="29">
        <f t="shared" si="171"/>
        <v>6.6542505204516988</v>
      </c>
      <c r="D3707" s="80">
        <f t="shared" si="172"/>
        <v>7.1836085948175912</v>
      </c>
      <c r="E3707" s="80">
        <f t="shared" si="173"/>
        <v>7.1603922999648182</v>
      </c>
    </row>
    <row r="3708" spans="1:5" x14ac:dyDescent="0.3">
      <c r="A3708" s="81">
        <v>42093</v>
      </c>
      <c r="B3708" s="88">
        <v>12.6</v>
      </c>
      <c r="C3708" s="29">
        <f t="shared" si="171"/>
        <v>6.6573872010620292</v>
      </c>
      <c r="D3708" s="80">
        <f t="shared" si="172"/>
        <v>7.1871316070975615</v>
      </c>
      <c r="E3708" s="80">
        <f t="shared" si="173"/>
        <v>7.1639093511700676</v>
      </c>
    </row>
    <row r="3709" spans="1:5" x14ac:dyDescent="0.3">
      <c r="A3709" s="81">
        <v>42094</v>
      </c>
      <c r="B3709" s="88">
        <v>12.6</v>
      </c>
      <c r="C3709" s="29">
        <f t="shared" si="171"/>
        <v>6.6605230301553453</v>
      </c>
      <c r="D3709" s="80">
        <f t="shared" si="172"/>
        <v>7.1906537300243274</v>
      </c>
      <c r="E3709" s="80">
        <f t="shared" si="173"/>
        <v>7.1674256224674009</v>
      </c>
    </row>
    <row r="3710" spans="1:5" x14ac:dyDescent="0.3">
      <c r="A3710" s="81">
        <v>42095</v>
      </c>
      <c r="B3710" s="88">
        <v>12.6</v>
      </c>
      <c r="C3710" s="29">
        <f t="shared" si="171"/>
        <v>6.6636603363182392</v>
      </c>
      <c r="D3710" s="80">
        <f t="shared" si="172"/>
        <v>7.1941775790012885</v>
      </c>
      <c r="E3710" s="80">
        <f t="shared" si="173"/>
        <v>7.170943619660922</v>
      </c>
    </row>
    <row r="3711" spans="1:5" x14ac:dyDescent="0.3">
      <c r="A3711" s="81">
        <v>42096</v>
      </c>
      <c r="B3711" s="88">
        <v>12.6</v>
      </c>
      <c r="C3711" s="29">
        <f t="shared" si="171"/>
        <v>6.6667991202464547</v>
      </c>
      <c r="D3711" s="80">
        <f t="shared" si="172"/>
        <v>7.1977031548743122</v>
      </c>
      <c r="E3711" s="80">
        <f t="shared" si="173"/>
        <v>7.1744633435977541</v>
      </c>
    </row>
    <row r="3712" spans="1:5" x14ac:dyDescent="0.3">
      <c r="A3712" s="81">
        <v>42100</v>
      </c>
      <c r="B3712" s="88">
        <v>12.6</v>
      </c>
      <c r="C3712" s="29">
        <f t="shared" si="171"/>
        <v>6.6699393826360636</v>
      </c>
      <c r="D3712" s="80">
        <f t="shared" si="172"/>
        <v>7.2012304584896807</v>
      </c>
      <c r="E3712" s="80">
        <f t="shared" si="173"/>
        <v>7.1779847951254379</v>
      </c>
    </row>
    <row r="3713" spans="1:5" x14ac:dyDescent="0.3">
      <c r="A3713" s="81">
        <v>42101</v>
      </c>
      <c r="B3713" s="88">
        <v>12.6</v>
      </c>
      <c r="C3713" s="29">
        <f t="shared" si="171"/>
        <v>6.673081124183466</v>
      </c>
      <c r="D3713" s="80">
        <f t="shared" si="172"/>
        <v>7.2047594906940899</v>
      </c>
      <c r="E3713" s="80">
        <f t="shared" si="173"/>
        <v>7.181507975091928</v>
      </c>
    </row>
    <row r="3714" spans="1:5" x14ac:dyDescent="0.3">
      <c r="A3714" s="81">
        <v>42102</v>
      </c>
      <c r="B3714" s="88">
        <v>12.6</v>
      </c>
      <c r="C3714" s="29">
        <f t="shared" si="171"/>
        <v>6.67622434558539</v>
      </c>
      <c r="D3714" s="80">
        <f t="shared" si="172"/>
        <v>7.2082902523346517</v>
      </c>
      <c r="E3714" s="80">
        <f t="shared" si="173"/>
        <v>7.1850328843455973</v>
      </c>
    </row>
    <row r="3715" spans="1:5" x14ac:dyDescent="0.3">
      <c r="A3715" s="81">
        <v>42103</v>
      </c>
      <c r="B3715" s="88">
        <v>12.6</v>
      </c>
      <c r="C3715" s="29">
        <f t="shared" si="171"/>
        <v>6.6793690475388905</v>
      </c>
      <c r="D3715" s="80">
        <f t="shared" si="172"/>
        <v>7.2118227442588934</v>
      </c>
      <c r="E3715" s="80">
        <f t="shared" si="173"/>
        <v>7.1885595237352335</v>
      </c>
    </row>
    <row r="3716" spans="1:5" x14ac:dyDescent="0.3">
      <c r="A3716" s="81">
        <v>42104</v>
      </c>
      <c r="B3716" s="88">
        <v>12.6</v>
      </c>
      <c r="C3716" s="29">
        <f t="shared" si="171"/>
        <v>6.6825152307413527</v>
      </c>
      <c r="D3716" s="80">
        <f t="shared" si="172"/>
        <v>7.2153569673147571</v>
      </c>
      <c r="E3716" s="80">
        <f t="shared" si="173"/>
        <v>7.1920878941100419</v>
      </c>
    </row>
    <row r="3717" spans="1:5" x14ac:dyDescent="0.3">
      <c r="A3717" s="81">
        <v>42107</v>
      </c>
      <c r="B3717" s="88">
        <v>12.6</v>
      </c>
      <c r="C3717" s="29">
        <f t="shared" ref="C3717:C3780" si="174">IF(A3717=$B$2,1,IF(A3716&lt;DATE(1998,1,2),ROUND(B3716/3000+1,8)*C3716,ROUND(((1+B3716/100)^(1/252)),8)*C3716))</f>
        <v>6.6856628958904887</v>
      </c>
      <c r="D3717" s="80">
        <f t="shared" ref="D3717:D3780" si="175">(((ROUND(C3717/C3716,8)-1)*$D$1)+1)*D3716</f>
        <v>7.2188929223505998</v>
      </c>
      <c r="E3717" s="80">
        <f t="shared" ref="E3717:E3780" si="176">(((ROUND(C3717/C3716,8))*(($E$1+1)^(1/252)))*E3716)</f>
        <v>7.195617996319644</v>
      </c>
    </row>
    <row r="3718" spans="1:5" x14ac:dyDescent="0.3">
      <c r="A3718" s="81">
        <v>42108</v>
      </c>
      <c r="B3718" s="88">
        <v>12.6</v>
      </c>
      <c r="C3718" s="29">
        <f t="shared" si="174"/>
        <v>6.6888120436843392</v>
      </c>
      <c r="D3718" s="80">
        <f t="shared" si="175"/>
        <v>7.2224306102151958</v>
      </c>
      <c r="E3718" s="80">
        <f t="shared" si="176"/>
        <v>7.1991498312140791</v>
      </c>
    </row>
    <row r="3719" spans="1:5" x14ac:dyDescent="0.3">
      <c r="A3719" s="81">
        <v>42109</v>
      </c>
      <c r="B3719" s="88">
        <v>12.6</v>
      </c>
      <c r="C3719" s="29">
        <f t="shared" si="174"/>
        <v>6.6919626748212755</v>
      </c>
      <c r="D3719" s="80">
        <f t="shared" si="175"/>
        <v>7.2259700317577336</v>
      </c>
      <c r="E3719" s="80">
        <f t="shared" si="176"/>
        <v>7.2026833996438029</v>
      </c>
    </row>
    <row r="3720" spans="1:5" x14ac:dyDescent="0.3">
      <c r="A3720" s="81">
        <v>42110</v>
      </c>
      <c r="B3720" s="88">
        <v>12.6</v>
      </c>
      <c r="C3720" s="29">
        <f t="shared" si="174"/>
        <v>6.6951147899999963</v>
      </c>
      <c r="D3720" s="80">
        <f t="shared" si="175"/>
        <v>7.2295111878278195</v>
      </c>
      <c r="E3720" s="80">
        <f t="shared" si="176"/>
        <v>7.2062187024596893</v>
      </c>
    </row>
    <row r="3721" spans="1:5" x14ac:dyDescent="0.3">
      <c r="A3721" s="81">
        <v>42111</v>
      </c>
      <c r="B3721" s="88">
        <v>12.6</v>
      </c>
      <c r="C3721" s="29">
        <f t="shared" si="174"/>
        <v>6.6982683899195292</v>
      </c>
      <c r="D3721" s="80">
        <f t="shared" si="175"/>
        <v>7.2330540792754752</v>
      </c>
      <c r="E3721" s="80">
        <f t="shared" si="176"/>
        <v>7.209755740513029</v>
      </c>
    </row>
    <row r="3722" spans="1:5" x14ac:dyDescent="0.3">
      <c r="A3722" s="81">
        <v>42114</v>
      </c>
      <c r="B3722" s="88">
        <v>12.6</v>
      </c>
      <c r="C3722" s="29">
        <f t="shared" si="174"/>
        <v>6.7014234752792321</v>
      </c>
      <c r="D3722" s="80">
        <f t="shared" si="175"/>
        <v>7.2365987069511393</v>
      </c>
      <c r="E3722" s="80">
        <f t="shared" si="176"/>
        <v>7.213294514655531</v>
      </c>
    </row>
    <row r="3723" spans="1:5" x14ac:dyDescent="0.3">
      <c r="A3723" s="81">
        <v>42116</v>
      </c>
      <c r="B3723" s="88">
        <v>12.6</v>
      </c>
      <c r="C3723" s="29">
        <f t="shared" si="174"/>
        <v>6.7045800467787924</v>
      </c>
      <c r="D3723" s="80">
        <f t="shared" si="175"/>
        <v>7.2401450717056663</v>
      </c>
      <c r="E3723" s="80">
        <f t="shared" si="176"/>
        <v>7.2168350257393223</v>
      </c>
    </row>
    <row r="3724" spans="1:5" x14ac:dyDescent="0.3">
      <c r="A3724" s="81">
        <v>42117</v>
      </c>
      <c r="B3724" s="88">
        <v>12.6</v>
      </c>
      <c r="C3724" s="29">
        <f t="shared" si="174"/>
        <v>6.7077381051182261</v>
      </c>
      <c r="D3724" s="80">
        <f t="shared" si="175"/>
        <v>7.2436931743903292</v>
      </c>
      <c r="E3724" s="80">
        <f t="shared" si="176"/>
        <v>7.2203772746169488</v>
      </c>
    </row>
    <row r="3725" spans="1:5" x14ac:dyDescent="0.3">
      <c r="A3725" s="81">
        <v>42118</v>
      </c>
      <c r="B3725" s="88">
        <v>12.6</v>
      </c>
      <c r="C3725" s="29">
        <f t="shared" si="174"/>
        <v>6.7108976509978797</v>
      </c>
      <c r="D3725" s="80">
        <f t="shared" si="175"/>
        <v>7.2472430158568173</v>
      </c>
      <c r="E3725" s="80">
        <f t="shared" si="176"/>
        <v>7.2239212621413733</v>
      </c>
    </row>
    <row r="3726" spans="1:5" x14ac:dyDescent="0.3">
      <c r="A3726" s="81">
        <v>42121</v>
      </c>
      <c r="B3726" s="88">
        <v>12.61</v>
      </c>
      <c r="C3726" s="29">
        <f t="shared" si="174"/>
        <v>6.7140586851184292</v>
      </c>
      <c r="D3726" s="80">
        <f t="shared" si="175"/>
        <v>7.2507945969572374</v>
      </c>
      <c r="E3726" s="80">
        <f t="shared" si="176"/>
        <v>7.2274669891659782</v>
      </c>
    </row>
    <row r="3727" spans="1:5" x14ac:dyDescent="0.3">
      <c r="A3727" s="81">
        <v>42122</v>
      </c>
      <c r="B3727" s="88">
        <v>12.62</v>
      </c>
      <c r="C3727" s="29">
        <f t="shared" si="174"/>
        <v>6.7172235581014208</v>
      </c>
      <c r="D3727" s="80">
        <f t="shared" si="175"/>
        <v>7.2543505588484587</v>
      </c>
      <c r="E3727" s="80">
        <f t="shared" si="176"/>
        <v>7.2310169862080773</v>
      </c>
    </row>
    <row r="3728" spans="1:5" x14ac:dyDescent="0.3">
      <c r="A3728" s="81">
        <v>42123</v>
      </c>
      <c r="B3728" s="88">
        <v>12.62</v>
      </c>
      <c r="C3728" s="29">
        <f t="shared" si="174"/>
        <v>6.7203922739704831</v>
      </c>
      <c r="D3728" s="80">
        <f t="shared" si="175"/>
        <v>7.2579109062670648</v>
      </c>
      <c r="E3728" s="80">
        <f t="shared" si="176"/>
        <v>7.2345712578485752</v>
      </c>
    </row>
    <row r="3729" spans="1:5" x14ac:dyDescent="0.3">
      <c r="A3729" s="81">
        <v>42124</v>
      </c>
      <c r="B3729" s="88">
        <v>13.11</v>
      </c>
      <c r="C3729" s="29">
        <f t="shared" si="174"/>
        <v>6.7235624846178821</v>
      </c>
      <c r="D3729" s="80">
        <f t="shared" si="175"/>
        <v>7.2614730010610753</v>
      </c>
      <c r="E3729" s="80">
        <f t="shared" si="176"/>
        <v>7.2381272765250593</v>
      </c>
    </row>
    <row r="3730" spans="1:5" x14ac:dyDescent="0.3">
      <c r="A3730" s="81">
        <v>42128</v>
      </c>
      <c r="B3730" s="88">
        <v>13.11</v>
      </c>
      <c r="C3730" s="29">
        <f t="shared" si="174"/>
        <v>6.726850104965985</v>
      </c>
      <c r="D3730" s="80">
        <f t="shared" si="175"/>
        <v>7.2651670894695188</v>
      </c>
      <c r="E3730" s="80">
        <f t="shared" si="176"/>
        <v>7.2418098308802552</v>
      </c>
    </row>
    <row r="3731" spans="1:5" x14ac:dyDescent="0.3">
      <c r="A3731" s="81">
        <v>42129</v>
      </c>
      <c r="B3731" s="88">
        <v>13.13</v>
      </c>
      <c r="C3731" s="29">
        <f t="shared" si="174"/>
        <v>6.7301393328618095</v>
      </c>
      <c r="D3731" s="80">
        <f t="shared" si="175"/>
        <v>7.2688630571508268</v>
      </c>
      <c r="E3731" s="80">
        <f t="shared" si="176"/>
        <v>7.2454942588149089</v>
      </c>
    </row>
    <row r="3732" spans="1:5" x14ac:dyDescent="0.3">
      <c r="A3732" s="81">
        <v>42130</v>
      </c>
      <c r="B3732" s="88">
        <v>13.13</v>
      </c>
      <c r="C3732" s="29">
        <f t="shared" si="174"/>
        <v>6.7334348801889323</v>
      </c>
      <c r="D3732" s="80">
        <f t="shared" si="175"/>
        <v>7.2725661988286197</v>
      </c>
      <c r="E3732" s="80">
        <f t="shared" si="176"/>
        <v>7.2491856332286098</v>
      </c>
    </row>
    <row r="3733" spans="1:5" x14ac:dyDescent="0.3">
      <c r="A3733" s="81">
        <v>42131</v>
      </c>
      <c r="B3733" s="88">
        <v>13.13</v>
      </c>
      <c r="C3733" s="29">
        <f t="shared" si="174"/>
        <v>6.7367320412467153</v>
      </c>
      <c r="D3733" s="80">
        <f t="shared" si="175"/>
        <v>7.2762712270818204</v>
      </c>
      <c r="E3733" s="80">
        <f t="shared" si="176"/>
        <v>7.2528788882931785</v>
      </c>
    </row>
    <row r="3734" spans="1:5" x14ac:dyDescent="0.3">
      <c r="A3734" s="81">
        <v>42132</v>
      </c>
      <c r="B3734" s="88">
        <v>13.13</v>
      </c>
      <c r="C3734" s="29">
        <f t="shared" si="174"/>
        <v>6.7400308168253531</v>
      </c>
      <c r="D3734" s="80">
        <f t="shared" si="175"/>
        <v>7.2799781428715491</v>
      </c>
      <c r="E3734" s="80">
        <f t="shared" si="176"/>
        <v>7.2565740249667527</v>
      </c>
    </row>
    <row r="3735" spans="1:5" x14ac:dyDescent="0.3">
      <c r="A3735" s="81">
        <v>42135</v>
      </c>
      <c r="B3735" s="88">
        <v>13.13</v>
      </c>
      <c r="C3735" s="29">
        <f t="shared" si="174"/>
        <v>6.7433312077154284</v>
      </c>
      <c r="D3735" s="80">
        <f t="shared" si="175"/>
        <v>7.283686947159417</v>
      </c>
      <c r="E3735" s="80">
        <f t="shared" si="176"/>
        <v>7.2602710442079594</v>
      </c>
    </row>
    <row r="3736" spans="1:5" x14ac:dyDescent="0.3">
      <c r="A3736" s="81">
        <v>42136</v>
      </c>
      <c r="B3736" s="88">
        <v>13.13</v>
      </c>
      <c r="C3736" s="29">
        <f t="shared" si="174"/>
        <v>6.7466332147079111</v>
      </c>
      <c r="D3736" s="80">
        <f t="shared" si="175"/>
        <v>7.2873976409075247</v>
      </c>
      <c r="E3736" s="80">
        <f t="shared" si="176"/>
        <v>7.2639699469759131</v>
      </c>
    </row>
    <row r="3737" spans="1:5" x14ac:dyDescent="0.3">
      <c r="A3737" s="81">
        <v>42137</v>
      </c>
      <c r="B3737" s="88">
        <v>13.13</v>
      </c>
      <c r="C3737" s="29">
        <f t="shared" si="174"/>
        <v>6.7499368385941576</v>
      </c>
      <c r="D3737" s="80">
        <f t="shared" si="175"/>
        <v>7.2911102250784623</v>
      </c>
      <c r="E3737" s="80">
        <f t="shared" si="176"/>
        <v>7.2676707342302178</v>
      </c>
    </row>
    <row r="3738" spans="1:5" x14ac:dyDescent="0.3">
      <c r="A3738" s="81">
        <v>42138</v>
      </c>
      <c r="B3738" s="88">
        <v>13.13</v>
      </c>
      <c r="C3738" s="29">
        <f t="shared" si="174"/>
        <v>6.7532420801659123</v>
      </c>
      <c r="D3738" s="80">
        <f t="shared" si="175"/>
        <v>7.2948247006353109</v>
      </c>
      <c r="E3738" s="80">
        <f t="shared" si="176"/>
        <v>7.2713734069309659</v>
      </c>
    </row>
    <row r="3739" spans="1:5" x14ac:dyDescent="0.3">
      <c r="A3739" s="81">
        <v>42139</v>
      </c>
      <c r="B3739" s="88">
        <v>13.13</v>
      </c>
      <c r="C3739" s="29">
        <f t="shared" si="174"/>
        <v>6.7565489402153078</v>
      </c>
      <c r="D3739" s="80">
        <f t="shared" si="175"/>
        <v>7.2985410685416419</v>
      </c>
      <c r="E3739" s="80">
        <f t="shared" si="176"/>
        <v>7.2750779660387392</v>
      </c>
    </row>
    <row r="3740" spans="1:5" x14ac:dyDescent="0.3">
      <c r="A3740" s="81">
        <v>42142</v>
      </c>
      <c r="B3740" s="88">
        <v>13.13</v>
      </c>
      <c r="C3740" s="29">
        <f t="shared" si="174"/>
        <v>6.759857419534864</v>
      </c>
      <c r="D3740" s="80">
        <f t="shared" si="175"/>
        <v>7.3022593297615188</v>
      </c>
      <c r="E3740" s="80">
        <f t="shared" si="176"/>
        <v>7.2787844125146082</v>
      </c>
    </row>
    <row r="3741" spans="1:5" x14ac:dyDescent="0.3">
      <c r="A3741" s="81">
        <v>42143</v>
      </c>
      <c r="B3741" s="88">
        <v>13.13</v>
      </c>
      <c r="C3741" s="29">
        <f t="shared" si="174"/>
        <v>6.7631675189174887</v>
      </c>
      <c r="D3741" s="80">
        <f t="shared" si="175"/>
        <v>7.3059794852594946</v>
      </c>
      <c r="E3741" s="80">
        <f t="shared" si="176"/>
        <v>7.2824927473201342</v>
      </c>
    </row>
    <row r="3742" spans="1:5" x14ac:dyDescent="0.3">
      <c r="A3742" s="81">
        <v>42144</v>
      </c>
      <c r="B3742" s="88">
        <v>13.13</v>
      </c>
      <c r="C3742" s="29">
        <f t="shared" si="174"/>
        <v>6.7664792391564781</v>
      </c>
      <c r="D3742" s="80">
        <f t="shared" si="175"/>
        <v>7.3097015360006141</v>
      </c>
      <c r="E3742" s="80">
        <f t="shared" si="176"/>
        <v>7.2862029714173673</v>
      </c>
    </row>
    <row r="3743" spans="1:5" x14ac:dyDescent="0.3">
      <c r="A3743" s="81">
        <v>42145</v>
      </c>
      <c r="B3743" s="88">
        <v>13.13</v>
      </c>
      <c r="C3743" s="29">
        <f t="shared" si="174"/>
        <v>6.7697925810455164</v>
      </c>
      <c r="D3743" s="80">
        <f t="shared" si="175"/>
        <v>7.3134254829504135</v>
      </c>
      <c r="E3743" s="80">
        <f t="shared" si="176"/>
        <v>7.2899150857688486</v>
      </c>
    </row>
    <row r="3744" spans="1:5" x14ac:dyDescent="0.3">
      <c r="A3744" s="81">
        <v>42146</v>
      </c>
      <c r="B3744" s="88">
        <v>13.13</v>
      </c>
      <c r="C3744" s="29">
        <f t="shared" si="174"/>
        <v>6.7731075453786778</v>
      </c>
      <c r="D3744" s="80">
        <f t="shared" si="175"/>
        <v>7.3171513270749227</v>
      </c>
      <c r="E3744" s="80">
        <f t="shared" si="176"/>
        <v>7.2936290913376087</v>
      </c>
    </row>
    <row r="3745" spans="1:5" x14ac:dyDescent="0.3">
      <c r="A3745" s="81">
        <v>42149</v>
      </c>
      <c r="B3745" s="88">
        <v>13.13</v>
      </c>
      <c r="C3745" s="29">
        <f t="shared" si="174"/>
        <v>6.7764241329504245</v>
      </c>
      <c r="D3745" s="80">
        <f t="shared" si="175"/>
        <v>7.3208790693406609</v>
      </c>
      <c r="E3745" s="80">
        <f t="shared" si="176"/>
        <v>7.2973449890871702</v>
      </c>
    </row>
    <row r="3746" spans="1:5" x14ac:dyDescent="0.3">
      <c r="A3746" s="81">
        <v>42150</v>
      </c>
      <c r="B3746" s="88">
        <v>13.13</v>
      </c>
      <c r="C3746" s="29">
        <f t="shared" si="174"/>
        <v>6.7797423445556069</v>
      </c>
      <c r="D3746" s="80">
        <f t="shared" si="175"/>
        <v>7.3246087107146423</v>
      </c>
      <c r="E3746" s="80">
        <f t="shared" si="176"/>
        <v>7.3010627799815451</v>
      </c>
    </row>
    <row r="3747" spans="1:5" x14ac:dyDescent="0.3">
      <c r="A3747" s="81">
        <v>42151</v>
      </c>
      <c r="B3747" s="88">
        <v>13.13</v>
      </c>
      <c r="C3747" s="29">
        <f t="shared" si="174"/>
        <v>6.7830621809894662</v>
      </c>
      <c r="D3747" s="80">
        <f t="shared" si="175"/>
        <v>7.3283402521643728</v>
      </c>
      <c r="E3747" s="80">
        <f t="shared" si="176"/>
        <v>7.3047824649852364</v>
      </c>
    </row>
    <row r="3748" spans="1:5" x14ac:dyDescent="0.3">
      <c r="A3748" s="81">
        <v>42152</v>
      </c>
      <c r="B3748" s="88">
        <v>13.13</v>
      </c>
      <c r="C3748" s="29">
        <f t="shared" si="174"/>
        <v>6.7863836430476319</v>
      </c>
      <c r="D3748" s="80">
        <f t="shared" si="175"/>
        <v>7.3320736946578506</v>
      </c>
      <c r="E3748" s="80">
        <f t="shared" si="176"/>
        <v>7.3085040450632404</v>
      </c>
    </row>
    <row r="3749" spans="1:5" x14ac:dyDescent="0.3">
      <c r="A3749" s="81">
        <v>42153</v>
      </c>
      <c r="B3749" s="88">
        <v>13.13</v>
      </c>
      <c r="C3749" s="29">
        <f t="shared" si="174"/>
        <v>6.7897067315261239</v>
      </c>
      <c r="D3749" s="80">
        <f t="shared" si="175"/>
        <v>7.3358090391635669</v>
      </c>
      <c r="E3749" s="80">
        <f t="shared" si="176"/>
        <v>7.3122275211810432</v>
      </c>
    </row>
    <row r="3750" spans="1:5" x14ac:dyDescent="0.3">
      <c r="A3750" s="81">
        <v>42156</v>
      </c>
      <c r="B3750" s="88">
        <v>13.13</v>
      </c>
      <c r="C3750" s="29">
        <f t="shared" si="174"/>
        <v>6.7930314472213507</v>
      </c>
      <c r="D3750" s="80">
        <f t="shared" si="175"/>
        <v>7.3395462866505081</v>
      </c>
      <c r="E3750" s="80">
        <f t="shared" si="176"/>
        <v>7.3159528943046244</v>
      </c>
    </row>
    <row r="3751" spans="1:5" x14ac:dyDescent="0.3">
      <c r="A3751" s="81">
        <v>42157</v>
      </c>
      <c r="B3751" s="88">
        <v>13.13</v>
      </c>
      <c r="C3751" s="29">
        <f t="shared" si="174"/>
        <v>6.7963577909301121</v>
      </c>
      <c r="D3751" s="80">
        <f t="shared" si="175"/>
        <v>7.3432854380881523</v>
      </c>
      <c r="E3751" s="80">
        <f t="shared" si="176"/>
        <v>7.3196801654004533</v>
      </c>
    </row>
    <row r="3752" spans="1:5" x14ac:dyDescent="0.3">
      <c r="A3752" s="81">
        <v>42158</v>
      </c>
      <c r="B3752" s="88">
        <v>13.13</v>
      </c>
      <c r="C3752" s="29">
        <f t="shared" si="174"/>
        <v>6.799685763449598</v>
      </c>
      <c r="D3752" s="80">
        <f t="shared" si="175"/>
        <v>7.3470264944464727</v>
      </c>
      <c r="E3752" s="80">
        <f t="shared" si="176"/>
        <v>7.3234093354354943</v>
      </c>
    </row>
    <row r="3753" spans="1:5" x14ac:dyDescent="0.3">
      <c r="A3753" s="81">
        <v>42160</v>
      </c>
      <c r="B3753" s="88">
        <v>13.64</v>
      </c>
      <c r="C3753" s="29">
        <f t="shared" si="174"/>
        <v>6.8030153655773873</v>
      </c>
      <c r="D3753" s="80">
        <f t="shared" si="175"/>
        <v>7.3507694566959358</v>
      </c>
      <c r="E3753" s="80">
        <f t="shared" si="176"/>
        <v>7.3271404053772029</v>
      </c>
    </row>
    <row r="3754" spans="1:5" x14ac:dyDescent="0.3">
      <c r="A3754" s="81">
        <v>42163</v>
      </c>
      <c r="B3754" s="88">
        <v>13.64</v>
      </c>
      <c r="C3754" s="29">
        <f t="shared" si="174"/>
        <v>6.806468099965878</v>
      </c>
      <c r="D3754" s="80">
        <f t="shared" si="175"/>
        <v>7.3546509144535959</v>
      </c>
      <c r="E3754" s="80">
        <f t="shared" si="176"/>
        <v>7.3310042415112058</v>
      </c>
    </row>
    <row r="3755" spans="1:5" x14ac:dyDescent="0.3">
      <c r="A3755" s="81">
        <v>42164</v>
      </c>
      <c r="B3755" s="88">
        <v>13.64</v>
      </c>
      <c r="C3755" s="29">
        <f t="shared" si="174"/>
        <v>6.8099225867206528</v>
      </c>
      <c r="D3755" s="80">
        <f t="shared" si="175"/>
        <v>7.3585344217537445</v>
      </c>
      <c r="E3755" s="80">
        <f t="shared" si="176"/>
        <v>7.3348701151699238</v>
      </c>
    </row>
    <row r="3756" spans="1:5" x14ac:dyDescent="0.3">
      <c r="A3756" s="81">
        <v>42165</v>
      </c>
      <c r="B3756" s="88">
        <v>13.64</v>
      </c>
      <c r="C3756" s="29">
        <f t="shared" si="174"/>
        <v>6.8133788267310909</v>
      </c>
      <c r="D3756" s="80">
        <f t="shared" si="175"/>
        <v>7.3624199796786103</v>
      </c>
      <c r="E3756" s="80">
        <f t="shared" si="176"/>
        <v>7.3387380274278096</v>
      </c>
    </row>
    <row r="3757" spans="1:5" x14ac:dyDescent="0.3">
      <c r="A3757" s="81">
        <v>42166</v>
      </c>
      <c r="B3757" s="88">
        <v>13.64</v>
      </c>
      <c r="C3757" s="29">
        <f t="shared" si="174"/>
        <v>6.8168368208870209</v>
      </c>
      <c r="D3757" s="80">
        <f t="shared" si="175"/>
        <v>7.3663075893109928</v>
      </c>
      <c r="E3757" s="80">
        <f t="shared" si="176"/>
        <v>7.3426079793598822</v>
      </c>
    </row>
    <row r="3758" spans="1:5" x14ac:dyDescent="0.3">
      <c r="A3758" s="81">
        <v>42167</v>
      </c>
      <c r="B3758" s="88">
        <v>13.64</v>
      </c>
      <c r="C3758" s="29">
        <f t="shared" si="174"/>
        <v>6.8202965700787255</v>
      </c>
      <c r="D3758" s="80">
        <f t="shared" si="175"/>
        <v>7.3701972517342638</v>
      </c>
      <c r="E3758" s="80">
        <f t="shared" si="176"/>
        <v>7.3464799720417266</v>
      </c>
    </row>
    <row r="3759" spans="1:5" x14ac:dyDescent="0.3">
      <c r="A3759" s="81">
        <v>42170</v>
      </c>
      <c r="B3759" s="88">
        <v>13.64</v>
      </c>
      <c r="C3759" s="29">
        <f t="shared" si="174"/>
        <v>6.8237580751969373</v>
      </c>
      <c r="D3759" s="80">
        <f t="shared" si="175"/>
        <v>7.3740889680323676</v>
      </c>
      <c r="E3759" s="80">
        <f t="shared" si="176"/>
        <v>7.3503540065494954</v>
      </c>
    </row>
    <row r="3760" spans="1:5" x14ac:dyDescent="0.3">
      <c r="A3760" s="81">
        <v>42171</v>
      </c>
      <c r="B3760" s="88">
        <v>13.64</v>
      </c>
      <c r="C3760" s="29">
        <f t="shared" si="174"/>
        <v>6.8272213371328414</v>
      </c>
      <c r="D3760" s="80">
        <f t="shared" si="175"/>
        <v>7.3779827392898207</v>
      </c>
      <c r="E3760" s="80">
        <f t="shared" si="176"/>
        <v>7.3542300839599095</v>
      </c>
    </row>
    <row r="3761" spans="1:5" x14ac:dyDescent="0.3">
      <c r="A3761" s="81">
        <v>42172</v>
      </c>
      <c r="B3761" s="88">
        <v>13.64</v>
      </c>
      <c r="C3761" s="29">
        <f t="shared" si="174"/>
        <v>6.8306863567780756</v>
      </c>
      <c r="D3761" s="80">
        <f t="shared" si="175"/>
        <v>7.3818785665917108</v>
      </c>
      <c r="E3761" s="80">
        <f t="shared" si="176"/>
        <v>7.3581082053502573</v>
      </c>
    </row>
    <row r="3762" spans="1:5" x14ac:dyDescent="0.3">
      <c r="A3762" s="81">
        <v>42173</v>
      </c>
      <c r="B3762" s="88">
        <v>13.64</v>
      </c>
      <c r="C3762" s="29">
        <f t="shared" si="174"/>
        <v>6.8341531350247307</v>
      </c>
      <c r="D3762" s="80">
        <f t="shared" si="175"/>
        <v>7.385776451023701</v>
      </c>
      <c r="E3762" s="80">
        <f t="shared" si="176"/>
        <v>7.361988371798394</v>
      </c>
    </row>
    <row r="3763" spans="1:5" x14ac:dyDescent="0.3">
      <c r="A3763" s="81">
        <v>42174</v>
      </c>
      <c r="B3763" s="88">
        <v>13.64</v>
      </c>
      <c r="C3763" s="29">
        <f t="shared" si="174"/>
        <v>6.8376216727653496</v>
      </c>
      <c r="D3763" s="80">
        <f t="shared" si="175"/>
        <v>7.3896763936720253</v>
      </c>
      <c r="E3763" s="80">
        <f t="shared" si="176"/>
        <v>7.365870584382745</v>
      </c>
    </row>
    <row r="3764" spans="1:5" x14ac:dyDescent="0.3">
      <c r="A3764" s="81">
        <v>42177</v>
      </c>
      <c r="B3764" s="88">
        <v>13.64</v>
      </c>
      <c r="C3764" s="29">
        <f t="shared" si="174"/>
        <v>6.8410919708929274</v>
      </c>
      <c r="D3764" s="80">
        <f t="shared" si="175"/>
        <v>7.3935783956234928</v>
      </c>
      <c r="E3764" s="80">
        <f t="shared" si="176"/>
        <v>7.3697548441823031</v>
      </c>
    </row>
    <row r="3765" spans="1:5" x14ac:dyDescent="0.3">
      <c r="A3765" s="81">
        <v>42178</v>
      </c>
      <c r="B3765" s="88">
        <v>13.64</v>
      </c>
      <c r="C3765" s="29">
        <f t="shared" si="174"/>
        <v>6.8445640303009139</v>
      </c>
      <c r="D3765" s="80">
        <f t="shared" si="175"/>
        <v>7.3974824579654861</v>
      </c>
      <c r="E3765" s="80">
        <f t="shared" si="176"/>
        <v>7.3736411522766305</v>
      </c>
    </row>
    <row r="3766" spans="1:5" x14ac:dyDescent="0.3">
      <c r="A3766" s="81">
        <v>42179</v>
      </c>
      <c r="B3766" s="88">
        <v>13.64</v>
      </c>
      <c r="C3766" s="29">
        <f t="shared" si="174"/>
        <v>6.8480378518832117</v>
      </c>
      <c r="D3766" s="80">
        <f t="shared" si="175"/>
        <v>7.4013885817859615</v>
      </c>
      <c r="E3766" s="80">
        <f t="shared" si="176"/>
        <v>7.3775295097458589</v>
      </c>
    </row>
    <row r="3767" spans="1:5" x14ac:dyDescent="0.3">
      <c r="A3767" s="81">
        <v>42180</v>
      </c>
      <c r="B3767" s="88">
        <v>13.64</v>
      </c>
      <c r="C3767" s="29">
        <f t="shared" si="174"/>
        <v>6.8515134365341774</v>
      </c>
      <c r="D3767" s="80">
        <f t="shared" si="175"/>
        <v>7.4052967681734509</v>
      </c>
      <c r="E3767" s="80">
        <f t="shared" si="176"/>
        <v>7.3814199176706898</v>
      </c>
    </row>
    <row r="3768" spans="1:5" x14ac:dyDescent="0.3">
      <c r="A3768" s="81">
        <v>42181</v>
      </c>
      <c r="B3768" s="88">
        <v>13.64</v>
      </c>
      <c r="C3768" s="29">
        <f t="shared" si="174"/>
        <v>6.8549907851486207</v>
      </c>
      <c r="D3768" s="80">
        <f t="shared" si="175"/>
        <v>7.4092070182170593</v>
      </c>
      <c r="E3768" s="80">
        <f t="shared" si="176"/>
        <v>7.3853123771323936</v>
      </c>
    </row>
    <row r="3769" spans="1:5" x14ac:dyDescent="0.3">
      <c r="A3769" s="81">
        <v>42184</v>
      </c>
      <c r="B3769" s="88">
        <v>13.64</v>
      </c>
      <c r="C3769" s="29">
        <f t="shared" si="174"/>
        <v>6.8584698986218067</v>
      </c>
      <c r="D3769" s="80">
        <f t="shared" si="175"/>
        <v>7.4131193330064686</v>
      </c>
      <c r="E3769" s="80">
        <f t="shared" si="176"/>
        <v>7.3892068892128115</v>
      </c>
    </row>
    <row r="3770" spans="1:5" x14ac:dyDescent="0.3">
      <c r="A3770" s="81">
        <v>42185</v>
      </c>
      <c r="B3770" s="88">
        <v>13.64</v>
      </c>
      <c r="C3770" s="29">
        <f t="shared" si="174"/>
        <v>6.8619507778494535</v>
      </c>
      <c r="D3770" s="80">
        <f t="shared" si="175"/>
        <v>7.4170337136319349</v>
      </c>
      <c r="E3770" s="80">
        <f t="shared" si="176"/>
        <v>7.3931034549943559</v>
      </c>
    </row>
    <row r="3771" spans="1:5" x14ac:dyDescent="0.3">
      <c r="A3771" s="81">
        <v>42186</v>
      </c>
      <c r="B3771" s="88">
        <v>13.64</v>
      </c>
      <c r="C3771" s="29">
        <f t="shared" si="174"/>
        <v>6.865433423727735</v>
      </c>
      <c r="D3771" s="80">
        <f t="shared" si="175"/>
        <v>7.4209501611842894</v>
      </c>
      <c r="E3771" s="80">
        <f t="shared" si="176"/>
        <v>7.3970020755600085</v>
      </c>
    </row>
    <row r="3772" spans="1:5" x14ac:dyDescent="0.3">
      <c r="A3772" s="81">
        <v>42187</v>
      </c>
      <c r="B3772" s="88">
        <v>13.64</v>
      </c>
      <c r="C3772" s="29">
        <f t="shared" si="174"/>
        <v>6.8689178371532789</v>
      </c>
      <c r="D3772" s="80">
        <f t="shared" si="175"/>
        <v>7.4248686767549419</v>
      </c>
      <c r="E3772" s="80">
        <f t="shared" si="176"/>
        <v>7.400902751993323</v>
      </c>
    </row>
    <row r="3773" spans="1:5" x14ac:dyDescent="0.3">
      <c r="A3773" s="81">
        <v>42188</v>
      </c>
      <c r="B3773" s="88">
        <v>13.64</v>
      </c>
      <c r="C3773" s="29">
        <f t="shared" si="174"/>
        <v>6.8724040190231683</v>
      </c>
      <c r="D3773" s="80">
        <f t="shared" si="175"/>
        <v>7.4287892614358757</v>
      </c>
      <c r="E3773" s="80">
        <f t="shared" si="176"/>
        <v>7.4048054853784242</v>
      </c>
    </row>
    <row r="3774" spans="1:5" x14ac:dyDescent="0.3">
      <c r="A3774" s="81">
        <v>42191</v>
      </c>
      <c r="B3774" s="88">
        <v>13.64</v>
      </c>
      <c r="C3774" s="29">
        <f t="shared" si="174"/>
        <v>6.8758919702349424</v>
      </c>
      <c r="D3774" s="80">
        <f t="shared" si="175"/>
        <v>7.4327119163196516</v>
      </c>
      <c r="E3774" s="80">
        <f t="shared" si="176"/>
        <v>7.4087102768000088</v>
      </c>
    </row>
    <row r="3775" spans="1:5" x14ac:dyDescent="0.3">
      <c r="A3775" s="81">
        <v>42192</v>
      </c>
      <c r="B3775" s="88">
        <v>13.64</v>
      </c>
      <c r="C3775" s="29">
        <f t="shared" si="174"/>
        <v>6.8793816916865955</v>
      </c>
      <c r="D3775" s="80">
        <f t="shared" si="175"/>
        <v>7.4366366424994084</v>
      </c>
      <c r="E3775" s="80">
        <f t="shared" si="176"/>
        <v>7.4126171273433457</v>
      </c>
    </row>
    <row r="3776" spans="1:5" x14ac:dyDescent="0.3">
      <c r="A3776" s="81">
        <v>42193</v>
      </c>
      <c r="B3776" s="88">
        <v>13.64</v>
      </c>
      <c r="C3776" s="29">
        <f t="shared" si="174"/>
        <v>6.8828731842765771</v>
      </c>
      <c r="D3776" s="80">
        <f t="shared" si="175"/>
        <v>7.4405634410688606</v>
      </c>
      <c r="E3776" s="80">
        <f t="shared" si="176"/>
        <v>7.4165260380942764</v>
      </c>
    </row>
    <row r="3777" spans="1:5" x14ac:dyDescent="0.3">
      <c r="A3777" s="81">
        <v>42194</v>
      </c>
      <c r="B3777" s="88">
        <v>13.64</v>
      </c>
      <c r="C3777" s="29">
        <f t="shared" si="174"/>
        <v>6.8863664489037921</v>
      </c>
      <c r="D3777" s="80">
        <f t="shared" si="175"/>
        <v>7.4444923131223009</v>
      </c>
      <c r="E3777" s="80">
        <f t="shared" si="176"/>
        <v>7.4204370101392136</v>
      </c>
    </row>
    <row r="3778" spans="1:5" x14ac:dyDescent="0.3">
      <c r="A3778" s="81">
        <v>42195</v>
      </c>
      <c r="B3778" s="88">
        <v>13.64</v>
      </c>
      <c r="C3778" s="29">
        <f t="shared" si="174"/>
        <v>6.8898614864676038</v>
      </c>
      <c r="D3778" s="80">
        <f t="shared" si="175"/>
        <v>7.4484232597546001</v>
      </c>
      <c r="E3778" s="80">
        <f t="shared" si="176"/>
        <v>7.424350044565144</v>
      </c>
    </row>
    <row r="3779" spans="1:5" x14ac:dyDescent="0.3">
      <c r="A3779" s="81">
        <v>42198</v>
      </c>
      <c r="B3779" s="88">
        <v>13.64</v>
      </c>
      <c r="C3779" s="29">
        <f t="shared" si="174"/>
        <v>6.8933582978678301</v>
      </c>
      <c r="D3779" s="80">
        <f t="shared" si="175"/>
        <v>7.4523562820612073</v>
      </c>
      <c r="E3779" s="80">
        <f t="shared" si="176"/>
        <v>7.4282651424596269</v>
      </c>
    </row>
    <row r="3780" spans="1:5" x14ac:dyDescent="0.3">
      <c r="A3780" s="81">
        <v>42199</v>
      </c>
      <c r="B3780" s="88">
        <v>13.64</v>
      </c>
      <c r="C3780" s="29">
        <f t="shared" si="174"/>
        <v>6.8968568840047464</v>
      </c>
      <c r="D3780" s="80">
        <f t="shared" si="175"/>
        <v>7.4562913811381488</v>
      </c>
      <c r="E3780" s="80">
        <f t="shared" si="176"/>
        <v>7.4321823049107962</v>
      </c>
    </row>
    <row r="3781" spans="1:5" x14ac:dyDescent="0.3">
      <c r="A3781" s="81">
        <v>42200</v>
      </c>
      <c r="B3781" s="88">
        <v>13.64</v>
      </c>
      <c r="C3781" s="29">
        <f t="shared" ref="C3781:C3844" si="177">IF(A3781=$B$2,1,IF(A3780&lt;DATE(1998,1,2),ROUND(B3780/3000+1,8)*C3780,ROUND(((1+B3780/100)^(1/252)),8)*C3780))</f>
        <v>6.9003572457790847</v>
      </c>
      <c r="D3781" s="80">
        <f t="shared" ref="D3781:D3844" si="178">(((ROUND(C3781/C3780,8)-1)*$D$1)+1)*D3780</f>
        <v>7.4602285580820302</v>
      </c>
      <c r="E3781" s="80">
        <f t="shared" ref="E3781:E3844" si="179">(((ROUND(C3781/C3780,8))*(($E$1+1)^(1/252)))*E3780)</f>
        <v>7.4361015330073581</v>
      </c>
    </row>
    <row r="3782" spans="1:5" x14ac:dyDescent="0.3">
      <c r="A3782" s="81">
        <v>42201</v>
      </c>
      <c r="B3782" s="88">
        <v>13.64</v>
      </c>
      <c r="C3782" s="29">
        <f t="shared" si="177"/>
        <v>6.9038593840920344</v>
      </c>
      <c r="D3782" s="80">
        <f t="shared" si="178"/>
        <v>7.4641678139900369</v>
      </c>
      <c r="E3782" s="80">
        <f t="shared" si="179"/>
        <v>7.440022827838594</v>
      </c>
    </row>
    <row r="3783" spans="1:5" x14ac:dyDescent="0.3">
      <c r="A3783" s="81">
        <v>42202</v>
      </c>
      <c r="B3783" s="88">
        <v>13.64</v>
      </c>
      <c r="C3783" s="29">
        <f t="shared" si="177"/>
        <v>6.9073632998452421</v>
      </c>
      <c r="D3783" s="80">
        <f t="shared" si="178"/>
        <v>7.4681091499599326</v>
      </c>
      <c r="E3783" s="80">
        <f t="shared" si="179"/>
        <v>7.4439461904943593</v>
      </c>
    </row>
    <row r="3784" spans="1:5" x14ac:dyDescent="0.3">
      <c r="A3784" s="81">
        <v>42205</v>
      </c>
      <c r="B3784" s="88">
        <v>13.64</v>
      </c>
      <c r="C3784" s="29">
        <f t="shared" si="177"/>
        <v>6.9108689939408121</v>
      </c>
      <c r="D3784" s="80">
        <f t="shared" si="178"/>
        <v>7.4720525670900617</v>
      </c>
      <c r="E3784" s="80">
        <f t="shared" si="179"/>
        <v>7.447871622065084</v>
      </c>
    </row>
    <row r="3785" spans="1:5" x14ac:dyDescent="0.3">
      <c r="A3785" s="81">
        <v>42206</v>
      </c>
      <c r="B3785" s="88">
        <v>13.64</v>
      </c>
      <c r="C3785" s="29">
        <f t="shared" si="177"/>
        <v>6.9143764672813059</v>
      </c>
      <c r="D3785" s="80">
        <f t="shared" si="178"/>
        <v>7.4759980664793479</v>
      </c>
      <c r="E3785" s="80">
        <f t="shared" si="179"/>
        <v>7.4517991236417735</v>
      </c>
    </row>
    <row r="3786" spans="1:5" x14ac:dyDescent="0.3">
      <c r="A3786" s="81">
        <v>42207</v>
      </c>
      <c r="B3786" s="88">
        <v>13.64</v>
      </c>
      <c r="C3786" s="29">
        <f t="shared" si="177"/>
        <v>6.9178857207697444</v>
      </c>
      <c r="D3786" s="80">
        <f t="shared" si="178"/>
        <v>7.4799456492272949</v>
      </c>
      <c r="E3786" s="80">
        <f t="shared" si="179"/>
        <v>7.455728696316009</v>
      </c>
    </row>
    <row r="3787" spans="1:5" x14ac:dyDescent="0.3">
      <c r="A3787" s="81">
        <v>42208</v>
      </c>
      <c r="B3787" s="88">
        <v>13.64</v>
      </c>
      <c r="C3787" s="29">
        <f t="shared" si="177"/>
        <v>6.9213967553096065</v>
      </c>
      <c r="D3787" s="80">
        <f t="shared" si="178"/>
        <v>7.483895316433987</v>
      </c>
      <c r="E3787" s="80">
        <f t="shared" si="179"/>
        <v>7.459660341179946</v>
      </c>
    </row>
    <row r="3788" spans="1:5" x14ac:dyDescent="0.3">
      <c r="A3788" s="81">
        <v>42209</v>
      </c>
      <c r="B3788" s="88">
        <v>13.64</v>
      </c>
      <c r="C3788" s="29">
        <f t="shared" si="177"/>
        <v>6.9249095718048279</v>
      </c>
      <c r="D3788" s="80">
        <f t="shared" si="178"/>
        <v>7.4878470692000905</v>
      </c>
      <c r="E3788" s="80">
        <f t="shared" si="179"/>
        <v>7.4635940593263168</v>
      </c>
    </row>
    <row r="3789" spans="1:5" x14ac:dyDescent="0.3">
      <c r="A3789" s="81">
        <v>42212</v>
      </c>
      <c r="B3789" s="88">
        <v>13.64</v>
      </c>
      <c r="C3789" s="29">
        <f t="shared" si="177"/>
        <v>6.9284241711598051</v>
      </c>
      <c r="D3789" s="80">
        <f t="shared" si="178"/>
        <v>7.4918009086268516</v>
      </c>
      <c r="E3789" s="80">
        <f t="shared" si="179"/>
        <v>7.467529851848429</v>
      </c>
    </row>
    <row r="3790" spans="1:5" x14ac:dyDescent="0.3">
      <c r="A3790" s="81">
        <v>42213</v>
      </c>
      <c r="B3790" s="88">
        <v>13.64</v>
      </c>
      <c r="C3790" s="29">
        <f t="shared" si="177"/>
        <v>6.931940554279393</v>
      </c>
      <c r="D3790" s="80">
        <f t="shared" si="178"/>
        <v>7.4957568358160991</v>
      </c>
      <c r="E3790" s="80">
        <f t="shared" si="179"/>
        <v>7.4714677198401684</v>
      </c>
    </row>
    <row r="3791" spans="1:5" x14ac:dyDescent="0.3">
      <c r="A3791" s="81">
        <v>42214</v>
      </c>
      <c r="B3791" s="88">
        <v>13.64</v>
      </c>
      <c r="C3791" s="29">
        <f t="shared" si="177"/>
        <v>6.9354587220689057</v>
      </c>
      <c r="D3791" s="80">
        <f t="shared" si="178"/>
        <v>7.4997148518702428</v>
      </c>
      <c r="E3791" s="80">
        <f t="shared" si="179"/>
        <v>7.4754076643959966</v>
      </c>
    </row>
    <row r="3792" spans="1:5" x14ac:dyDescent="0.3">
      <c r="A3792" s="81">
        <v>42215</v>
      </c>
      <c r="B3792" s="88">
        <v>14.13</v>
      </c>
      <c r="C3792" s="29">
        <f t="shared" si="177"/>
        <v>6.9389786754341172</v>
      </c>
      <c r="D3792" s="80">
        <f t="shared" si="178"/>
        <v>7.503674957892275</v>
      </c>
      <c r="E3792" s="80">
        <f t="shared" si="179"/>
        <v>7.4793496866109521</v>
      </c>
    </row>
    <row r="3793" spans="1:5" x14ac:dyDescent="0.3">
      <c r="A3793" s="81">
        <v>42216</v>
      </c>
      <c r="B3793" s="88">
        <v>14.13</v>
      </c>
      <c r="C3793" s="29">
        <f t="shared" si="177"/>
        <v>6.9426189330370365</v>
      </c>
      <c r="D3793" s="80">
        <f t="shared" si="178"/>
        <v>7.5077704955298898</v>
      </c>
      <c r="E3793" s="80">
        <f t="shared" si="179"/>
        <v>7.4834215374016768</v>
      </c>
    </row>
    <row r="3794" spans="1:5" x14ac:dyDescent="0.3">
      <c r="A3794" s="81">
        <v>42219</v>
      </c>
      <c r="B3794" s="88">
        <v>14.13</v>
      </c>
      <c r="C3794" s="29">
        <f t="shared" si="177"/>
        <v>6.946261100355497</v>
      </c>
      <c r="D3794" s="80">
        <f t="shared" si="178"/>
        <v>7.5118682685293283</v>
      </c>
      <c r="E3794" s="80">
        <f t="shared" si="179"/>
        <v>7.4874956049585055</v>
      </c>
    </row>
    <row r="3795" spans="1:5" x14ac:dyDescent="0.3">
      <c r="A3795" s="81">
        <v>42220</v>
      </c>
      <c r="B3795" s="88">
        <v>14.13</v>
      </c>
      <c r="C3795" s="29">
        <f t="shared" si="177"/>
        <v>6.9499051783913544</v>
      </c>
      <c r="D3795" s="80">
        <f t="shared" si="178"/>
        <v>7.5159682781106616</v>
      </c>
      <c r="E3795" s="80">
        <f t="shared" si="179"/>
        <v>7.4915718904882729</v>
      </c>
    </row>
    <row r="3796" spans="1:5" x14ac:dyDescent="0.3">
      <c r="A3796" s="81">
        <v>42221</v>
      </c>
      <c r="B3796" s="88">
        <v>14.13</v>
      </c>
      <c r="C3796" s="29">
        <f t="shared" si="177"/>
        <v>6.9535511681469906</v>
      </c>
      <c r="D3796" s="80">
        <f t="shared" si="178"/>
        <v>7.5200705254946243</v>
      </c>
      <c r="E3796" s="80">
        <f t="shared" si="179"/>
        <v>7.4956503951984708</v>
      </c>
    </row>
    <row r="3797" spans="1:5" x14ac:dyDescent="0.3">
      <c r="A3797" s="81">
        <v>42222</v>
      </c>
      <c r="B3797" s="88">
        <v>14.13</v>
      </c>
      <c r="C3797" s="29">
        <f t="shared" si="177"/>
        <v>6.9571990706253128</v>
      </c>
      <c r="D3797" s="80">
        <f t="shared" si="178"/>
        <v>7.5241750119026189</v>
      </c>
      <c r="E3797" s="80">
        <f t="shared" si="179"/>
        <v>7.4997311202972483</v>
      </c>
    </row>
    <row r="3798" spans="1:5" x14ac:dyDescent="0.3">
      <c r="A3798" s="81">
        <v>42223</v>
      </c>
      <c r="B3798" s="88">
        <v>14.13</v>
      </c>
      <c r="C3798" s="29">
        <f t="shared" si="177"/>
        <v>6.960848886829754</v>
      </c>
      <c r="D3798" s="80">
        <f t="shared" si="178"/>
        <v>7.5282817385567151</v>
      </c>
      <c r="E3798" s="80">
        <f t="shared" si="179"/>
        <v>7.5038140669934128</v>
      </c>
    </row>
    <row r="3799" spans="1:5" x14ac:dyDescent="0.3">
      <c r="A3799" s="81">
        <v>42226</v>
      </c>
      <c r="B3799" s="88">
        <v>14.13</v>
      </c>
      <c r="C3799" s="29">
        <f t="shared" si="177"/>
        <v>6.9645006177642736</v>
      </c>
      <c r="D3799" s="80">
        <f t="shared" si="178"/>
        <v>7.5323907066796476</v>
      </c>
      <c r="E3799" s="80">
        <f t="shared" si="179"/>
        <v>7.5078992364964297</v>
      </c>
    </row>
    <row r="3800" spans="1:5" x14ac:dyDescent="0.3">
      <c r="A3800" s="81">
        <v>42227</v>
      </c>
      <c r="B3800" s="88">
        <v>14.13</v>
      </c>
      <c r="C3800" s="29">
        <f t="shared" si="177"/>
        <v>6.9681542644333589</v>
      </c>
      <c r="D3800" s="80">
        <f t="shared" si="178"/>
        <v>7.53650191749482</v>
      </c>
      <c r="E3800" s="80">
        <f t="shared" si="179"/>
        <v>7.5119866300164224</v>
      </c>
    </row>
    <row r="3801" spans="1:5" x14ac:dyDescent="0.3">
      <c r="A3801" s="81">
        <v>42228</v>
      </c>
      <c r="B3801" s="88">
        <v>14.13</v>
      </c>
      <c r="C3801" s="29">
        <f t="shared" si="177"/>
        <v>6.9718098278420237</v>
      </c>
      <c r="D3801" s="80">
        <f t="shared" si="178"/>
        <v>7.5406153722263038</v>
      </c>
      <c r="E3801" s="80">
        <f t="shared" si="179"/>
        <v>7.5160762487641728</v>
      </c>
    </row>
    <row r="3802" spans="1:5" x14ac:dyDescent="0.3">
      <c r="A3802" s="81">
        <v>42229</v>
      </c>
      <c r="B3802" s="88">
        <v>14.13</v>
      </c>
      <c r="C3802" s="29">
        <f t="shared" si="177"/>
        <v>6.9754673089958086</v>
      </c>
      <c r="D3802" s="80">
        <f t="shared" si="178"/>
        <v>7.5447310720988376</v>
      </c>
      <c r="E3802" s="80">
        <f t="shared" si="179"/>
        <v>7.5201680939511233</v>
      </c>
    </row>
    <row r="3803" spans="1:5" x14ac:dyDescent="0.3">
      <c r="A3803" s="81">
        <v>42230</v>
      </c>
      <c r="B3803" s="88">
        <v>14.13</v>
      </c>
      <c r="C3803" s="29">
        <f t="shared" si="177"/>
        <v>6.9791267089007807</v>
      </c>
      <c r="D3803" s="80">
        <f t="shared" si="178"/>
        <v>7.5488490183378287</v>
      </c>
      <c r="E3803" s="80">
        <f t="shared" si="179"/>
        <v>7.5242621667893745</v>
      </c>
    </row>
    <row r="3804" spans="1:5" x14ac:dyDescent="0.3">
      <c r="A3804" s="81">
        <v>42233</v>
      </c>
      <c r="B3804" s="88">
        <v>14.13</v>
      </c>
      <c r="C3804" s="29">
        <f t="shared" si="177"/>
        <v>6.9827880285635375</v>
      </c>
      <c r="D3804" s="80">
        <f t="shared" si="178"/>
        <v>7.5529692121693532</v>
      </c>
      <c r="E3804" s="80">
        <f t="shared" si="179"/>
        <v>7.528358468491688</v>
      </c>
    </row>
    <row r="3805" spans="1:5" x14ac:dyDescent="0.3">
      <c r="A3805" s="81">
        <v>42234</v>
      </c>
      <c r="B3805" s="88">
        <v>14.13</v>
      </c>
      <c r="C3805" s="29">
        <f t="shared" si="177"/>
        <v>6.9864512689912024</v>
      </c>
      <c r="D3805" s="80">
        <f t="shared" si="178"/>
        <v>7.557091654820157</v>
      </c>
      <c r="E3805" s="80">
        <f t="shared" si="179"/>
        <v>7.532457000271485</v>
      </c>
    </row>
    <row r="3806" spans="1:5" x14ac:dyDescent="0.3">
      <c r="A3806" s="81">
        <v>42235</v>
      </c>
      <c r="B3806" s="88">
        <v>14.13</v>
      </c>
      <c r="C3806" s="29">
        <f t="shared" si="177"/>
        <v>6.9901164311914279</v>
      </c>
      <c r="D3806" s="80">
        <f t="shared" si="178"/>
        <v>7.5612163475176555</v>
      </c>
      <c r="E3806" s="80">
        <f t="shared" si="179"/>
        <v>7.5365577633428469</v>
      </c>
    </row>
    <row r="3807" spans="1:5" x14ac:dyDescent="0.3">
      <c r="A3807" s="81">
        <v>42236</v>
      </c>
      <c r="B3807" s="88">
        <v>14.13</v>
      </c>
      <c r="C3807" s="29">
        <f t="shared" si="177"/>
        <v>6.9937835161723951</v>
      </c>
      <c r="D3807" s="80">
        <f t="shared" si="178"/>
        <v>7.565343291489933</v>
      </c>
      <c r="E3807" s="80">
        <f t="shared" si="179"/>
        <v>7.5406607589205166</v>
      </c>
    </row>
    <row r="3808" spans="1:5" x14ac:dyDescent="0.3">
      <c r="A3808" s="81">
        <v>42237</v>
      </c>
      <c r="B3808" s="88">
        <v>14.13</v>
      </c>
      <c r="C3808" s="29">
        <f t="shared" si="177"/>
        <v>6.9974525249428146</v>
      </c>
      <c r="D3808" s="80">
        <f t="shared" si="178"/>
        <v>7.5694724879657453</v>
      </c>
      <c r="E3808" s="80">
        <f t="shared" si="179"/>
        <v>7.5447659882198987</v>
      </c>
    </row>
    <row r="3809" spans="1:5" x14ac:dyDescent="0.3">
      <c r="A3809" s="81">
        <v>42240</v>
      </c>
      <c r="B3809" s="88">
        <v>14.13</v>
      </c>
      <c r="C3809" s="29">
        <f t="shared" si="177"/>
        <v>7.0011234585119251</v>
      </c>
      <c r="D3809" s="80">
        <f t="shared" si="178"/>
        <v>7.5736039381745188</v>
      </c>
      <c r="E3809" s="80">
        <f t="shared" si="179"/>
        <v>7.5488734524570589</v>
      </c>
    </row>
    <row r="3810" spans="1:5" x14ac:dyDescent="0.3">
      <c r="A3810" s="81">
        <v>42241</v>
      </c>
      <c r="B3810" s="88">
        <v>14.13</v>
      </c>
      <c r="C3810" s="29">
        <f t="shared" si="177"/>
        <v>7.004796317889495</v>
      </c>
      <c r="D3810" s="80">
        <f t="shared" si="178"/>
        <v>7.5777376433463504</v>
      </c>
      <c r="E3810" s="80">
        <f t="shared" si="179"/>
        <v>7.5529831528487241</v>
      </c>
    </row>
    <row r="3811" spans="1:5" x14ac:dyDescent="0.3">
      <c r="A3811" s="81">
        <v>42242</v>
      </c>
      <c r="B3811" s="88">
        <v>14.13</v>
      </c>
      <c r="C3811" s="29">
        <f t="shared" si="177"/>
        <v>7.0084711040858236</v>
      </c>
      <c r="D3811" s="80">
        <f t="shared" si="178"/>
        <v>7.5818736047120083</v>
      </c>
      <c r="E3811" s="80">
        <f t="shared" si="179"/>
        <v>7.557095090612286</v>
      </c>
    </row>
    <row r="3812" spans="1:5" x14ac:dyDescent="0.3">
      <c r="A3812" s="81">
        <v>42243</v>
      </c>
      <c r="B3812" s="88">
        <v>14.13</v>
      </c>
      <c r="C3812" s="29">
        <f t="shared" si="177"/>
        <v>7.012147818111738</v>
      </c>
      <c r="D3812" s="80">
        <f t="shared" si="178"/>
        <v>7.5860118235029326</v>
      </c>
      <c r="E3812" s="80">
        <f t="shared" si="179"/>
        <v>7.5612092669657969</v>
      </c>
    </row>
    <row r="3813" spans="1:5" x14ac:dyDescent="0.3">
      <c r="A3813" s="81">
        <v>42244</v>
      </c>
      <c r="B3813" s="88">
        <v>14.13</v>
      </c>
      <c r="C3813" s="29">
        <f t="shared" si="177"/>
        <v>7.0158264609785981</v>
      </c>
      <c r="D3813" s="80">
        <f t="shared" si="178"/>
        <v>7.5901523009512353</v>
      </c>
      <c r="E3813" s="80">
        <f t="shared" si="179"/>
        <v>7.5653256831279725</v>
      </c>
    </row>
    <row r="3814" spans="1:5" x14ac:dyDescent="0.3">
      <c r="A3814" s="81">
        <v>42247</v>
      </c>
      <c r="B3814" s="88">
        <v>14.13</v>
      </c>
      <c r="C3814" s="29">
        <f t="shared" si="177"/>
        <v>7.0195070336982921</v>
      </c>
      <c r="D3814" s="80">
        <f t="shared" si="178"/>
        <v>7.5942950382897019</v>
      </c>
      <c r="E3814" s="80">
        <f t="shared" si="179"/>
        <v>7.569444340318193</v>
      </c>
    </row>
    <row r="3815" spans="1:5" x14ac:dyDescent="0.3">
      <c r="A3815" s="81">
        <v>42248</v>
      </c>
      <c r="B3815" s="88">
        <v>14.13</v>
      </c>
      <c r="C3815" s="29">
        <f t="shared" si="177"/>
        <v>7.0231895372832405</v>
      </c>
      <c r="D3815" s="80">
        <f t="shared" si="178"/>
        <v>7.5984400367517893</v>
      </c>
      <c r="E3815" s="80">
        <f t="shared" si="179"/>
        <v>7.5735652397565021</v>
      </c>
    </row>
    <row r="3816" spans="1:5" x14ac:dyDescent="0.3">
      <c r="A3816" s="81">
        <v>42249</v>
      </c>
      <c r="B3816" s="88">
        <v>14.13</v>
      </c>
      <c r="C3816" s="29">
        <f t="shared" si="177"/>
        <v>7.0268739727463947</v>
      </c>
      <c r="D3816" s="80">
        <f t="shared" si="178"/>
        <v>7.6025872975716284</v>
      </c>
      <c r="E3816" s="80">
        <f t="shared" si="179"/>
        <v>7.5776883826636068</v>
      </c>
    </row>
    <row r="3817" spans="1:5" x14ac:dyDescent="0.3">
      <c r="A3817" s="81">
        <v>42250</v>
      </c>
      <c r="B3817" s="88">
        <v>14.13</v>
      </c>
      <c r="C3817" s="29">
        <f t="shared" si="177"/>
        <v>7.0305603411012374</v>
      </c>
      <c r="D3817" s="80">
        <f t="shared" si="178"/>
        <v>7.6067368219840246</v>
      </c>
      <c r="E3817" s="80">
        <f t="shared" si="179"/>
        <v>7.5818137702608803</v>
      </c>
    </row>
    <row r="3818" spans="1:5" x14ac:dyDescent="0.3">
      <c r="A3818" s="81">
        <v>42251</v>
      </c>
      <c r="B3818" s="88">
        <v>14.13</v>
      </c>
      <c r="C3818" s="29">
        <f t="shared" si="177"/>
        <v>7.0342486433617823</v>
      </c>
      <c r="D3818" s="80">
        <f t="shared" si="178"/>
        <v>7.6108886112244551</v>
      </c>
      <c r="E3818" s="80">
        <f t="shared" si="179"/>
        <v>7.5859414037703594</v>
      </c>
    </row>
    <row r="3819" spans="1:5" x14ac:dyDescent="0.3">
      <c r="A3819" s="81">
        <v>42255</v>
      </c>
      <c r="B3819" s="88">
        <v>14.13</v>
      </c>
      <c r="C3819" s="29">
        <f t="shared" si="177"/>
        <v>7.0379388805425762</v>
      </c>
      <c r="D3819" s="80">
        <f t="shared" si="178"/>
        <v>7.6150426665290736</v>
      </c>
      <c r="E3819" s="80">
        <f t="shared" si="179"/>
        <v>7.590071284414746</v>
      </c>
    </row>
    <row r="3820" spans="1:5" x14ac:dyDescent="0.3">
      <c r="A3820" s="81">
        <v>42256</v>
      </c>
      <c r="B3820" s="88">
        <v>14.13</v>
      </c>
      <c r="C3820" s="29">
        <f t="shared" si="177"/>
        <v>7.0416310536586977</v>
      </c>
      <c r="D3820" s="80">
        <f t="shared" si="178"/>
        <v>7.6191989891347065</v>
      </c>
      <c r="E3820" s="80">
        <f t="shared" si="179"/>
        <v>7.594203413417409</v>
      </c>
    </row>
    <row r="3821" spans="1:5" x14ac:dyDescent="0.3">
      <c r="A3821" s="81">
        <v>42257</v>
      </c>
      <c r="B3821" s="88">
        <v>14.13</v>
      </c>
      <c r="C3821" s="29">
        <f t="shared" si="177"/>
        <v>7.0453251637257575</v>
      </c>
      <c r="D3821" s="80">
        <f t="shared" si="178"/>
        <v>7.6233575802788573</v>
      </c>
      <c r="E3821" s="80">
        <f t="shared" si="179"/>
        <v>7.5983377920023818</v>
      </c>
    </row>
    <row r="3822" spans="1:5" x14ac:dyDescent="0.3">
      <c r="A3822" s="81">
        <v>42258</v>
      </c>
      <c r="B3822" s="88">
        <v>14.13</v>
      </c>
      <c r="C3822" s="29">
        <f t="shared" si="177"/>
        <v>7.0490212117599</v>
      </c>
      <c r="D3822" s="80">
        <f t="shared" si="178"/>
        <v>7.6275184411997037</v>
      </c>
      <c r="E3822" s="80">
        <f t="shared" si="179"/>
        <v>7.6024744213943656</v>
      </c>
    </row>
    <row r="3823" spans="1:5" x14ac:dyDescent="0.3">
      <c r="A3823" s="81">
        <v>42261</v>
      </c>
      <c r="B3823" s="88">
        <v>14.13</v>
      </c>
      <c r="C3823" s="29">
        <f t="shared" si="177"/>
        <v>7.052719198777802</v>
      </c>
      <c r="D3823" s="80">
        <f t="shared" si="178"/>
        <v>7.631681573136099</v>
      </c>
      <c r="E3823" s="80">
        <f t="shared" si="179"/>
        <v>7.6066133028187277</v>
      </c>
    </row>
    <row r="3824" spans="1:5" x14ac:dyDescent="0.3">
      <c r="A3824" s="81">
        <v>42262</v>
      </c>
      <c r="B3824" s="88">
        <v>14.13</v>
      </c>
      <c r="C3824" s="29">
        <f t="shared" si="177"/>
        <v>7.0564191257966726</v>
      </c>
      <c r="D3824" s="80">
        <f t="shared" si="178"/>
        <v>7.6358469773275734</v>
      </c>
      <c r="E3824" s="80">
        <f t="shared" si="179"/>
        <v>7.6107544375015017</v>
      </c>
    </row>
    <row r="3825" spans="1:5" x14ac:dyDescent="0.3">
      <c r="A3825" s="81">
        <v>42263</v>
      </c>
      <c r="B3825" s="88">
        <v>14.13</v>
      </c>
      <c r="C3825" s="29">
        <f t="shared" si="177"/>
        <v>7.0601209938342571</v>
      </c>
      <c r="D3825" s="80">
        <f t="shared" si="178"/>
        <v>7.6400146550143342</v>
      </c>
      <c r="E3825" s="80">
        <f t="shared" si="179"/>
        <v>7.6148978266693899</v>
      </c>
    </row>
    <row r="3826" spans="1:5" x14ac:dyDescent="0.3">
      <c r="A3826" s="81">
        <v>42264</v>
      </c>
      <c r="B3826" s="88">
        <v>14.13</v>
      </c>
      <c r="C3826" s="29">
        <f t="shared" si="177"/>
        <v>7.0638248039088323</v>
      </c>
      <c r="D3826" s="80">
        <f t="shared" si="178"/>
        <v>7.6441846074372641</v>
      </c>
      <c r="E3826" s="80">
        <f t="shared" si="179"/>
        <v>7.6190434715497624</v>
      </c>
    </row>
    <row r="3827" spans="1:5" x14ac:dyDescent="0.3">
      <c r="A3827" s="81">
        <v>42265</v>
      </c>
      <c r="B3827" s="88">
        <v>14.13</v>
      </c>
      <c r="C3827" s="29">
        <f t="shared" si="177"/>
        <v>7.0675305570392108</v>
      </c>
      <c r="D3827" s="80">
        <f t="shared" si="178"/>
        <v>7.6483568358379239</v>
      </c>
      <c r="E3827" s="80">
        <f t="shared" si="179"/>
        <v>7.6231913733706564</v>
      </c>
    </row>
    <row r="3828" spans="1:5" x14ac:dyDescent="0.3">
      <c r="A3828" s="81">
        <v>42268</v>
      </c>
      <c r="B3828" s="88">
        <v>14.13</v>
      </c>
      <c r="C3828" s="29">
        <f t="shared" si="177"/>
        <v>7.0712382542447392</v>
      </c>
      <c r="D3828" s="80">
        <f t="shared" si="178"/>
        <v>7.652531341458551</v>
      </c>
      <c r="E3828" s="80">
        <f t="shared" si="179"/>
        <v>7.627341533360779</v>
      </c>
    </row>
    <row r="3829" spans="1:5" x14ac:dyDescent="0.3">
      <c r="A3829" s="81">
        <v>42269</v>
      </c>
      <c r="B3829" s="88">
        <v>14.13</v>
      </c>
      <c r="C3829" s="29">
        <f t="shared" si="177"/>
        <v>7.0749478965452983</v>
      </c>
      <c r="D3829" s="80">
        <f t="shared" si="178"/>
        <v>7.656708125542063</v>
      </c>
      <c r="E3829" s="80">
        <f t="shared" si="179"/>
        <v>7.6314939527495049</v>
      </c>
    </row>
    <row r="3830" spans="1:5" x14ac:dyDescent="0.3">
      <c r="A3830" s="81">
        <v>42270</v>
      </c>
      <c r="B3830" s="88">
        <v>14.13</v>
      </c>
      <c r="C3830" s="29">
        <f t="shared" si="177"/>
        <v>7.0786594849613049</v>
      </c>
      <c r="D3830" s="80">
        <f t="shared" si="178"/>
        <v>7.6608871893320538</v>
      </c>
      <c r="E3830" s="80">
        <f t="shared" si="179"/>
        <v>7.6356486327668787</v>
      </c>
    </row>
    <row r="3831" spans="1:5" x14ac:dyDescent="0.3">
      <c r="A3831" s="81">
        <v>42271</v>
      </c>
      <c r="B3831" s="88">
        <v>14.13</v>
      </c>
      <c r="C3831" s="29">
        <f t="shared" si="177"/>
        <v>7.0823730205137103</v>
      </c>
      <c r="D3831" s="80">
        <f t="shared" si="178"/>
        <v>7.6650685340727973</v>
      </c>
      <c r="E3831" s="80">
        <f t="shared" si="179"/>
        <v>7.6398055746436153</v>
      </c>
    </row>
    <row r="3832" spans="1:5" x14ac:dyDescent="0.3">
      <c r="A3832" s="81">
        <v>42272</v>
      </c>
      <c r="B3832" s="88">
        <v>14.13</v>
      </c>
      <c r="C3832" s="29">
        <f t="shared" si="177"/>
        <v>7.0860885042240023</v>
      </c>
      <c r="D3832" s="80">
        <f t="shared" si="178"/>
        <v>7.6692521610092461</v>
      </c>
      <c r="E3832" s="80">
        <f t="shared" si="179"/>
        <v>7.6439647796110988</v>
      </c>
    </row>
    <row r="3833" spans="1:5" x14ac:dyDescent="0.3">
      <c r="A3833" s="81">
        <v>42275</v>
      </c>
      <c r="B3833" s="88">
        <v>14.13</v>
      </c>
      <c r="C3833" s="29">
        <f t="shared" si="177"/>
        <v>7.0898059371142033</v>
      </c>
      <c r="D3833" s="80">
        <f t="shared" si="178"/>
        <v>7.6734380713870314</v>
      </c>
      <c r="E3833" s="80">
        <f t="shared" si="179"/>
        <v>7.6481262489013835</v>
      </c>
    </row>
    <row r="3834" spans="1:5" x14ac:dyDescent="0.3">
      <c r="A3834" s="81">
        <v>42276</v>
      </c>
      <c r="B3834" s="88">
        <v>14.13</v>
      </c>
      <c r="C3834" s="29">
        <f t="shared" si="177"/>
        <v>7.0935253202068731</v>
      </c>
      <c r="D3834" s="80">
        <f t="shared" si="178"/>
        <v>7.6776262664524664</v>
      </c>
      <c r="E3834" s="80">
        <f t="shared" si="179"/>
        <v>7.6522899837471954</v>
      </c>
    </row>
    <row r="3835" spans="1:5" x14ac:dyDescent="0.3">
      <c r="A3835" s="81">
        <v>42277</v>
      </c>
      <c r="B3835" s="88">
        <v>14.13</v>
      </c>
      <c r="C3835" s="29">
        <f t="shared" si="177"/>
        <v>7.0972466545251072</v>
      </c>
      <c r="D3835" s="80">
        <f t="shared" si="178"/>
        <v>7.6818167474525429</v>
      </c>
      <c r="E3835" s="80">
        <f t="shared" si="179"/>
        <v>7.656455985381931</v>
      </c>
    </row>
    <row r="3836" spans="1:5" x14ac:dyDescent="0.3">
      <c r="A3836" s="81">
        <v>42278</v>
      </c>
      <c r="B3836" s="88">
        <v>14.13</v>
      </c>
      <c r="C3836" s="29">
        <f t="shared" si="177"/>
        <v>7.1009699410925382</v>
      </c>
      <c r="D3836" s="80">
        <f t="shared" si="178"/>
        <v>7.6860095156349333</v>
      </c>
      <c r="E3836" s="80">
        <f t="shared" si="179"/>
        <v>7.6606242550396573</v>
      </c>
    </row>
    <row r="3837" spans="1:5" x14ac:dyDescent="0.3">
      <c r="A3837" s="81">
        <v>42279</v>
      </c>
      <c r="B3837" s="88">
        <v>14.13</v>
      </c>
      <c r="C3837" s="29">
        <f t="shared" si="177"/>
        <v>7.1046951809333354</v>
      </c>
      <c r="D3837" s="80">
        <f t="shared" si="178"/>
        <v>7.6902045722479917</v>
      </c>
      <c r="E3837" s="80">
        <f t="shared" si="179"/>
        <v>7.6647947939551155</v>
      </c>
    </row>
    <row r="3838" spans="1:5" x14ac:dyDescent="0.3">
      <c r="A3838" s="81">
        <v>42282</v>
      </c>
      <c r="B3838" s="88">
        <v>14.13</v>
      </c>
      <c r="C3838" s="29">
        <f t="shared" si="177"/>
        <v>7.1084223750722053</v>
      </c>
      <c r="D3838" s="80">
        <f t="shared" si="178"/>
        <v>7.6944019185407537</v>
      </c>
      <c r="E3838" s="80">
        <f t="shared" si="179"/>
        <v>7.6689676033637166</v>
      </c>
    </row>
    <row r="3839" spans="1:5" x14ac:dyDescent="0.3">
      <c r="A3839" s="81">
        <v>42283</v>
      </c>
      <c r="B3839" s="88">
        <v>14.13</v>
      </c>
      <c r="C3839" s="29">
        <f t="shared" si="177"/>
        <v>7.1121515245343918</v>
      </c>
      <c r="D3839" s="80">
        <f t="shared" si="178"/>
        <v>7.6986015557629353</v>
      </c>
      <c r="E3839" s="80">
        <f t="shared" si="179"/>
        <v>7.6731426845015465</v>
      </c>
    </row>
    <row r="3840" spans="1:5" x14ac:dyDescent="0.3">
      <c r="A3840" s="81">
        <v>42284</v>
      </c>
      <c r="B3840" s="88">
        <v>14.13</v>
      </c>
      <c r="C3840" s="29">
        <f t="shared" si="177"/>
        <v>7.1158826303456779</v>
      </c>
      <c r="D3840" s="80">
        <f t="shared" si="178"/>
        <v>7.7028034851649361</v>
      </c>
      <c r="E3840" s="80">
        <f t="shared" si="179"/>
        <v>7.6773200386053615</v>
      </c>
    </row>
    <row r="3841" spans="1:5" x14ac:dyDescent="0.3">
      <c r="A3841" s="81">
        <v>42285</v>
      </c>
      <c r="B3841" s="88">
        <v>14.13</v>
      </c>
      <c r="C3841" s="29">
        <f t="shared" si="177"/>
        <v>7.119615693532384</v>
      </c>
      <c r="D3841" s="80">
        <f t="shared" si="178"/>
        <v>7.7070077079978381</v>
      </c>
      <c r="E3841" s="80">
        <f t="shared" si="179"/>
        <v>7.6814996669125932</v>
      </c>
    </row>
    <row r="3842" spans="1:5" x14ac:dyDescent="0.3">
      <c r="A3842" s="81">
        <v>42286</v>
      </c>
      <c r="B3842" s="88">
        <v>14.13</v>
      </c>
      <c r="C3842" s="29">
        <f t="shared" si="177"/>
        <v>7.1233507151213686</v>
      </c>
      <c r="D3842" s="80">
        <f t="shared" si="178"/>
        <v>7.7112142255134044</v>
      </c>
      <c r="E3842" s="80">
        <f t="shared" si="179"/>
        <v>7.6856815706613464</v>
      </c>
    </row>
    <row r="3843" spans="1:5" x14ac:dyDescent="0.3">
      <c r="A3843" s="81">
        <v>42290</v>
      </c>
      <c r="B3843" s="88">
        <v>14.13</v>
      </c>
      <c r="C3843" s="29">
        <f t="shared" si="177"/>
        <v>7.1270876961400287</v>
      </c>
      <c r="D3843" s="80">
        <f t="shared" si="178"/>
        <v>7.715423038964083</v>
      </c>
      <c r="E3843" s="80">
        <f t="shared" si="179"/>
        <v>7.6898657510903989</v>
      </c>
    </row>
    <row r="3844" spans="1:5" x14ac:dyDescent="0.3">
      <c r="A3844" s="81">
        <v>42291</v>
      </c>
      <c r="B3844" s="88">
        <v>14.13</v>
      </c>
      <c r="C3844" s="29">
        <f t="shared" si="177"/>
        <v>7.130826637616301</v>
      </c>
      <c r="D3844" s="80">
        <f t="shared" si="178"/>
        <v>7.7196341496030056</v>
      </c>
      <c r="E3844" s="80">
        <f t="shared" si="179"/>
        <v>7.6940522094392039</v>
      </c>
    </row>
    <row r="3845" spans="1:5" x14ac:dyDescent="0.3">
      <c r="A3845" s="81">
        <v>42292</v>
      </c>
      <c r="B3845" s="88">
        <v>14.13</v>
      </c>
      <c r="C3845" s="29">
        <f t="shared" ref="C3845:C3908" si="180">IF(A3845=$B$2,1,IF(A3844&lt;DATE(1998,1,2),ROUND(B3844/3000+1,8)*C3844,ROUND(((1+B3844/100)^(1/252)),8)*C3844))</f>
        <v>7.1345675405786615</v>
      </c>
      <c r="D3845" s="80">
        <f t="shared" ref="D3845:D3908" si="181">(((ROUND(C3845/C3844,8)-1)*$D$1)+1)*D3844</f>
        <v>7.7238475586839872</v>
      </c>
      <c r="E3845" s="80">
        <f t="shared" ref="E3845:E3908" si="182">(((ROUND(C3845/C3844,8))*(($E$1+1)^(1/252)))*E3844)</f>
        <v>7.6982409469478892</v>
      </c>
    </row>
    <row r="3846" spans="1:5" x14ac:dyDescent="0.3">
      <c r="A3846" s="81">
        <v>42293</v>
      </c>
      <c r="B3846" s="88">
        <v>14.13</v>
      </c>
      <c r="C3846" s="29">
        <f t="shared" si="180"/>
        <v>7.1383104060561244</v>
      </c>
      <c r="D3846" s="80">
        <f t="shared" si="181"/>
        <v>7.7280632674615264</v>
      </c>
      <c r="E3846" s="80">
        <f t="shared" si="182"/>
        <v>7.7024319648572579</v>
      </c>
    </row>
    <row r="3847" spans="1:5" x14ac:dyDescent="0.3">
      <c r="A3847" s="81">
        <v>42296</v>
      </c>
      <c r="B3847" s="88">
        <v>14.13</v>
      </c>
      <c r="C3847" s="29">
        <f t="shared" si="180"/>
        <v>7.1420552350782458</v>
      </c>
      <c r="D3847" s="80">
        <f t="shared" si="181"/>
        <v>7.7322812771908076</v>
      </c>
      <c r="E3847" s="80">
        <f t="shared" si="182"/>
        <v>7.7066252644087889</v>
      </c>
    </row>
    <row r="3848" spans="1:5" x14ac:dyDescent="0.3">
      <c r="A3848" s="81">
        <v>42297</v>
      </c>
      <c r="B3848" s="88">
        <v>14.13</v>
      </c>
      <c r="C3848" s="29">
        <f t="shared" si="180"/>
        <v>7.1458020286751207</v>
      </c>
      <c r="D3848" s="80">
        <f t="shared" si="181"/>
        <v>7.7365015891277009</v>
      </c>
      <c r="E3848" s="80">
        <f t="shared" si="182"/>
        <v>7.7108208468446362</v>
      </c>
    </row>
    <row r="3849" spans="1:5" x14ac:dyDescent="0.3">
      <c r="A3849" s="81">
        <v>42298</v>
      </c>
      <c r="B3849" s="88">
        <v>14.13</v>
      </c>
      <c r="C3849" s="29">
        <f t="shared" si="180"/>
        <v>7.1495507878773843</v>
      </c>
      <c r="D3849" s="80">
        <f t="shared" si="181"/>
        <v>7.7407242045287603</v>
      </c>
      <c r="E3849" s="80">
        <f t="shared" si="182"/>
        <v>7.7150187134076296</v>
      </c>
    </row>
    <row r="3850" spans="1:5" x14ac:dyDescent="0.3">
      <c r="A3850" s="81">
        <v>42299</v>
      </c>
      <c r="B3850" s="88">
        <v>14.14</v>
      </c>
      <c r="C3850" s="29">
        <f t="shared" si="180"/>
        <v>7.1533015137162126</v>
      </c>
      <c r="D3850" s="80">
        <f t="shared" si="181"/>
        <v>7.7449491246512263</v>
      </c>
      <c r="E3850" s="80">
        <f t="shared" si="182"/>
        <v>7.7192188653412774</v>
      </c>
    </row>
    <row r="3851" spans="1:5" x14ac:dyDescent="0.3">
      <c r="A3851" s="81">
        <v>42300</v>
      </c>
      <c r="B3851" s="88">
        <v>14.14</v>
      </c>
      <c r="C3851" s="29">
        <f t="shared" si="180"/>
        <v>7.1570567108788525</v>
      </c>
      <c r="D3851" s="80">
        <f t="shared" si="181"/>
        <v>7.7491791709987989</v>
      </c>
      <c r="E3851" s="80">
        <f t="shared" si="182"/>
        <v>7.7234240056698367</v>
      </c>
    </row>
    <row r="3852" spans="1:5" x14ac:dyDescent="0.3">
      <c r="A3852" s="81">
        <v>42303</v>
      </c>
      <c r="B3852" s="88">
        <v>14.14</v>
      </c>
      <c r="C3852" s="29">
        <f t="shared" si="180"/>
        <v>7.1608138793697949</v>
      </c>
      <c r="D3852" s="80">
        <f t="shared" si="181"/>
        <v>7.7534115276639497</v>
      </c>
      <c r="E3852" s="80">
        <f t="shared" si="182"/>
        <v>7.7276314368008068</v>
      </c>
    </row>
    <row r="3853" spans="1:5" x14ac:dyDescent="0.3">
      <c r="A3853" s="81">
        <v>42304</v>
      </c>
      <c r="B3853" s="88">
        <v>14.14</v>
      </c>
      <c r="C3853" s="29">
        <f t="shared" si="180"/>
        <v>7.1645730202239077</v>
      </c>
      <c r="D3853" s="80">
        <f t="shared" si="181"/>
        <v>7.7576461959085012</v>
      </c>
      <c r="E3853" s="80">
        <f t="shared" si="182"/>
        <v>7.73184115998213</v>
      </c>
    </row>
    <row r="3854" spans="1:5" x14ac:dyDescent="0.3">
      <c r="A3854" s="81">
        <v>42305</v>
      </c>
      <c r="B3854" s="88">
        <v>14.14</v>
      </c>
      <c r="C3854" s="29">
        <f t="shared" si="180"/>
        <v>7.1683341344766038</v>
      </c>
      <c r="D3854" s="80">
        <f t="shared" si="181"/>
        <v>7.7618831769949646</v>
      </c>
      <c r="E3854" s="80">
        <f t="shared" si="182"/>
        <v>7.7360531764624296</v>
      </c>
    </row>
    <row r="3855" spans="1:5" x14ac:dyDescent="0.3">
      <c r="A3855" s="81">
        <v>42306</v>
      </c>
      <c r="B3855" s="88">
        <v>14.14</v>
      </c>
      <c r="C3855" s="29">
        <f t="shared" si="180"/>
        <v>7.1720972231638376</v>
      </c>
      <c r="D3855" s="80">
        <f t="shared" si="181"/>
        <v>7.7661224721865407</v>
      </c>
      <c r="E3855" s="80">
        <f t="shared" si="182"/>
        <v>7.7402674874910087</v>
      </c>
    </row>
    <row r="3856" spans="1:5" x14ac:dyDescent="0.3">
      <c r="A3856" s="81">
        <v>42307</v>
      </c>
      <c r="B3856" s="88">
        <v>14.14</v>
      </c>
      <c r="C3856" s="29">
        <f t="shared" si="180"/>
        <v>7.1758622873221087</v>
      </c>
      <c r="D3856" s="80">
        <f t="shared" si="181"/>
        <v>7.770364082747121</v>
      </c>
      <c r="E3856" s="80">
        <f t="shared" si="182"/>
        <v>7.7444840943178512</v>
      </c>
    </row>
    <row r="3857" spans="1:5" x14ac:dyDescent="0.3">
      <c r="A3857" s="81">
        <v>42311</v>
      </c>
      <c r="B3857" s="88">
        <v>14.14</v>
      </c>
      <c r="C3857" s="29">
        <f t="shared" si="180"/>
        <v>7.1796293279884607</v>
      </c>
      <c r="D3857" s="80">
        <f t="shared" si="181"/>
        <v>7.7746080099412866</v>
      </c>
      <c r="E3857" s="80">
        <f t="shared" si="182"/>
        <v>7.7487029981936209</v>
      </c>
    </row>
    <row r="3858" spans="1:5" x14ac:dyDescent="0.3">
      <c r="A3858" s="81">
        <v>42312</v>
      </c>
      <c r="B3858" s="88">
        <v>14.14</v>
      </c>
      <c r="C3858" s="29">
        <f t="shared" si="180"/>
        <v>7.1833983462004811</v>
      </c>
      <c r="D3858" s="80">
        <f t="shared" si="181"/>
        <v>7.7788542550343101</v>
      </c>
      <c r="E3858" s="80">
        <f t="shared" si="182"/>
        <v>7.7529242003696641</v>
      </c>
    </row>
    <row r="3859" spans="1:5" x14ac:dyDescent="0.3">
      <c r="A3859" s="81">
        <v>42313</v>
      </c>
      <c r="B3859" s="88">
        <v>14.14</v>
      </c>
      <c r="C3859" s="29">
        <f t="shared" si="180"/>
        <v>7.1871693429963015</v>
      </c>
      <c r="D3859" s="80">
        <f t="shared" si="181"/>
        <v>7.7831028192921536</v>
      </c>
      <c r="E3859" s="80">
        <f t="shared" si="182"/>
        <v>7.7571477020980089</v>
      </c>
    </row>
    <row r="3860" spans="1:5" x14ac:dyDescent="0.3">
      <c r="A3860" s="81">
        <v>42314</v>
      </c>
      <c r="B3860" s="88">
        <v>14.14</v>
      </c>
      <c r="C3860" s="29">
        <f t="shared" si="180"/>
        <v>7.1909423194146003</v>
      </c>
      <c r="D3860" s="80">
        <f t="shared" si="181"/>
        <v>7.7873537039814726</v>
      </c>
      <c r="E3860" s="80">
        <f t="shared" si="182"/>
        <v>7.7613735046313641</v>
      </c>
    </row>
    <row r="3861" spans="1:5" x14ac:dyDescent="0.3">
      <c r="A3861" s="81">
        <v>42317</v>
      </c>
      <c r="B3861" s="88">
        <v>14.14</v>
      </c>
      <c r="C3861" s="29">
        <f t="shared" si="180"/>
        <v>7.1947172764945995</v>
      </c>
      <c r="D3861" s="80">
        <f t="shared" si="181"/>
        <v>7.7916069103696124</v>
      </c>
      <c r="E3861" s="80">
        <f t="shared" si="182"/>
        <v>7.7656016092231228</v>
      </c>
    </row>
    <row r="3862" spans="1:5" x14ac:dyDescent="0.3">
      <c r="A3862" s="81">
        <v>42318</v>
      </c>
      <c r="B3862" s="88">
        <v>14.14</v>
      </c>
      <c r="C3862" s="29">
        <f t="shared" si="180"/>
        <v>7.1984942152760674</v>
      </c>
      <c r="D3862" s="80">
        <f t="shared" si="181"/>
        <v>7.7958624397246119</v>
      </c>
      <c r="E3862" s="80">
        <f t="shared" si="182"/>
        <v>7.7698320171273592</v>
      </c>
    </row>
    <row r="3863" spans="1:5" x14ac:dyDescent="0.3">
      <c r="A3863" s="81">
        <v>42319</v>
      </c>
      <c r="B3863" s="88">
        <v>14.14</v>
      </c>
      <c r="C3863" s="29">
        <f t="shared" si="180"/>
        <v>7.2022731367993185</v>
      </c>
      <c r="D3863" s="80">
        <f t="shared" si="181"/>
        <v>7.800120293315203</v>
      </c>
      <c r="E3863" s="80">
        <f t="shared" si="182"/>
        <v>7.7740647295988312</v>
      </c>
    </row>
    <row r="3864" spans="1:5" x14ac:dyDescent="0.3">
      <c r="A3864" s="81">
        <v>42320</v>
      </c>
      <c r="B3864" s="88">
        <v>14.14</v>
      </c>
      <c r="C3864" s="29">
        <f t="shared" si="180"/>
        <v>7.2060540421052117</v>
      </c>
      <c r="D3864" s="80">
        <f t="shared" si="181"/>
        <v>7.8043804724108083</v>
      </c>
      <c r="E3864" s="80">
        <f t="shared" si="182"/>
        <v>7.778299747892981</v>
      </c>
    </row>
    <row r="3865" spans="1:5" x14ac:dyDescent="0.3">
      <c r="A3865" s="81">
        <v>42321</v>
      </c>
      <c r="B3865" s="88">
        <v>14.14</v>
      </c>
      <c r="C3865" s="29">
        <f t="shared" si="180"/>
        <v>7.209836932235155</v>
      </c>
      <c r="D3865" s="80">
        <f t="shared" si="181"/>
        <v>7.8086429782815463</v>
      </c>
      <c r="E3865" s="80">
        <f t="shared" si="182"/>
        <v>7.7825370732659342</v>
      </c>
    </row>
    <row r="3866" spans="1:5" x14ac:dyDescent="0.3">
      <c r="A3866" s="81">
        <v>42324</v>
      </c>
      <c r="B3866" s="88">
        <v>14.14</v>
      </c>
      <c r="C3866" s="29">
        <f t="shared" si="180"/>
        <v>7.2136218082311006</v>
      </c>
      <c r="D3866" s="80">
        <f t="shared" si="181"/>
        <v>7.8129078121982269</v>
      </c>
      <c r="E3866" s="80">
        <f t="shared" si="182"/>
        <v>7.7867767069745</v>
      </c>
    </row>
    <row r="3867" spans="1:5" x14ac:dyDescent="0.3">
      <c r="A3867" s="81">
        <v>42325</v>
      </c>
      <c r="B3867" s="88">
        <v>14.14</v>
      </c>
      <c r="C3867" s="29">
        <f t="shared" si="180"/>
        <v>7.2174086711355487</v>
      </c>
      <c r="D3867" s="80">
        <f t="shared" si="181"/>
        <v>7.8171749754323567</v>
      </c>
      <c r="E3867" s="80">
        <f t="shared" si="182"/>
        <v>7.7910186502761736</v>
      </c>
    </row>
    <row r="3868" spans="1:5" x14ac:dyDescent="0.3">
      <c r="A3868" s="81">
        <v>42326</v>
      </c>
      <c r="B3868" s="88">
        <v>14.14</v>
      </c>
      <c r="C3868" s="29">
        <f t="shared" si="180"/>
        <v>7.221197521991547</v>
      </c>
      <c r="D3868" s="80">
        <f t="shared" si="181"/>
        <v>7.821444469256134</v>
      </c>
      <c r="E3868" s="80">
        <f t="shared" si="182"/>
        <v>7.7952629044291344</v>
      </c>
    </row>
    <row r="3869" spans="1:5" x14ac:dyDescent="0.3">
      <c r="A3869" s="81">
        <v>42327</v>
      </c>
      <c r="B3869" s="88">
        <v>14.14</v>
      </c>
      <c r="C3869" s="29">
        <f t="shared" si="180"/>
        <v>7.2249883618426907</v>
      </c>
      <c r="D3869" s="80">
        <f t="shared" si="181"/>
        <v>7.8257162949424535</v>
      </c>
      <c r="E3869" s="80">
        <f t="shared" si="182"/>
        <v>7.7995094706922465</v>
      </c>
    </row>
    <row r="3870" spans="1:5" x14ac:dyDescent="0.3">
      <c r="A3870" s="81">
        <v>42328</v>
      </c>
      <c r="B3870" s="88">
        <v>14.14</v>
      </c>
      <c r="C3870" s="29">
        <f t="shared" si="180"/>
        <v>7.2287811917331233</v>
      </c>
      <c r="D3870" s="80">
        <f t="shared" si="181"/>
        <v>7.8299904537649043</v>
      </c>
      <c r="E3870" s="80">
        <f t="shared" si="182"/>
        <v>7.8037583503250616</v>
      </c>
    </row>
    <row r="3871" spans="1:5" x14ac:dyDescent="0.3">
      <c r="A3871" s="81">
        <v>42331</v>
      </c>
      <c r="B3871" s="88">
        <v>14.14</v>
      </c>
      <c r="C3871" s="29">
        <f t="shared" si="180"/>
        <v>7.2325760127075345</v>
      </c>
      <c r="D3871" s="80">
        <f t="shared" si="181"/>
        <v>7.834266946997773</v>
      </c>
      <c r="E3871" s="80">
        <f t="shared" si="182"/>
        <v>7.8080095445878159</v>
      </c>
    </row>
    <row r="3872" spans="1:5" x14ac:dyDescent="0.3">
      <c r="A3872" s="81">
        <v>42332</v>
      </c>
      <c r="B3872" s="88">
        <v>14.14</v>
      </c>
      <c r="C3872" s="29">
        <f t="shared" si="180"/>
        <v>7.2363728258111646</v>
      </c>
      <c r="D3872" s="80">
        <f t="shared" si="181"/>
        <v>7.8385457759160397</v>
      </c>
      <c r="E3872" s="80">
        <f t="shared" si="182"/>
        <v>7.8122630547414333</v>
      </c>
    </row>
    <row r="3873" spans="1:5" x14ac:dyDescent="0.3">
      <c r="A3873" s="81">
        <v>42333</v>
      </c>
      <c r="B3873" s="88">
        <v>14.14</v>
      </c>
      <c r="C3873" s="29">
        <f t="shared" si="180"/>
        <v>7.240171632089802</v>
      </c>
      <c r="D3873" s="80">
        <f t="shared" si="181"/>
        <v>7.8428269417953818</v>
      </c>
      <c r="E3873" s="80">
        <f t="shared" si="182"/>
        <v>7.8165188820475242</v>
      </c>
    </row>
    <row r="3874" spans="1:5" x14ac:dyDescent="0.3">
      <c r="A3874" s="81">
        <v>42334</v>
      </c>
      <c r="B3874" s="88">
        <v>14.14</v>
      </c>
      <c r="C3874" s="29">
        <f t="shared" si="180"/>
        <v>7.243972432589783</v>
      </c>
      <c r="D3874" s="80">
        <f t="shared" si="181"/>
        <v>7.8471104459121737</v>
      </c>
      <c r="E3874" s="80">
        <f t="shared" si="182"/>
        <v>7.8207770277683855</v>
      </c>
    </row>
    <row r="3875" spans="1:5" x14ac:dyDescent="0.3">
      <c r="A3875" s="81">
        <v>42335</v>
      </c>
      <c r="B3875" s="88">
        <v>14.14</v>
      </c>
      <c r="C3875" s="29">
        <f t="shared" si="180"/>
        <v>7.2477752283579946</v>
      </c>
      <c r="D3875" s="80">
        <f t="shared" si="181"/>
        <v>7.8513962895434872</v>
      </c>
      <c r="E3875" s="80">
        <f t="shared" si="182"/>
        <v>7.8250374931670033</v>
      </c>
    </row>
    <row r="3876" spans="1:5" x14ac:dyDescent="0.3">
      <c r="A3876" s="81">
        <v>42338</v>
      </c>
      <c r="B3876" s="88">
        <v>14.14</v>
      </c>
      <c r="C3876" s="29">
        <f t="shared" si="180"/>
        <v>7.2515800204418728</v>
      </c>
      <c r="D3876" s="80">
        <f t="shared" si="181"/>
        <v>7.8556844739670906</v>
      </c>
      <c r="E3876" s="80">
        <f t="shared" si="182"/>
        <v>7.8293002795070503</v>
      </c>
    </row>
    <row r="3877" spans="1:5" x14ac:dyDescent="0.3">
      <c r="A3877" s="81">
        <v>42339</v>
      </c>
      <c r="B3877" s="88">
        <v>14.14</v>
      </c>
      <c r="C3877" s="29">
        <f t="shared" si="180"/>
        <v>7.2553868098894032</v>
      </c>
      <c r="D3877" s="80">
        <f t="shared" si="181"/>
        <v>7.8599750004614508</v>
      </c>
      <c r="E3877" s="80">
        <f t="shared" si="182"/>
        <v>7.8335653880528877</v>
      </c>
    </row>
    <row r="3878" spans="1:5" x14ac:dyDescent="0.3">
      <c r="A3878" s="81">
        <v>42340</v>
      </c>
      <c r="B3878" s="88">
        <v>14.14</v>
      </c>
      <c r="C3878" s="29">
        <f t="shared" si="180"/>
        <v>7.2591955977491223</v>
      </c>
      <c r="D3878" s="80">
        <f t="shared" si="181"/>
        <v>7.8642678703057332</v>
      </c>
      <c r="E3878" s="80">
        <f t="shared" si="182"/>
        <v>7.8378328200695666</v>
      </c>
    </row>
    <row r="3879" spans="1:5" x14ac:dyDescent="0.3">
      <c r="A3879" s="81">
        <v>42341</v>
      </c>
      <c r="B3879" s="88">
        <v>14.14</v>
      </c>
      <c r="C3879" s="29">
        <f t="shared" si="180"/>
        <v>7.2630063850701161</v>
      </c>
      <c r="D3879" s="80">
        <f t="shared" si="181"/>
        <v>7.8685630847798009</v>
      </c>
      <c r="E3879" s="80">
        <f t="shared" si="182"/>
        <v>7.8421025768228265</v>
      </c>
    </row>
    <row r="3880" spans="1:5" x14ac:dyDescent="0.3">
      <c r="A3880" s="81">
        <v>42342</v>
      </c>
      <c r="B3880" s="88">
        <v>14.14</v>
      </c>
      <c r="C3880" s="29">
        <f t="shared" si="180"/>
        <v>7.2668191729020215</v>
      </c>
      <c r="D3880" s="80">
        <f t="shared" si="181"/>
        <v>7.8728606451642174</v>
      </c>
      <c r="E3880" s="80">
        <f t="shared" si="182"/>
        <v>7.8463746595790962</v>
      </c>
    </row>
    <row r="3881" spans="1:5" x14ac:dyDescent="0.3">
      <c r="A3881" s="81">
        <v>42345</v>
      </c>
      <c r="B3881" s="88">
        <v>14.14</v>
      </c>
      <c r="C3881" s="29">
        <f t="shared" si="180"/>
        <v>7.2706339622950278</v>
      </c>
      <c r="D3881" s="80">
        <f t="shared" si="181"/>
        <v>7.8771605527402437</v>
      </c>
      <c r="E3881" s="80">
        <f t="shared" si="182"/>
        <v>7.8506490696054954</v>
      </c>
    </row>
    <row r="3882" spans="1:5" x14ac:dyDescent="0.3">
      <c r="A3882" s="81">
        <v>42346</v>
      </c>
      <c r="B3882" s="88">
        <v>14.14</v>
      </c>
      <c r="C3882" s="29">
        <f t="shared" si="180"/>
        <v>7.2744507542998731</v>
      </c>
      <c r="D3882" s="80">
        <f t="shared" si="181"/>
        <v>7.8814628087898422</v>
      </c>
      <c r="E3882" s="80">
        <f t="shared" si="182"/>
        <v>7.854925808169833</v>
      </c>
    </row>
    <row r="3883" spans="1:5" x14ac:dyDescent="0.3">
      <c r="A3883" s="81">
        <v>42347</v>
      </c>
      <c r="B3883" s="88">
        <v>14.14</v>
      </c>
      <c r="C3883" s="29">
        <f t="shared" si="180"/>
        <v>7.2782695499678498</v>
      </c>
      <c r="D3883" s="80">
        <f t="shared" si="181"/>
        <v>7.8857674145956755</v>
      </c>
      <c r="E3883" s="80">
        <f t="shared" si="182"/>
        <v>7.8592048765406091</v>
      </c>
    </row>
    <row r="3884" spans="1:5" x14ac:dyDescent="0.3">
      <c r="A3884" s="81">
        <v>42348</v>
      </c>
      <c r="B3884" s="88">
        <v>14.14</v>
      </c>
      <c r="C3884" s="29">
        <f t="shared" si="180"/>
        <v>7.2820903503508001</v>
      </c>
      <c r="D3884" s="80">
        <f t="shared" si="181"/>
        <v>7.8900743714411048</v>
      </c>
      <c r="E3884" s="80">
        <f t="shared" si="182"/>
        <v>7.8634862759870146</v>
      </c>
    </row>
    <row r="3885" spans="1:5" x14ac:dyDescent="0.3">
      <c r="A3885" s="81">
        <v>42349</v>
      </c>
      <c r="B3885" s="88">
        <v>14.14</v>
      </c>
      <c r="C3885" s="29">
        <f t="shared" si="180"/>
        <v>7.2859131565011195</v>
      </c>
      <c r="D3885" s="80">
        <f t="shared" si="181"/>
        <v>7.8943836806101944</v>
      </c>
      <c r="E3885" s="80">
        <f t="shared" si="182"/>
        <v>7.8677700077789314</v>
      </c>
    </row>
    <row r="3886" spans="1:5" x14ac:dyDescent="0.3">
      <c r="A3886" s="81">
        <v>42352</v>
      </c>
      <c r="B3886" s="88">
        <v>14.14</v>
      </c>
      <c r="C3886" s="29">
        <f t="shared" si="180"/>
        <v>7.2897379694717559</v>
      </c>
      <c r="D3886" s="80">
        <f t="shared" si="181"/>
        <v>7.8986953433877094</v>
      </c>
      <c r="E3886" s="80">
        <f t="shared" si="182"/>
        <v>7.8720560731869345</v>
      </c>
    </row>
    <row r="3887" spans="1:5" x14ac:dyDescent="0.3">
      <c r="A3887" s="81">
        <v>42353</v>
      </c>
      <c r="B3887" s="88">
        <v>14.14</v>
      </c>
      <c r="C3887" s="29">
        <f t="shared" si="180"/>
        <v>7.2935647903162089</v>
      </c>
      <c r="D3887" s="80">
        <f t="shared" si="181"/>
        <v>7.9030093610591159</v>
      </c>
      <c r="E3887" s="80">
        <f t="shared" si="182"/>
        <v>7.8763444734822894</v>
      </c>
    </row>
    <row r="3888" spans="1:5" x14ac:dyDescent="0.3">
      <c r="A3888" s="81">
        <v>42354</v>
      </c>
      <c r="B3888" s="88">
        <v>14.14</v>
      </c>
      <c r="C3888" s="29">
        <f t="shared" si="180"/>
        <v>7.297393620088533</v>
      </c>
      <c r="D3888" s="80">
        <f t="shared" si="181"/>
        <v>7.9073257349105823</v>
      </c>
      <c r="E3888" s="80">
        <f t="shared" si="182"/>
        <v>7.8806352099369557</v>
      </c>
    </row>
    <row r="3889" spans="1:5" x14ac:dyDescent="0.3">
      <c r="A3889" s="81">
        <v>42355</v>
      </c>
      <c r="B3889" s="88">
        <v>14.14</v>
      </c>
      <c r="C3889" s="29">
        <f t="shared" si="180"/>
        <v>7.3012244598433336</v>
      </c>
      <c r="D3889" s="80">
        <f t="shared" si="181"/>
        <v>7.9116444662289798</v>
      </c>
      <c r="E3889" s="80">
        <f t="shared" si="182"/>
        <v>7.8849282838235846</v>
      </c>
    </row>
    <row r="3890" spans="1:5" x14ac:dyDescent="0.3">
      <c r="A3890" s="81">
        <v>42356</v>
      </c>
      <c r="B3890" s="88">
        <v>14.14</v>
      </c>
      <c r="C3890" s="29">
        <f t="shared" si="180"/>
        <v>7.3050573106357719</v>
      </c>
      <c r="D3890" s="80">
        <f t="shared" si="181"/>
        <v>7.9159655563018827</v>
      </c>
      <c r="E3890" s="80">
        <f t="shared" si="182"/>
        <v>7.889223696415522</v>
      </c>
    </row>
    <row r="3891" spans="1:5" x14ac:dyDescent="0.3">
      <c r="A3891" s="81">
        <v>42359</v>
      </c>
      <c r="B3891" s="88">
        <v>14.14</v>
      </c>
      <c r="C3891" s="29">
        <f t="shared" si="180"/>
        <v>7.3088921735215626</v>
      </c>
      <c r="D3891" s="80">
        <f t="shared" si="181"/>
        <v>7.9202890064175682</v>
      </c>
      <c r="E3891" s="80">
        <f t="shared" si="182"/>
        <v>7.8935214489868057</v>
      </c>
    </row>
    <row r="3892" spans="1:5" x14ac:dyDescent="0.3">
      <c r="A3892" s="81">
        <v>42360</v>
      </c>
      <c r="B3892" s="88">
        <v>14.14</v>
      </c>
      <c r="C3892" s="29">
        <f t="shared" si="180"/>
        <v>7.3127290495569737</v>
      </c>
      <c r="D3892" s="80">
        <f t="shared" si="181"/>
        <v>7.9246148178650166</v>
      </c>
      <c r="E3892" s="80">
        <f t="shared" si="182"/>
        <v>7.897821542812169</v>
      </c>
    </row>
    <row r="3893" spans="1:5" x14ac:dyDescent="0.3">
      <c r="A3893" s="81">
        <v>42361</v>
      </c>
      <c r="B3893" s="88">
        <v>14.14</v>
      </c>
      <c r="C3893" s="29">
        <f t="shared" si="180"/>
        <v>7.3165679397988281</v>
      </c>
      <c r="D3893" s="80">
        <f t="shared" si="181"/>
        <v>7.9289429919339129</v>
      </c>
      <c r="E3893" s="80">
        <f t="shared" si="182"/>
        <v>7.9021239791670395</v>
      </c>
    </row>
    <row r="3894" spans="1:5" x14ac:dyDescent="0.3">
      <c r="A3894" s="81">
        <v>42362</v>
      </c>
      <c r="B3894" s="88">
        <v>14.14</v>
      </c>
      <c r="C3894" s="29">
        <f t="shared" si="180"/>
        <v>7.3204088453045042</v>
      </c>
      <c r="D3894" s="80">
        <f t="shared" si="181"/>
        <v>7.9332735299146453</v>
      </c>
      <c r="E3894" s="80">
        <f t="shared" si="182"/>
        <v>7.9064287593275386</v>
      </c>
    </row>
    <row r="3895" spans="1:5" x14ac:dyDescent="0.3">
      <c r="A3895" s="81">
        <v>42366</v>
      </c>
      <c r="B3895" s="88">
        <v>14.14</v>
      </c>
      <c r="C3895" s="29">
        <f t="shared" si="180"/>
        <v>7.3242517671319343</v>
      </c>
      <c r="D3895" s="80">
        <f t="shared" si="181"/>
        <v>7.9376064330983089</v>
      </c>
      <c r="E3895" s="80">
        <f t="shared" si="182"/>
        <v>7.9107358845704843</v>
      </c>
    </row>
    <row r="3896" spans="1:5" x14ac:dyDescent="0.3">
      <c r="A3896" s="81">
        <v>42367</v>
      </c>
      <c r="B3896" s="88">
        <v>14.14</v>
      </c>
      <c r="C3896" s="29">
        <f t="shared" si="180"/>
        <v>7.3280967063396067</v>
      </c>
      <c r="D3896" s="80">
        <f t="shared" si="181"/>
        <v>7.9419417027767025</v>
      </c>
      <c r="E3896" s="80">
        <f t="shared" si="182"/>
        <v>7.9150453561733887</v>
      </c>
    </row>
    <row r="3897" spans="1:5" x14ac:dyDescent="0.3">
      <c r="A3897" s="81">
        <v>42368</v>
      </c>
      <c r="B3897" s="88">
        <v>14.14</v>
      </c>
      <c r="C3897" s="29">
        <f t="shared" si="180"/>
        <v>7.3319436639865661</v>
      </c>
      <c r="D3897" s="80">
        <f t="shared" si="181"/>
        <v>7.94627934024233</v>
      </c>
      <c r="E3897" s="80">
        <f t="shared" si="182"/>
        <v>7.9193571754144605</v>
      </c>
    </row>
    <row r="3898" spans="1:5" x14ac:dyDescent="0.3">
      <c r="A3898" s="81">
        <v>42369</v>
      </c>
      <c r="B3898" s="88">
        <v>14.14</v>
      </c>
      <c r="C3898" s="29">
        <f t="shared" si="180"/>
        <v>7.3357926411324117</v>
      </c>
      <c r="D3898" s="80">
        <f t="shared" si="181"/>
        <v>7.950619346788403</v>
      </c>
      <c r="E3898" s="80">
        <f t="shared" si="182"/>
        <v>7.9236713435726047</v>
      </c>
    </row>
    <row r="3899" spans="1:5" x14ac:dyDescent="0.3">
      <c r="A3899" s="81">
        <v>42373</v>
      </c>
      <c r="B3899" s="88">
        <v>14.14</v>
      </c>
      <c r="C3899" s="29">
        <f t="shared" si="180"/>
        <v>7.3396436388373001</v>
      </c>
      <c r="D3899" s="80">
        <f t="shared" si="181"/>
        <v>7.9549617237088377</v>
      </c>
      <c r="E3899" s="80">
        <f t="shared" si="182"/>
        <v>7.9279878619274236</v>
      </c>
    </row>
    <row r="3900" spans="1:5" x14ac:dyDescent="0.3">
      <c r="A3900" s="81">
        <v>42374</v>
      </c>
      <c r="B3900" s="88">
        <v>14.14</v>
      </c>
      <c r="C3900" s="29">
        <f t="shared" si="180"/>
        <v>7.3434966581619436</v>
      </c>
      <c r="D3900" s="80">
        <f t="shared" si="181"/>
        <v>7.9593064722982581</v>
      </c>
      <c r="E3900" s="80">
        <f t="shared" si="182"/>
        <v>7.9323067317592155</v>
      </c>
    </row>
    <row r="3901" spans="1:5" x14ac:dyDescent="0.3">
      <c r="A3901" s="81">
        <v>42375</v>
      </c>
      <c r="B3901" s="88">
        <v>14.14</v>
      </c>
      <c r="C3901" s="29">
        <f t="shared" si="180"/>
        <v>7.3473517001676116</v>
      </c>
      <c r="D3901" s="80">
        <f t="shared" si="181"/>
        <v>7.9636535938519941</v>
      </c>
      <c r="E3901" s="80">
        <f t="shared" si="182"/>
        <v>7.9366279543489773</v>
      </c>
    </row>
    <row r="3902" spans="1:5" x14ac:dyDescent="0.3">
      <c r="A3902" s="81">
        <v>42376</v>
      </c>
      <c r="B3902" s="88">
        <v>14.14</v>
      </c>
      <c r="C3902" s="29">
        <f t="shared" si="180"/>
        <v>7.3512087659161311</v>
      </c>
      <c r="D3902" s="80">
        <f t="shared" si="181"/>
        <v>7.9680030896660838</v>
      </c>
      <c r="E3902" s="80">
        <f t="shared" si="182"/>
        <v>7.9409515309784027</v>
      </c>
    </row>
    <row r="3903" spans="1:5" x14ac:dyDescent="0.3">
      <c r="A3903" s="81">
        <v>42377</v>
      </c>
      <c r="B3903" s="88">
        <v>14.14</v>
      </c>
      <c r="C3903" s="29">
        <f t="shared" si="180"/>
        <v>7.3550678564698861</v>
      </c>
      <c r="D3903" s="80">
        <f t="shared" si="181"/>
        <v>7.9723549610372739</v>
      </c>
      <c r="E3903" s="80">
        <f t="shared" si="182"/>
        <v>7.9452774629298837</v>
      </c>
    </row>
    <row r="3904" spans="1:5" x14ac:dyDescent="0.3">
      <c r="A3904" s="81">
        <v>42380</v>
      </c>
      <c r="B3904" s="88">
        <v>14.14</v>
      </c>
      <c r="C3904" s="29">
        <f t="shared" si="180"/>
        <v>7.3589289728918175</v>
      </c>
      <c r="D3904" s="80">
        <f t="shared" si="181"/>
        <v>7.9767092092630181</v>
      </c>
      <c r="E3904" s="80">
        <f t="shared" si="182"/>
        <v>7.9496057514865113</v>
      </c>
    </row>
    <row r="3905" spans="1:5" x14ac:dyDescent="0.3">
      <c r="A3905" s="81">
        <v>42381</v>
      </c>
      <c r="B3905" s="88">
        <v>14.14</v>
      </c>
      <c r="C3905" s="29">
        <f t="shared" si="180"/>
        <v>7.3627921162454264</v>
      </c>
      <c r="D3905" s="80">
        <f t="shared" si="181"/>
        <v>7.9810658356414796</v>
      </c>
      <c r="E3905" s="80">
        <f t="shared" si="182"/>
        <v>7.9539363979320754</v>
      </c>
    </row>
    <row r="3906" spans="1:5" x14ac:dyDescent="0.3">
      <c r="A3906" s="81">
        <v>42382</v>
      </c>
      <c r="B3906" s="88">
        <v>14.14</v>
      </c>
      <c r="C3906" s="29">
        <f t="shared" si="180"/>
        <v>7.3666572875947702</v>
      </c>
      <c r="D3906" s="80">
        <f t="shared" si="181"/>
        <v>7.9854248414715299</v>
      </c>
      <c r="E3906" s="80">
        <f t="shared" si="182"/>
        <v>7.9582694035510659</v>
      </c>
    </row>
    <row r="3907" spans="1:5" x14ac:dyDescent="0.3">
      <c r="A3907" s="81">
        <v>42383</v>
      </c>
      <c r="B3907" s="88">
        <v>14.14</v>
      </c>
      <c r="C3907" s="29">
        <f t="shared" si="180"/>
        <v>7.3705244880044649</v>
      </c>
      <c r="D3907" s="80">
        <f t="shared" si="181"/>
        <v>7.9897862280527496</v>
      </c>
      <c r="E3907" s="80">
        <f t="shared" si="182"/>
        <v>7.9626047696286717</v>
      </c>
    </row>
    <row r="3908" spans="1:5" x14ac:dyDescent="0.3">
      <c r="A3908" s="81">
        <v>42384</v>
      </c>
      <c r="B3908" s="88">
        <v>14.14</v>
      </c>
      <c r="C3908" s="29">
        <f t="shared" si="180"/>
        <v>7.3743937185396868</v>
      </c>
      <c r="D3908" s="80">
        <f t="shared" si="181"/>
        <v>7.9941499966854304</v>
      </c>
      <c r="E3908" s="80">
        <f t="shared" si="182"/>
        <v>7.9669424974507814</v>
      </c>
    </row>
    <row r="3909" spans="1:5" x14ac:dyDescent="0.3">
      <c r="A3909" s="81">
        <v>42387</v>
      </c>
      <c r="B3909" s="88">
        <v>14.14</v>
      </c>
      <c r="C3909" s="29">
        <f t="shared" ref="C3909:C3972" si="183">IF(A3909=$B$2,1,IF(A3908&lt;DATE(1998,1,2),ROUND(B3908/3000+1,8)*C3908,ROUND(((1+B3908/100)^(1/252)),8)*C3908))</f>
        <v>7.3782649802661711</v>
      </c>
      <c r="D3909" s="80">
        <f t="shared" ref="D3909:D3972" si="184">(((ROUND(C3909/C3908,8)-1)*$D$1)+1)*D3908</f>
        <v>7.998516148670574</v>
      </c>
      <c r="E3909" s="80">
        <f t="shared" ref="E3909:E3972" si="185">(((ROUND(C3909/C3908,8))*(($E$1+1)^(1/252)))*E3908)</f>
        <v>7.9712825883039855</v>
      </c>
    </row>
    <row r="3910" spans="1:5" x14ac:dyDescent="0.3">
      <c r="A3910" s="81">
        <v>42388</v>
      </c>
      <c r="B3910" s="88">
        <v>14.14</v>
      </c>
      <c r="C3910" s="29">
        <f t="shared" si="183"/>
        <v>7.3821382742502113</v>
      </c>
      <c r="D3910" s="80">
        <f t="shared" si="184"/>
        <v>8.0028846853098923</v>
      </c>
      <c r="E3910" s="80">
        <f t="shared" si="185"/>
        <v>7.9756250434755733</v>
      </c>
    </row>
    <row r="3911" spans="1:5" x14ac:dyDescent="0.3">
      <c r="A3911" s="81">
        <v>42389</v>
      </c>
      <c r="B3911" s="88">
        <v>14.14</v>
      </c>
      <c r="C3911" s="29">
        <f t="shared" si="183"/>
        <v>7.3860136015586608</v>
      </c>
      <c r="D3911" s="80">
        <f t="shared" si="184"/>
        <v>8.0072556079058064</v>
      </c>
      <c r="E3911" s="80">
        <f t="shared" si="185"/>
        <v>7.9799698642535377</v>
      </c>
    </row>
    <row r="3912" spans="1:5" x14ac:dyDescent="0.3">
      <c r="A3912" s="81">
        <v>42390</v>
      </c>
      <c r="B3912" s="88">
        <v>14.13</v>
      </c>
      <c r="C3912" s="29">
        <f t="shared" si="183"/>
        <v>7.3898909632589342</v>
      </c>
      <c r="D3912" s="80">
        <f t="shared" si="184"/>
        <v>8.0116289177614508</v>
      </c>
      <c r="E3912" s="80">
        <f t="shared" si="185"/>
        <v>7.9843170519265714</v>
      </c>
    </row>
    <row r="3913" spans="1:5" x14ac:dyDescent="0.3">
      <c r="A3913" s="81">
        <v>42391</v>
      </c>
      <c r="B3913" s="88">
        <v>14.13</v>
      </c>
      <c r="C3913" s="29">
        <f t="shared" si="183"/>
        <v>7.3937677739571699</v>
      </c>
      <c r="D3913" s="80">
        <f t="shared" si="184"/>
        <v>8.016001698826118</v>
      </c>
      <c r="E3913" s="80">
        <f t="shared" si="185"/>
        <v>7.9886638132177952</v>
      </c>
    </row>
    <row r="3914" spans="1:5" x14ac:dyDescent="0.3">
      <c r="A3914" s="81">
        <v>42394</v>
      </c>
      <c r="B3914" s="88">
        <v>14.13</v>
      </c>
      <c r="C3914" s="29">
        <f t="shared" si="183"/>
        <v>7.3976466184690661</v>
      </c>
      <c r="D3914" s="80">
        <f t="shared" si="184"/>
        <v>8.0203768665732493</v>
      </c>
      <c r="E3914" s="80">
        <f t="shared" si="185"/>
        <v>7.9930129409398107</v>
      </c>
    </row>
    <row r="3915" spans="1:5" x14ac:dyDescent="0.3">
      <c r="A3915" s="81">
        <v>42395</v>
      </c>
      <c r="B3915" s="88">
        <v>14.13</v>
      </c>
      <c r="C3915" s="29">
        <f t="shared" si="183"/>
        <v>7.401527497861581</v>
      </c>
      <c r="D3915" s="80">
        <f t="shared" si="184"/>
        <v>8.0247544223055058</v>
      </c>
      <c r="E3915" s="80">
        <f t="shared" si="185"/>
        <v>7.9973644363809324</v>
      </c>
    </row>
    <row r="3916" spans="1:5" x14ac:dyDescent="0.3">
      <c r="A3916" s="81">
        <v>42396</v>
      </c>
      <c r="B3916" s="88">
        <v>14.13</v>
      </c>
      <c r="C3916" s="29">
        <f t="shared" si="183"/>
        <v>7.405410413202234</v>
      </c>
      <c r="D3916" s="80">
        <f t="shared" si="184"/>
        <v>8.0291343673262592</v>
      </c>
      <c r="E3916" s="80">
        <f t="shared" si="185"/>
        <v>8.0017183008301753</v>
      </c>
    </row>
    <row r="3917" spans="1:5" x14ac:dyDescent="0.3">
      <c r="A3917" s="81">
        <v>42397</v>
      </c>
      <c r="B3917" s="88">
        <v>14.13</v>
      </c>
      <c r="C3917" s="29">
        <f t="shared" si="183"/>
        <v>7.4092953655591041</v>
      </c>
      <c r="D3917" s="80">
        <f t="shared" si="184"/>
        <v>8.0335167029395933</v>
      </c>
      <c r="E3917" s="80">
        <f t="shared" si="185"/>
        <v>8.0060745355772571</v>
      </c>
    </row>
    <row r="3918" spans="1:5" x14ac:dyDescent="0.3">
      <c r="A3918" s="81">
        <v>42398</v>
      </c>
      <c r="B3918" s="88">
        <v>14.13</v>
      </c>
      <c r="C3918" s="29">
        <f t="shared" si="183"/>
        <v>7.4131823560008305</v>
      </c>
      <c r="D3918" s="80">
        <f t="shared" si="184"/>
        <v>8.0379014304503027</v>
      </c>
      <c r="E3918" s="80">
        <f t="shared" si="185"/>
        <v>8.010433141912598</v>
      </c>
    </row>
    <row r="3919" spans="1:5" x14ac:dyDescent="0.3">
      <c r="A3919" s="81">
        <v>42401</v>
      </c>
      <c r="B3919" s="88">
        <v>14.13</v>
      </c>
      <c r="C3919" s="29">
        <f t="shared" si="183"/>
        <v>7.4170713855966124</v>
      </c>
      <c r="D3919" s="80">
        <f t="shared" si="184"/>
        <v>8.042288551163896</v>
      </c>
      <c r="E3919" s="80">
        <f t="shared" si="185"/>
        <v>8.0147941211273199</v>
      </c>
    </row>
    <row r="3920" spans="1:5" x14ac:dyDescent="0.3">
      <c r="A3920" s="81">
        <v>42402</v>
      </c>
      <c r="B3920" s="88">
        <v>14.13</v>
      </c>
      <c r="C3920" s="29">
        <f t="shared" si="183"/>
        <v>7.4209624554162108</v>
      </c>
      <c r="D3920" s="80">
        <f t="shared" si="184"/>
        <v>8.046678066386594</v>
      </c>
      <c r="E3920" s="80">
        <f t="shared" si="185"/>
        <v>8.0191574745132481</v>
      </c>
    </row>
    <row r="3921" spans="1:5" x14ac:dyDescent="0.3">
      <c r="A3921" s="81">
        <v>42403</v>
      </c>
      <c r="B3921" s="88">
        <v>14.13</v>
      </c>
      <c r="C3921" s="29">
        <f t="shared" si="183"/>
        <v>7.4248555665299474</v>
      </c>
      <c r="D3921" s="80">
        <f t="shared" si="184"/>
        <v>8.05106997742533</v>
      </c>
      <c r="E3921" s="80">
        <f t="shared" si="185"/>
        <v>8.0235232033629096</v>
      </c>
    </row>
    <row r="3922" spans="1:5" x14ac:dyDescent="0.3">
      <c r="A3922" s="81">
        <v>42404</v>
      </c>
      <c r="B3922" s="88">
        <v>14.13</v>
      </c>
      <c r="C3922" s="29">
        <f t="shared" si="183"/>
        <v>7.4287507200087051</v>
      </c>
      <c r="D3922" s="80">
        <f t="shared" si="184"/>
        <v>8.0554642855877496</v>
      </c>
      <c r="E3922" s="80">
        <f t="shared" si="185"/>
        <v>8.0278913089695365</v>
      </c>
    </row>
    <row r="3923" spans="1:5" x14ac:dyDescent="0.3">
      <c r="A3923" s="81">
        <v>42405</v>
      </c>
      <c r="B3923" s="88">
        <v>14.13</v>
      </c>
      <c r="C3923" s="29">
        <f t="shared" si="183"/>
        <v>7.432647916923929</v>
      </c>
      <c r="D3923" s="80">
        <f t="shared" si="184"/>
        <v>8.0598609921822142</v>
      </c>
      <c r="E3923" s="80">
        <f t="shared" si="185"/>
        <v>8.0322617926270663</v>
      </c>
    </row>
    <row r="3924" spans="1:5" x14ac:dyDescent="0.3">
      <c r="A3924" s="81">
        <v>42410</v>
      </c>
      <c r="B3924" s="88">
        <v>14.13</v>
      </c>
      <c r="C3924" s="29">
        <f t="shared" si="183"/>
        <v>7.4365471583476266</v>
      </c>
      <c r="D3924" s="80">
        <f t="shared" si="184"/>
        <v>8.0642600985177975</v>
      </c>
      <c r="E3924" s="80">
        <f t="shared" si="185"/>
        <v>8.036634655630138</v>
      </c>
    </row>
    <row r="3925" spans="1:5" x14ac:dyDescent="0.3">
      <c r="A3925" s="81">
        <v>42411</v>
      </c>
      <c r="B3925" s="88">
        <v>14.13</v>
      </c>
      <c r="C3925" s="29">
        <f t="shared" si="183"/>
        <v>7.4404484453523674</v>
      </c>
      <c r="D3925" s="80">
        <f t="shared" si="184"/>
        <v>8.068661605904289</v>
      </c>
      <c r="E3925" s="80">
        <f t="shared" si="185"/>
        <v>8.0410098992740977</v>
      </c>
    </row>
    <row r="3926" spans="1:5" x14ac:dyDescent="0.3">
      <c r="A3926" s="81">
        <v>42412</v>
      </c>
      <c r="B3926" s="88">
        <v>14.13</v>
      </c>
      <c r="C3926" s="29">
        <f t="shared" si="183"/>
        <v>7.4443517790112841</v>
      </c>
      <c r="D3926" s="80">
        <f t="shared" si="184"/>
        <v>8.0730655156521927</v>
      </c>
      <c r="E3926" s="80">
        <f t="shared" si="185"/>
        <v>8.0453875248549949</v>
      </c>
    </row>
    <row r="3927" spans="1:5" x14ac:dyDescent="0.3">
      <c r="A3927" s="81">
        <v>42415</v>
      </c>
      <c r="B3927" s="88">
        <v>14.13</v>
      </c>
      <c r="C3927" s="29">
        <f t="shared" si="183"/>
        <v>7.4482571603980716</v>
      </c>
      <c r="D3927" s="80">
        <f t="shared" si="184"/>
        <v>8.0774718290727261</v>
      </c>
      <c r="E3927" s="80">
        <f t="shared" si="185"/>
        <v>8.049767533669586</v>
      </c>
    </row>
    <row r="3928" spans="1:5" x14ac:dyDescent="0.3">
      <c r="A3928" s="81">
        <v>42416</v>
      </c>
      <c r="B3928" s="88">
        <v>14.13</v>
      </c>
      <c r="C3928" s="29">
        <f t="shared" si="183"/>
        <v>7.452164590586988</v>
      </c>
      <c r="D3928" s="80">
        <f t="shared" si="184"/>
        <v>8.0818805474778248</v>
      </c>
      <c r="E3928" s="80">
        <f t="shared" si="185"/>
        <v>8.0541499270153345</v>
      </c>
    </row>
    <row r="3929" spans="1:5" x14ac:dyDescent="0.3">
      <c r="A3929" s="81">
        <v>42417</v>
      </c>
      <c r="B3929" s="88">
        <v>14.13</v>
      </c>
      <c r="C3929" s="29">
        <f t="shared" si="183"/>
        <v>7.4560740706528561</v>
      </c>
      <c r="D3929" s="80">
        <f t="shared" si="184"/>
        <v>8.0862916721801401</v>
      </c>
      <c r="E3929" s="80">
        <f t="shared" si="185"/>
        <v>8.0585347061904073</v>
      </c>
    </row>
    <row r="3930" spans="1:5" x14ac:dyDescent="0.3">
      <c r="A3930" s="81">
        <v>42418</v>
      </c>
      <c r="B3930" s="88">
        <v>14.13</v>
      </c>
      <c r="C3930" s="29">
        <f t="shared" si="183"/>
        <v>7.4599856016710619</v>
      </c>
      <c r="D3930" s="80">
        <f t="shared" si="184"/>
        <v>8.0907052044930392</v>
      </c>
      <c r="E3930" s="80">
        <f t="shared" si="185"/>
        <v>8.0629218724936784</v>
      </c>
    </row>
    <row r="3931" spans="1:5" x14ac:dyDescent="0.3">
      <c r="A3931" s="81">
        <v>42419</v>
      </c>
      <c r="B3931" s="88">
        <v>14.13</v>
      </c>
      <c r="C3931" s="29">
        <f t="shared" si="183"/>
        <v>7.4638991847175546</v>
      </c>
      <c r="D3931" s="80">
        <f t="shared" si="184"/>
        <v>8.0951211457306051</v>
      </c>
      <c r="E3931" s="80">
        <f t="shared" si="185"/>
        <v>8.0673114272247322</v>
      </c>
    </row>
    <row r="3932" spans="1:5" x14ac:dyDescent="0.3">
      <c r="A3932" s="81">
        <v>42422</v>
      </c>
      <c r="B3932" s="88">
        <v>14.13</v>
      </c>
      <c r="C3932" s="29">
        <f t="shared" si="183"/>
        <v>7.46781482086885</v>
      </c>
      <c r="D3932" s="80">
        <f t="shared" si="184"/>
        <v>8.0995394972076404</v>
      </c>
      <c r="E3932" s="80">
        <f t="shared" si="185"/>
        <v>8.0717033716838564</v>
      </c>
    </row>
    <row r="3933" spans="1:5" x14ac:dyDescent="0.3">
      <c r="A3933" s="81">
        <v>42423</v>
      </c>
      <c r="B3933" s="88">
        <v>14.13</v>
      </c>
      <c r="C3933" s="29">
        <f t="shared" si="183"/>
        <v>7.4717325112020259</v>
      </c>
      <c r="D3933" s="80">
        <f t="shared" si="184"/>
        <v>8.1039602602396634</v>
      </c>
      <c r="E3933" s="80">
        <f t="shared" si="185"/>
        <v>8.0760977071720497</v>
      </c>
    </row>
    <row r="3934" spans="1:5" x14ac:dyDescent="0.3">
      <c r="A3934" s="81">
        <v>42424</v>
      </c>
      <c r="B3934" s="88">
        <v>14.13</v>
      </c>
      <c r="C3934" s="29">
        <f t="shared" si="183"/>
        <v>7.4756522567947279</v>
      </c>
      <c r="D3934" s="80">
        <f t="shared" si="184"/>
        <v>8.1083834361429101</v>
      </c>
      <c r="E3934" s="80">
        <f t="shared" si="185"/>
        <v>8.080494434991019</v>
      </c>
    </row>
    <row r="3935" spans="1:5" x14ac:dyDescent="0.3">
      <c r="A3935" s="81">
        <v>42425</v>
      </c>
      <c r="B3935" s="88">
        <v>14.13</v>
      </c>
      <c r="C3935" s="29">
        <f t="shared" si="183"/>
        <v>7.4795740587251656</v>
      </c>
      <c r="D3935" s="80">
        <f t="shared" si="184"/>
        <v>8.1128090262343378</v>
      </c>
      <c r="E3935" s="80">
        <f t="shared" si="185"/>
        <v>8.084893556443177</v>
      </c>
    </row>
    <row r="3936" spans="1:5" x14ac:dyDescent="0.3">
      <c r="A3936" s="81">
        <v>42426</v>
      </c>
      <c r="B3936" s="88">
        <v>14.13</v>
      </c>
      <c r="C3936" s="29">
        <f t="shared" si="183"/>
        <v>7.4834979180721133</v>
      </c>
      <c r="D3936" s="80">
        <f t="shared" si="184"/>
        <v>8.1172370318316194</v>
      </c>
      <c r="E3936" s="80">
        <f t="shared" si="185"/>
        <v>8.0892950728316482</v>
      </c>
    </row>
    <row r="3937" spans="1:5" x14ac:dyDescent="0.3">
      <c r="A3937" s="81">
        <v>42429</v>
      </c>
      <c r="B3937" s="88">
        <v>14.13</v>
      </c>
      <c r="C3937" s="29">
        <f t="shared" si="183"/>
        <v>7.487423835914913</v>
      </c>
      <c r="D3937" s="80">
        <f t="shared" si="184"/>
        <v>8.1216674542531475</v>
      </c>
      <c r="E3937" s="80">
        <f t="shared" si="185"/>
        <v>8.0936989854602661</v>
      </c>
    </row>
    <row r="3938" spans="1:5" x14ac:dyDescent="0.3">
      <c r="A3938" s="81">
        <v>42430</v>
      </c>
      <c r="B3938" s="88">
        <v>14.13</v>
      </c>
      <c r="C3938" s="29">
        <f t="shared" si="183"/>
        <v>7.4913518133334724</v>
      </c>
      <c r="D3938" s="80">
        <f t="shared" si="184"/>
        <v>8.1261002948180359</v>
      </c>
      <c r="E3938" s="80">
        <f t="shared" si="185"/>
        <v>8.0981052956335731</v>
      </c>
    </row>
    <row r="3939" spans="1:5" x14ac:dyDescent="0.3">
      <c r="A3939" s="81">
        <v>42431</v>
      </c>
      <c r="B3939" s="88">
        <v>14.13</v>
      </c>
      <c r="C3939" s="29">
        <f t="shared" si="183"/>
        <v>7.495281851408266</v>
      </c>
      <c r="D3939" s="80">
        <f t="shared" si="184"/>
        <v>8.1305355548461176</v>
      </c>
      <c r="E3939" s="80">
        <f t="shared" si="185"/>
        <v>8.1025140046568218</v>
      </c>
    </row>
    <row r="3940" spans="1:5" x14ac:dyDescent="0.3">
      <c r="A3940" s="81">
        <v>42432</v>
      </c>
      <c r="B3940" s="88">
        <v>14.13</v>
      </c>
      <c r="C3940" s="29">
        <f t="shared" si="183"/>
        <v>7.4992139512203337</v>
      </c>
      <c r="D3940" s="80">
        <f t="shared" si="184"/>
        <v>8.1349732356579469</v>
      </c>
      <c r="E3940" s="80">
        <f t="shared" si="185"/>
        <v>8.1069251138359775</v>
      </c>
    </row>
    <row r="3941" spans="1:5" x14ac:dyDescent="0.3">
      <c r="A3941" s="81">
        <v>42433</v>
      </c>
      <c r="B3941" s="88">
        <v>14.13</v>
      </c>
      <c r="C3941" s="29">
        <f t="shared" si="183"/>
        <v>7.5031481138512834</v>
      </c>
      <c r="D3941" s="80">
        <f t="shared" si="184"/>
        <v>8.139413338574796</v>
      </c>
      <c r="E3941" s="80">
        <f t="shared" si="185"/>
        <v>8.1113386244777139</v>
      </c>
    </row>
    <row r="3942" spans="1:5" x14ac:dyDescent="0.3">
      <c r="A3942" s="81">
        <v>42436</v>
      </c>
      <c r="B3942" s="88">
        <v>14.13</v>
      </c>
      <c r="C3942" s="29">
        <f t="shared" si="183"/>
        <v>7.5070843403832912</v>
      </c>
      <c r="D3942" s="80">
        <f t="shared" si="184"/>
        <v>8.1438558649186614</v>
      </c>
      <c r="E3942" s="80">
        <f t="shared" si="185"/>
        <v>8.1157545378894156</v>
      </c>
    </row>
    <row r="3943" spans="1:5" x14ac:dyDescent="0.3">
      <c r="A3943" s="81">
        <v>42437</v>
      </c>
      <c r="B3943" s="88">
        <v>14.13</v>
      </c>
      <c r="C3943" s="29">
        <f t="shared" si="183"/>
        <v>7.5110226318990998</v>
      </c>
      <c r="D3943" s="80">
        <f t="shared" si="184"/>
        <v>8.1483008160122594</v>
      </c>
      <c r="E3943" s="80">
        <f t="shared" si="185"/>
        <v>8.1201728553791828</v>
      </c>
    </row>
    <row r="3944" spans="1:5" x14ac:dyDescent="0.3">
      <c r="A3944" s="81">
        <v>42438</v>
      </c>
      <c r="B3944" s="88">
        <v>14.13</v>
      </c>
      <c r="C3944" s="29">
        <f t="shared" si="183"/>
        <v>7.5149629894820205</v>
      </c>
      <c r="D3944" s="80">
        <f t="shared" si="184"/>
        <v>8.1527481931790291</v>
      </c>
      <c r="E3944" s="80">
        <f t="shared" si="185"/>
        <v>8.1245935782558245</v>
      </c>
    </row>
    <row r="3945" spans="1:5" x14ac:dyDescent="0.3">
      <c r="A3945" s="81">
        <v>42439</v>
      </c>
      <c r="B3945" s="88">
        <v>14.13</v>
      </c>
      <c r="C3945" s="29">
        <f t="shared" si="183"/>
        <v>7.5189054142159328</v>
      </c>
      <c r="D3945" s="80">
        <f t="shared" si="184"/>
        <v>8.1571979977431308</v>
      </c>
      <c r="E3945" s="80">
        <f t="shared" si="185"/>
        <v>8.1290167078288622</v>
      </c>
    </row>
    <row r="3946" spans="1:5" x14ac:dyDescent="0.3">
      <c r="A3946" s="81">
        <v>42440</v>
      </c>
      <c r="B3946" s="88">
        <v>14.13</v>
      </c>
      <c r="C3946" s="29">
        <f t="shared" si="183"/>
        <v>7.522849907185285</v>
      </c>
      <c r="D3946" s="80">
        <f t="shared" si="184"/>
        <v>8.1616502310294479</v>
      </c>
      <c r="E3946" s="80">
        <f t="shared" si="185"/>
        <v>8.1334422454085313</v>
      </c>
    </row>
    <row r="3947" spans="1:5" x14ac:dyDescent="0.3">
      <c r="A3947" s="81">
        <v>42443</v>
      </c>
      <c r="B3947" s="88">
        <v>14.13</v>
      </c>
      <c r="C3947" s="29">
        <f t="shared" si="183"/>
        <v>7.5267964694750935</v>
      </c>
      <c r="D3947" s="80">
        <f t="shared" si="184"/>
        <v>8.1661048943635883</v>
      </c>
      <c r="E3947" s="80">
        <f t="shared" si="185"/>
        <v>8.1378701923057815</v>
      </c>
    </row>
    <row r="3948" spans="1:5" x14ac:dyDescent="0.3">
      <c r="A3948" s="81">
        <v>42444</v>
      </c>
      <c r="B3948" s="88">
        <v>14.13</v>
      </c>
      <c r="C3948" s="29">
        <f t="shared" si="183"/>
        <v>7.5307451021709451</v>
      </c>
      <c r="D3948" s="80">
        <f t="shared" si="184"/>
        <v>8.1705619890718815</v>
      </c>
      <c r="E3948" s="80">
        <f t="shared" si="185"/>
        <v>8.1423005498322762</v>
      </c>
    </row>
    <row r="3949" spans="1:5" x14ac:dyDescent="0.3">
      <c r="A3949" s="81">
        <v>42445</v>
      </c>
      <c r="B3949" s="88">
        <v>14.13</v>
      </c>
      <c r="C3949" s="29">
        <f t="shared" si="183"/>
        <v>7.5346958063589948</v>
      </c>
      <c r="D3949" s="80">
        <f t="shared" si="184"/>
        <v>8.1750215164813831</v>
      </c>
      <c r="E3949" s="80">
        <f t="shared" si="185"/>
        <v>8.1467333193003899</v>
      </c>
    </row>
    <row r="3950" spans="1:5" x14ac:dyDescent="0.3">
      <c r="A3950" s="81">
        <v>42446</v>
      </c>
      <c r="B3950" s="88">
        <v>14.13</v>
      </c>
      <c r="C3950" s="29">
        <f t="shared" si="183"/>
        <v>7.5386485831259691</v>
      </c>
      <c r="D3950" s="80">
        <f t="shared" si="184"/>
        <v>8.1794834779198702</v>
      </c>
      <c r="E3950" s="80">
        <f t="shared" si="185"/>
        <v>8.1511685020232143</v>
      </c>
    </row>
    <row r="3951" spans="1:5" x14ac:dyDescent="0.3">
      <c r="A3951" s="81">
        <v>42447</v>
      </c>
      <c r="B3951" s="88">
        <v>14.13</v>
      </c>
      <c r="C3951" s="29">
        <f t="shared" si="183"/>
        <v>7.5426034335591634</v>
      </c>
      <c r="D3951" s="80">
        <f t="shared" si="184"/>
        <v>8.1839478747158481</v>
      </c>
      <c r="E3951" s="80">
        <f t="shared" si="185"/>
        <v>8.1556060993145554</v>
      </c>
    </row>
    <row r="3952" spans="1:5" x14ac:dyDescent="0.3">
      <c r="A3952" s="81">
        <v>42450</v>
      </c>
      <c r="B3952" s="88">
        <v>14.13</v>
      </c>
      <c r="C3952" s="29">
        <f t="shared" si="183"/>
        <v>7.5465603587464436</v>
      </c>
      <c r="D3952" s="80">
        <f t="shared" si="184"/>
        <v>8.1884147081985432</v>
      </c>
      <c r="E3952" s="80">
        <f t="shared" si="185"/>
        <v>8.1600461124889332</v>
      </c>
    </row>
    <row r="3953" spans="1:5" x14ac:dyDescent="0.3">
      <c r="A3953" s="81">
        <v>42451</v>
      </c>
      <c r="B3953" s="88">
        <v>14.13</v>
      </c>
      <c r="C3953" s="29">
        <f t="shared" si="183"/>
        <v>7.5505193597762457</v>
      </c>
      <c r="D3953" s="80">
        <f t="shared" si="184"/>
        <v>8.1928839796979105</v>
      </c>
      <c r="E3953" s="80">
        <f t="shared" si="185"/>
        <v>8.1644885428615854</v>
      </c>
    </row>
    <row r="3954" spans="1:5" x14ac:dyDescent="0.3">
      <c r="A3954" s="81">
        <v>42452</v>
      </c>
      <c r="B3954" s="88">
        <v>14.13</v>
      </c>
      <c r="C3954" s="29">
        <f t="shared" si="183"/>
        <v>7.5544804377375785</v>
      </c>
      <c r="D3954" s="80">
        <f t="shared" si="184"/>
        <v>8.1973556905446294</v>
      </c>
      <c r="E3954" s="80">
        <f t="shared" si="185"/>
        <v>8.1689333917484657</v>
      </c>
    </row>
    <row r="3955" spans="1:5" x14ac:dyDescent="0.3">
      <c r="A3955" s="81">
        <v>42453</v>
      </c>
      <c r="B3955" s="88">
        <v>14.13</v>
      </c>
      <c r="C3955" s="29">
        <f t="shared" si="183"/>
        <v>7.5584435937200203</v>
      </c>
      <c r="D3955" s="80">
        <f t="shared" si="184"/>
        <v>8.2018298420701061</v>
      </c>
      <c r="E3955" s="80">
        <f t="shared" si="185"/>
        <v>8.1733806604662416</v>
      </c>
    </row>
    <row r="3956" spans="1:5" x14ac:dyDescent="0.3">
      <c r="A3956" s="81">
        <v>42457</v>
      </c>
      <c r="B3956" s="88">
        <v>14.13</v>
      </c>
      <c r="C3956" s="29">
        <f t="shared" si="183"/>
        <v>7.5624088288137221</v>
      </c>
      <c r="D3956" s="80">
        <f t="shared" si="184"/>
        <v>8.206306435606475</v>
      </c>
      <c r="E3956" s="80">
        <f t="shared" si="185"/>
        <v>8.1778303503322984</v>
      </c>
    </row>
    <row r="3957" spans="1:5" x14ac:dyDescent="0.3">
      <c r="A3957" s="81">
        <v>42458</v>
      </c>
      <c r="B3957" s="88">
        <v>14.13</v>
      </c>
      <c r="C3957" s="29">
        <f t="shared" si="183"/>
        <v>7.5663761441094062</v>
      </c>
      <c r="D3957" s="80">
        <f t="shared" si="184"/>
        <v>8.2107854724865934</v>
      </c>
      <c r="E3957" s="80">
        <f t="shared" si="185"/>
        <v>8.182282462664741</v>
      </c>
    </row>
    <row r="3958" spans="1:5" x14ac:dyDescent="0.3">
      <c r="A3958" s="81">
        <v>42459</v>
      </c>
      <c r="B3958" s="88">
        <v>14.13</v>
      </c>
      <c r="C3958" s="29">
        <f t="shared" si="183"/>
        <v>7.5703455406983675</v>
      </c>
      <c r="D3958" s="80">
        <f t="shared" si="184"/>
        <v>8.2152669540440506</v>
      </c>
      <c r="E3958" s="80">
        <f t="shared" si="185"/>
        <v>8.1867369987823899</v>
      </c>
    </row>
    <row r="3959" spans="1:5" x14ac:dyDescent="0.3">
      <c r="A3959" s="81">
        <v>42460</v>
      </c>
      <c r="B3959" s="88">
        <v>14.13</v>
      </c>
      <c r="C3959" s="29">
        <f t="shared" si="183"/>
        <v>7.5743170196724732</v>
      </c>
      <c r="D3959" s="80">
        <f t="shared" si="184"/>
        <v>8.2197508816131606</v>
      </c>
      <c r="E3959" s="80">
        <f t="shared" si="185"/>
        <v>8.1911939600047834</v>
      </c>
    </row>
    <row r="3960" spans="1:5" x14ac:dyDescent="0.3">
      <c r="A3960" s="81">
        <v>42461</v>
      </c>
      <c r="B3960" s="88">
        <v>14.13</v>
      </c>
      <c r="C3960" s="29">
        <f t="shared" si="183"/>
        <v>7.578290582124164</v>
      </c>
      <c r="D3960" s="80">
        <f t="shared" si="184"/>
        <v>8.2242372565289692</v>
      </c>
      <c r="E3960" s="80">
        <f t="shared" si="185"/>
        <v>8.1956533476521791</v>
      </c>
    </row>
    <row r="3961" spans="1:5" x14ac:dyDescent="0.3">
      <c r="A3961" s="81">
        <v>42464</v>
      </c>
      <c r="B3961" s="88">
        <v>14.13</v>
      </c>
      <c r="C3961" s="29">
        <f t="shared" si="183"/>
        <v>7.5822662291464527</v>
      </c>
      <c r="D3961" s="80">
        <f t="shared" si="184"/>
        <v>8.228726080127247</v>
      </c>
      <c r="E3961" s="80">
        <f t="shared" si="185"/>
        <v>8.2001151630455524</v>
      </c>
    </row>
    <row r="3962" spans="1:5" x14ac:dyDescent="0.3">
      <c r="A3962" s="81">
        <v>42465</v>
      </c>
      <c r="B3962" s="88">
        <v>14.13</v>
      </c>
      <c r="C3962" s="29">
        <f t="shared" si="183"/>
        <v>7.5862439618329258</v>
      </c>
      <c r="D3962" s="80">
        <f t="shared" si="184"/>
        <v>8.2332173537444948</v>
      </c>
      <c r="E3962" s="80">
        <f t="shared" si="185"/>
        <v>8.2045794075065981</v>
      </c>
    </row>
    <row r="3963" spans="1:5" x14ac:dyDescent="0.3">
      <c r="A3963" s="81">
        <v>42466</v>
      </c>
      <c r="B3963" s="88">
        <v>14.13</v>
      </c>
      <c r="C3963" s="29">
        <f t="shared" si="183"/>
        <v>7.5902237812777429</v>
      </c>
      <c r="D3963" s="80">
        <f t="shared" si="184"/>
        <v>8.2377110787179433</v>
      </c>
      <c r="E3963" s="80">
        <f t="shared" si="185"/>
        <v>8.209046082357732</v>
      </c>
    </row>
    <row r="3964" spans="1:5" x14ac:dyDescent="0.3">
      <c r="A3964" s="81">
        <v>42467</v>
      </c>
      <c r="B3964" s="88">
        <v>14.13</v>
      </c>
      <c r="C3964" s="29">
        <f t="shared" si="183"/>
        <v>7.5942056885756397</v>
      </c>
      <c r="D3964" s="80">
        <f t="shared" si="184"/>
        <v>8.2422072563855533</v>
      </c>
      <c r="E3964" s="80">
        <f t="shared" si="185"/>
        <v>8.2135151889220879</v>
      </c>
    </row>
    <row r="3965" spans="1:5" x14ac:dyDescent="0.3">
      <c r="A3965" s="81">
        <v>42468</v>
      </c>
      <c r="B3965" s="88">
        <v>14.13</v>
      </c>
      <c r="C3965" s="29">
        <f t="shared" si="183"/>
        <v>7.5981896848219233</v>
      </c>
      <c r="D3965" s="80">
        <f t="shared" si="184"/>
        <v>8.2467058880860176</v>
      </c>
      <c r="E3965" s="80">
        <f t="shared" si="185"/>
        <v>8.2179867285235204</v>
      </c>
    </row>
    <row r="3966" spans="1:5" x14ac:dyDescent="0.3">
      <c r="A3966" s="81">
        <v>42471</v>
      </c>
      <c r="B3966" s="88">
        <v>14.13</v>
      </c>
      <c r="C3966" s="29">
        <f t="shared" si="183"/>
        <v>7.6021757711124778</v>
      </c>
      <c r="D3966" s="80">
        <f t="shared" si="184"/>
        <v>8.2512069751587553</v>
      </c>
      <c r="E3966" s="80">
        <f t="shared" si="185"/>
        <v>8.2224607024866057</v>
      </c>
    </row>
    <row r="3967" spans="1:5" x14ac:dyDescent="0.3">
      <c r="A3967" s="81">
        <v>42472</v>
      </c>
      <c r="B3967" s="88">
        <v>14.13</v>
      </c>
      <c r="C3967" s="29">
        <f t="shared" si="183"/>
        <v>7.6061639485437613</v>
      </c>
      <c r="D3967" s="80">
        <f t="shared" si="184"/>
        <v>8.2557105189439195</v>
      </c>
      <c r="E3967" s="80">
        <f t="shared" si="185"/>
        <v>8.226937112136639</v>
      </c>
    </row>
    <row r="3968" spans="1:5" x14ac:dyDescent="0.3">
      <c r="A3968" s="81">
        <v>42473</v>
      </c>
      <c r="B3968" s="88">
        <v>14.13</v>
      </c>
      <c r="C3968" s="29">
        <f t="shared" si="183"/>
        <v>7.6101542182128075</v>
      </c>
      <c r="D3968" s="80">
        <f t="shared" si="184"/>
        <v>8.2602165207823948</v>
      </c>
      <c r="E3968" s="80">
        <f t="shared" si="185"/>
        <v>8.2314159587996407</v>
      </c>
    </row>
    <row r="3969" spans="1:5" x14ac:dyDescent="0.3">
      <c r="A3969" s="81">
        <v>42474</v>
      </c>
      <c r="B3969" s="88">
        <v>14.13</v>
      </c>
      <c r="C3969" s="29">
        <f t="shared" si="183"/>
        <v>7.6141465812172244</v>
      </c>
      <c r="D3969" s="80">
        <f t="shared" si="184"/>
        <v>8.2647249820157977</v>
      </c>
      <c r="E3969" s="80">
        <f t="shared" si="185"/>
        <v>8.2358972438023486</v>
      </c>
    </row>
    <row r="3970" spans="1:5" x14ac:dyDescent="0.3">
      <c r="A3970" s="81">
        <v>42475</v>
      </c>
      <c r="B3970" s="88">
        <v>14.13</v>
      </c>
      <c r="C3970" s="29">
        <f t="shared" si="183"/>
        <v>7.6181410386551969</v>
      </c>
      <c r="D3970" s="80">
        <f t="shared" si="184"/>
        <v>8.2692359039864751</v>
      </c>
      <c r="E3970" s="80">
        <f t="shared" si="185"/>
        <v>8.2403809684722269</v>
      </c>
    </row>
    <row r="3971" spans="1:5" x14ac:dyDescent="0.3">
      <c r="A3971" s="81">
        <v>42478</v>
      </c>
      <c r="B3971" s="88">
        <v>14.13</v>
      </c>
      <c r="C3971" s="29">
        <f t="shared" si="183"/>
        <v>7.6221375916254859</v>
      </c>
      <c r="D3971" s="80">
        <f t="shared" si="184"/>
        <v>8.273749288037509</v>
      </c>
      <c r="E3971" s="80">
        <f t="shared" si="185"/>
        <v>8.2448671341374595</v>
      </c>
    </row>
    <row r="3972" spans="1:5" x14ac:dyDescent="0.3">
      <c r="A3972" s="81">
        <v>42479</v>
      </c>
      <c r="B3972" s="88">
        <v>14.13</v>
      </c>
      <c r="C3972" s="29">
        <f t="shared" si="183"/>
        <v>7.6261362412274289</v>
      </c>
      <c r="D3972" s="80">
        <f t="shared" si="184"/>
        <v>8.2782651355127133</v>
      </c>
      <c r="E3972" s="80">
        <f t="shared" si="185"/>
        <v>8.2493557421269568</v>
      </c>
    </row>
    <row r="3973" spans="1:5" x14ac:dyDescent="0.3">
      <c r="A3973" s="81">
        <v>42480</v>
      </c>
      <c r="B3973" s="88">
        <v>14.13</v>
      </c>
      <c r="C3973" s="29">
        <f t="shared" ref="C3973:C4036" si="186">IF(A3973=$B$2,1,IF(A3972&lt;DATE(1998,1,2),ROUND(B3972/3000+1,8)*C3972,ROUND(((1+B3972/100)^(1/252)),8)*C3972))</f>
        <v>7.6301369885609391</v>
      </c>
      <c r="D3973" s="80">
        <f t="shared" ref="D3973:D4036" si="187">(((ROUND(C3973/C3972,8)-1)*$D$1)+1)*D3972</f>
        <v>8.2827834477566338</v>
      </c>
      <c r="E3973" s="80">
        <f t="shared" ref="E3973:E4036" si="188">(((ROUND(C3973/C3972,8))*(($E$1+1)^(1/252)))*E3972)</f>
        <v>8.2538467937703484</v>
      </c>
    </row>
    <row r="3974" spans="1:5" x14ac:dyDescent="0.3">
      <c r="A3974" s="81">
        <v>42482</v>
      </c>
      <c r="B3974" s="88">
        <v>14.13</v>
      </c>
      <c r="C3974" s="29">
        <f t="shared" si="186"/>
        <v>7.6341398347265086</v>
      </c>
      <c r="D3974" s="80">
        <f t="shared" si="187"/>
        <v>8.2873042261145535</v>
      </c>
      <c r="E3974" s="80">
        <f t="shared" si="188"/>
        <v>8.2583402903979888</v>
      </c>
    </row>
    <row r="3975" spans="1:5" x14ac:dyDescent="0.3">
      <c r="A3975" s="81">
        <v>42485</v>
      </c>
      <c r="B3975" s="88">
        <v>14.13</v>
      </c>
      <c r="C3975" s="29">
        <f t="shared" si="186"/>
        <v>7.638144780825205</v>
      </c>
      <c r="D3975" s="80">
        <f t="shared" si="187"/>
        <v>8.2918274719324874</v>
      </c>
      <c r="E3975" s="80">
        <f t="shared" si="188"/>
        <v>8.2628362333409591</v>
      </c>
    </row>
    <row r="3976" spans="1:5" x14ac:dyDescent="0.3">
      <c r="A3976" s="81">
        <v>42486</v>
      </c>
      <c r="B3976" s="88">
        <v>14.13</v>
      </c>
      <c r="C3976" s="29">
        <f t="shared" si="186"/>
        <v>7.6421518279586742</v>
      </c>
      <c r="D3976" s="80">
        <f t="shared" si="187"/>
        <v>8.2963531865571838</v>
      </c>
      <c r="E3976" s="80">
        <f t="shared" si="188"/>
        <v>8.267334623931065</v>
      </c>
    </row>
    <row r="3977" spans="1:5" x14ac:dyDescent="0.3">
      <c r="A3977" s="81">
        <v>42487</v>
      </c>
      <c r="B3977" s="88">
        <v>14.13</v>
      </c>
      <c r="C3977" s="29">
        <f t="shared" si="186"/>
        <v>7.6461609772291395</v>
      </c>
      <c r="D3977" s="80">
        <f t="shared" si="187"/>
        <v>8.3008813713361302</v>
      </c>
      <c r="E3977" s="80">
        <f t="shared" si="188"/>
        <v>8.2718354635008335</v>
      </c>
    </row>
    <row r="3978" spans="1:5" x14ac:dyDescent="0.3">
      <c r="A3978" s="81">
        <v>42488</v>
      </c>
      <c r="B3978" s="88">
        <v>14.13</v>
      </c>
      <c r="C3978" s="29">
        <f t="shared" si="186"/>
        <v>7.6501722297394039</v>
      </c>
      <c r="D3978" s="80">
        <f t="shared" si="187"/>
        <v>8.305412027617546</v>
      </c>
      <c r="E3978" s="80">
        <f t="shared" si="188"/>
        <v>8.2763387533835218</v>
      </c>
    </row>
    <row r="3979" spans="1:5" x14ac:dyDescent="0.3">
      <c r="A3979" s="81">
        <v>42489</v>
      </c>
      <c r="B3979" s="88">
        <v>14.13</v>
      </c>
      <c r="C3979" s="29">
        <f t="shared" si="186"/>
        <v>7.6541855865928481</v>
      </c>
      <c r="D3979" s="80">
        <f t="shared" si="187"/>
        <v>8.3099451567503895</v>
      </c>
      <c r="E3979" s="80">
        <f t="shared" si="188"/>
        <v>8.2808444949131097</v>
      </c>
    </row>
    <row r="3980" spans="1:5" x14ac:dyDescent="0.3">
      <c r="A3980" s="81">
        <v>42492</v>
      </c>
      <c r="B3980" s="88">
        <v>14.13</v>
      </c>
      <c r="C3980" s="29">
        <f t="shared" si="186"/>
        <v>7.6582010488934307</v>
      </c>
      <c r="D3980" s="80">
        <f t="shared" si="187"/>
        <v>8.3144807600843524</v>
      </c>
      <c r="E3980" s="80">
        <f t="shared" si="188"/>
        <v>8.2853526894243039</v>
      </c>
    </row>
    <row r="3981" spans="1:5" x14ac:dyDescent="0.3">
      <c r="A3981" s="81">
        <v>42493</v>
      </c>
      <c r="B3981" s="88">
        <v>14.13</v>
      </c>
      <c r="C3981" s="29">
        <f t="shared" si="186"/>
        <v>7.6622186177456912</v>
      </c>
      <c r="D3981" s="80">
        <f t="shared" si="187"/>
        <v>8.319018838969864</v>
      </c>
      <c r="E3981" s="80">
        <f t="shared" si="188"/>
        <v>8.2898633382525375</v>
      </c>
    </row>
    <row r="3982" spans="1:5" x14ac:dyDescent="0.3">
      <c r="A3982" s="81">
        <v>42494</v>
      </c>
      <c r="B3982" s="88">
        <v>14.13</v>
      </c>
      <c r="C3982" s="29">
        <f t="shared" si="186"/>
        <v>7.6662382942547467</v>
      </c>
      <c r="D3982" s="80">
        <f t="shared" si="187"/>
        <v>8.3235593947580906</v>
      </c>
      <c r="E3982" s="80">
        <f t="shared" si="188"/>
        <v>8.2943764427339719</v>
      </c>
    </row>
    <row r="3983" spans="1:5" x14ac:dyDescent="0.3">
      <c r="A3983" s="81">
        <v>42495</v>
      </c>
      <c r="B3983" s="88">
        <v>14.13</v>
      </c>
      <c r="C3983" s="29">
        <f t="shared" si="186"/>
        <v>7.6702600795262956</v>
      </c>
      <c r="D3983" s="80">
        <f t="shared" si="187"/>
        <v>8.3281024288009355</v>
      </c>
      <c r="E3983" s="80">
        <f t="shared" si="188"/>
        <v>8.2988920042054968</v>
      </c>
    </row>
    <row r="3984" spans="1:5" x14ac:dyDescent="0.3">
      <c r="A3984" s="81">
        <v>42496</v>
      </c>
      <c r="B3984" s="88">
        <v>14.13</v>
      </c>
      <c r="C3984" s="29">
        <f t="shared" si="186"/>
        <v>7.6742839746666158</v>
      </c>
      <c r="D3984" s="80">
        <f t="shared" si="187"/>
        <v>8.3326479424510431</v>
      </c>
      <c r="E3984" s="80">
        <f t="shared" si="188"/>
        <v>8.3034100240047248</v>
      </c>
    </row>
    <row r="3985" spans="1:5" x14ac:dyDescent="0.3">
      <c r="A3985" s="81">
        <v>42499</v>
      </c>
      <c r="B3985" s="88">
        <v>14.13</v>
      </c>
      <c r="C3985" s="29">
        <f t="shared" si="186"/>
        <v>7.6783099807825659</v>
      </c>
      <c r="D3985" s="80">
        <f t="shared" si="187"/>
        <v>8.3371959370617912</v>
      </c>
      <c r="E3985" s="80">
        <f t="shared" si="188"/>
        <v>8.3079305034700024</v>
      </c>
    </row>
    <row r="3986" spans="1:5" x14ac:dyDescent="0.3">
      <c r="A3986" s="81">
        <v>42500</v>
      </c>
      <c r="B3986" s="88">
        <v>14.13</v>
      </c>
      <c r="C3986" s="29">
        <f t="shared" si="186"/>
        <v>7.6823380989815844</v>
      </c>
      <c r="D3986" s="80">
        <f t="shared" si="187"/>
        <v>8.3417464139873001</v>
      </c>
      <c r="E3986" s="80">
        <f t="shared" si="188"/>
        <v>8.3124534439404023</v>
      </c>
    </row>
    <row r="3987" spans="1:5" x14ac:dyDescent="0.3">
      <c r="A3987" s="81">
        <v>42501</v>
      </c>
      <c r="B3987" s="88">
        <v>14.13</v>
      </c>
      <c r="C3987" s="29">
        <f t="shared" si="186"/>
        <v>7.6863683303716916</v>
      </c>
      <c r="D3987" s="80">
        <f t="shared" si="187"/>
        <v>8.3462993745824274</v>
      </c>
      <c r="E3987" s="80">
        <f t="shared" si="188"/>
        <v>8.3169788467557257</v>
      </c>
    </row>
    <row r="3988" spans="1:5" x14ac:dyDescent="0.3">
      <c r="A3988" s="81">
        <v>42502</v>
      </c>
      <c r="B3988" s="88">
        <v>14.13</v>
      </c>
      <c r="C3988" s="29">
        <f t="shared" si="186"/>
        <v>7.690400676061488</v>
      </c>
      <c r="D3988" s="80">
        <f t="shared" si="187"/>
        <v>8.3508548202027697</v>
      </c>
      <c r="E3988" s="80">
        <f t="shared" si="188"/>
        <v>8.3215067132565022</v>
      </c>
    </row>
    <row r="3989" spans="1:5" x14ac:dyDescent="0.3">
      <c r="A3989" s="81">
        <v>42503</v>
      </c>
      <c r="B3989" s="88">
        <v>14.13</v>
      </c>
      <c r="C3989" s="29">
        <f t="shared" si="186"/>
        <v>7.6944351371601574</v>
      </c>
      <c r="D3989" s="80">
        <f t="shared" si="187"/>
        <v>8.3554127522046642</v>
      </c>
      <c r="E3989" s="80">
        <f t="shared" si="188"/>
        <v>8.3260370447839946</v>
      </c>
    </row>
    <row r="3990" spans="1:5" x14ac:dyDescent="0.3">
      <c r="A3990" s="81">
        <v>42506</v>
      </c>
      <c r="B3990" s="88">
        <v>14.13</v>
      </c>
      <c r="C3990" s="29">
        <f t="shared" si="186"/>
        <v>7.6984717147774635</v>
      </c>
      <c r="D3990" s="80">
        <f t="shared" si="187"/>
        <v>8.3599731719451906</v>
      </c>
      <c r="E3990" s="80">
        <f t="shared" si="188"/>
        <v>8.3305698426801946</v>
      </c>
    </row>
    <row r="3991" spans="1:5" x14ac:dyDescent="0.3">
      <c r="A3991" s="81">
        <v>42507</v>
      </c>
      <c r="B3991" s="88">
        <v>14.13</v>
      </c>
      <c r="C3991" s="29">
        <f t="shared" si="186"/>
        <v>7.7025104100237529</v>
      </c>
      <c r="D3991" s="80">
        <f t="shared" si="187"/>
        <v>8.3645360807821643</v>
      </c>
      <c r="E3991" s="80">
        <f t="shared" si="188"/>
        <v>8.3351051082878218</v>
      </c>
    </row>
    <row r="3992" spans="1:5" x14ac:dyDescent="0.3">
      <c r="A3992" s="81">
        <v>42508</v>
      </c>
      <c r="B3992" s="88">
        <v>14.13</v>
      </c>
      <c r="C3992" s="29">
        <f t="shared" si="186"/>
        <v>7.7065512240099556</v>
      </c>
      <c r="D3992" s="80">
        <f t="shared" si="187"/>
        <v>8.3691014800741463</v>
      </c>
      <c r="E3992" s="80">
        <f t="shared" si="188"/>
        <v>8.3396428429503295</v>
      </c>
    </row>
    <row r="3993" spans="1:5" x14ac:dyDescent="0.3">
      <c r="A3993" s="81">
        <v>42509</v>
      </c>
      <c r="B3993" s="88">
        <v>14.13</v>
      </c>
      <c r="C3993" s="29">
        <f t="shared" si="186"/>
        <v>7.7105941578475834</v>
      </c>
      <c r="D3993" s="80">
        <f t="shared" si="187"/>
        <v>8.3736693711804389</v>
      </c>
      <c r="E3993" s="80">
        <f t="shared" si="188"/>
        <v>8.344183048011903</v>
      </c>
    </row>
    <row r="3994" spans="1:5" x14ac:dyDescent="0.3">
      <c r="A3994" s="81">
        <v>42510</v>
      </c>
      <c r="B3994" s="88">
        <v>14.13</v>
      </c>
      <c r="C3994" s="29">
        <f t="shared" si="186"/>
        <v>7.7146392126487324</v>
      </c>
      <c r="D3994" s="80">
        <f t="shared" si="187"/>
        <v>8.3782397554610828</v>
      </c>
      <c r="E3994" s="80">
        <f t="shared" si="188"/>
        <v>8.3487257248174576</v>
      </c>
    </row>
    <row r="3995" spans="1:5" x14ac:dyDescent="0.3">
      <c r="A3995" s="81">
        <v>42513</v>
      </c>
      <c r="B3995" s="88">
        <v>14.13</v>
      </c>
      <c r="C3995" s="29">
        <f t="shared" si="186"/>
        <v>7.7186863895260807</v>
      </c>
      <c r="D3995" s="80">
        <f t="shared" si="187"/>
        <v>8.3828126342768634</v>
      </c>
      <c r="E3995" s="80">
        <f t="shared" si="188"/>
        <v>8.3532708747126421</v>
      </c>
    </row>
    <row r="3996" spans="1:5" x14ac:dyDescent="0.3">
      <c r="A3996" s="81">
        <v>42514</v>
      </c>
      <c r="B3996" s="88">
        <v>14.13</v>
      </c>
      <c r="C3996" s="29">
        <f t="shared" si="186"/>
        <v>7.7227356895928905</v>
      </c>
      <c r="D3996" s="80">
        <f t="shared" si="187"/>
        <v>8.3873880089893085</v>
      </c>
      <c r="E3996" s="80">
        <f t="shared" si="188"/>
        <v>8.3578184990438356</v>
      </c>
    </row>
    <row r="3997" spans="1:5" x14ac:dyDescent="0.3">
      <c r="A3997" s="81">
        <v>42515</v>
      </c>
      <c r="B3997" s="88">
        <v>14.13</v>
      </c>
      <c r="C3997" s="29">
        <f t="shared" si="186"/>
        <v>7.7267871139630078</v>
      </c>
      <c r="D3997" s="80">
        <f t="shared" si="187"/>
        <v>8.3919658809606901</v>
      </c>
      <c r="E3997" s="80">
        <f t="shared" si="188"/>
        <v>8.3623685991581524</v>
      </c>
    </row>
    <row r="3998" spans="1:5" x14ac:dyDescent="0.3">
      <c r="A3998" s="81">
        <v>42517</v>
      </c>
      <c r="B3998" s="88">
        <v>14.13</v>
      </c>
      <c r="C3998" s="29">
        <f t="shared" si="186"/>
        <v>7.7308406637508638</v>
      </c>
      <c r="D3998" s="80">
        <f t="shared" si="187"/>
        <v>8.3965462515540228</v>
      </c>
      <c r="E3998" s="80">
        <f t="shared" si="188"/>
        <v>8.3669211764034408</v>
      </c>
    </row>
    <row r="3999" spans="1:5" x14ac:dyDescent="0.3">
      <c r="A3999" s="81">
        <v>42520</v>
      </c>
      <c r="B3999" s="88">
        <v>14.13</v>
      </c>
      <c r="C3999" s="29">
        <f t="shared" si="186"/>
        <v>7.7348963400714741</v>
      </c>
      <c r="D3999" s="80">
        <f t="shared" si="187"/>
        <v>8.4011291221330637</v>
      </c>
      <c r="E3999" s="80">
        <f t="shared" si="188"/>
        <v>8.3714762321282805</v>
      </c>
    </row>
    <row r="4000" spans="1:5" x14ac:dyDescent="0.3">
      <c r="A4000" s="81">
        <v>42521</v>
      </c>
      <c r="B4000" s="88">
        <v>14.13</v>
      </c>
      <c r="C4000" s="29">
        <f t="shared" si="186"/>
        <v>7.7389541440404397</v>
      </c>
      <c r="D4000" s="80">
        <f t="shared" si="187"/>
        <v>8.4057144940623161</v>
      </c>
      <c r="E4000" s="80">
        <f t="shared" si="188"/>
        <v>8.3760337676819869</v>
      </c>
    </row>
    <row r="4001" spans="1:5" x14ac:dyDescent="0.3">
      <c r="A4001" s="81">
        <v>42522</v>
      </c>
      <c r="B4001" s="88">
        <v>14.13</v>
      </c>
      <c r="C4001" s="29">
        <f t="shared" si="186"/>
        <v>7.743014076773945</v>
      </c>
      <c r="D4001" s="80">
        <f t="shared" si="187"/>
        <v>8.4103023687070291</v>
      </c>
      <c r="E4001" s="80">
        <f t="shared" si="188"/>
        <v>8.380593784414609</v>
      </c>
    </row>
    <row r="4002" spans="1:5" x14ac:dyDescent="0.3">
      <c r="A4002" s="81">
        <v>42523</v>
      </c>
      <c r="B4002" s="88">
        <v>14.13</v>
      </c>
      <c r="C4002" s="29">
        <f t="shared" si="186"/>
        <v>7.7470761393887617</v>
      </c>
      <c r="D4002" s="80">
        <f t="shared" si="187"/>
        <v>8.4148927474331927</v>
      </c>
      <c r="E4002" s="80">
        <f t="shared" si="188"/>
        <v>8.3851562836769311</v>
      </c>
    </row>
    <row r="4003" spans="1:5" x14ac:dyDescent="0.3">
      <c r="A4003" s="81">
        <v>42524</v>
      </c>
      <c r="B4003" s="88">
        <v>14.13</v>
      </c>
      <c r="C4003" s="29">
        <f t="shared" si="186"/>
        <v>7.7511403330022466</v>
      </c>
      <c r="D4003" s="80">
        <f t="shared" si="187"/>
        <v>8.4194856316075466</v>
      </c>
      <c r="E4003" s="80">
        <f t="shared" si="188"/>
        <v>8.3897212668204748</v>
      </c>
    </row>
    <row r="4004" spans="1:5" x14ac:dyDescent="0.3">
      <c r="A4004" s="81">
        <v>42527</v>
      </c>
      <c r="B4004" s="88">
        <v>14.13</v>
      </c>
      <c r="C4004" s="29">
        <f t="shared" si="186"/>
        <v>7.7552066587323436</v>
      </c>
      <c r="D4004" s="80">
        <f t="shared" si="187"/>
        <v>8.4240810225975764</v>
      </c>
      <c r="E4004" s="80">
        <f t="shared" si="188"/>
        <v>8.3942887351974935</v>
      </c>
    </row>
    <row r="4005" spans="1:5" x14ac:dyDescent="0.3">
      <c r="A4005" s="81">
        <v>42528</v>
      </c>
      <c r="B4005" s="88">
        <v>14.13</v>
      </c>
      <c r="C4005" s="29">
        <f t="shared" si="186"/>
        <v>7.7592751176975812</v>
      </c>
      <c r="D4005" s="80">
        <f t="shared" si="187"/>
        <v>8.4286789217715103</v>
      </c>
      <c r="E4005" s="80">
        <f t="shared" si="188"/>
        <v>8.3988586901609814</v>
      </c>
    </row>
    <row r="4006" spans="1:5" x14ac:dyDescent="0.3">
      <c r="A4006" s="81">
        <v>42529</v>
      </c>
      <c r="B4006" s="88">
        <v>14.13</v>
      </c>
      <c r="C4006" s="29">
        <f t="shared" si="186"/>
        <v>7.7633457110170765</v>
      </c>
      <c r="D4006" s="80">
        <f t="shared" si="187"/>
        <v>8.433279330498328</v>
      </c>
      <c r="E4006" s="80">
        <f t="shared" si="188"/>
        <v>8.4034311330646663</v>
      </c>
    </row>
    <row r="4007" spans="1:5" x14ac:dyDescent="0.3">
      <c r="A4007" s="81">
        <v>42530</v>
      </c>
      <c r="B4007" s="88">
        <v>14.13</v>
      </c>
      <c r="C4007" s="29">
        <f t="shared" si="186"/>
        <v>7.767418439810533</v>
      </c>
      <c r="D4007" s="80">
        <f t="shared" si="187"/>
        <v>8.4378822501477515</v>
      </c>
      <c r="E4007" s="80">
        <f t="shared" si="188"/>
        <v>8.4080060652630131</v>
      </c>
    </row>
    <row r="4008" spans="1:5" x14ac:dyDescent="0.3">
      <c r="A4008" s="81">
        <v>42531</v>
      </c>
      <c r="B4008" s="88">
        <v>14.13</v>
      </c>
      <c r="C4008" s="29">
        <f t="shared" si="186"/>
        <v>7.7714933051982422</v>
      </c>
      <c r="D4008" s="80">
        <f t="shared" si="187"/>
        <v>8.4424876820902544</v>
      </c>
      <c r="E4008" s="80">
        <f t="shared" si="188"/>
        <v>8.4125834881112258</v>
      </c>
    </row>
    <row r="4009" spans="1:5" x14ac:dyDescent="0.3">
      <c r="A4009" s="81">
        <v>42534</v>
      </c>
      <c r="B4009" s="88">
        <v>14.13</v>
      </c>
      <c r="C4009" s="29">
        <f t="shared" si="186"/>
        <v>7.7755703083010825</v>
      </c>
      <c r="D4009" s="80">
        <f t="shared" si="187"/>
        <v>8.4470956276970579</v>
      </c>
      <c r="E4009" s="80">
        <f t="shared" si="188"/>
        <v>8.4171634029652438</v>
      </c>
    </row>
    <row r="4010" spans="1:5" x14ac:dyDescent="0.3">
      <c r="A4010" s="81">
        <v>42535</v>
      </c>
      <c r="B4010" s="88">
        <v>14.13</v>
      </c>
      <c r="C4010" s="29">
        <f t="shared" si="186"/>
        <v>7.7796494502405205</v>
      </c>
      <c r="D4010" s="80">
        <f t="shared" si="187"/>
        <v>8.4517060883401296</v>
      </c>
      <c r="E4010" s="80">
        <f t="shared" si="188"/>
        <v>8.4217458111817471</v>
      </c>
    </row>
    <row r="4011" spans="1:5" x14ac:dyDescent="0.3">
      <c r="A4011" s="81">
        <v>42536</v>
      </c>
      <c r="B4011" s="88">
        <v>14.13</v>
      </c>
      <c r="C4011" s="29">
        <f t="shared" si="186"/>
        <v>7.7837307321386113</v>
      </c>
      <c r="D4011" s="80">
        <f t="shared" si="187"/>
        <v>8.4563190653921865</v>
      </c>
      <c r="E4011" s="80">
        <f t="shared" si="188"/>
        <v>8.4263307141181532</v>
      </c>
    </row>
    <row r="4012" spans="1:5" x14ac:dyDescent="0.3">
      <c r="A4012" s="81">
        <v>42537</v>
      </c>
      <c r="B4012" s="88">
        <v>14.13</v>
      </c>
      <c r="C4012" s="29">
        <f t="shared" si="186"/>
        <v>7.7878141551179985</v>
      </c>
      <c r="D4012" s="80">
        <f t="shared" si="187"/>
        <v>8.460934560226697</v>
      </c>
      <c r="E4012" s="80">
        <f t="shared" si="188"/>
        <v>8.4309181131326181</v>
      </c>
    </row>
    <row r="4013" spans="1:5" x14ac:dyDescent="0.3">
      <c r="A4013" s="81">
        <v>42538</v>
      </c>
      <c r="B4013" s="88">
        <v>14.13</v>
      </c>
      <c r="C4013" s="29">
        <f t="shared" si="186"/>
        <v>7.7918997203019149</v>
      </c>
      <c r="D4013" s="80">
        <f t="shared" si="187"/>
        <v>8.4655525742178757</v>
      </c>
      <c r="E4013" s="80">
        <f t="shared" si="188"/>
        <v>8.4355080095840371</v>
      </c>
    </row>
    <row r="4014" spans="1:5" x14ac:dyDescent="0.3">
      <c r="A4014" s="81">
        <v>42541</v>
      </c>
      <c r="B4014" s="88">
        <v>14.13</v>
      </c>
      <c r="C4014" s="29">
        <f t="shared" si="186"/>
        <v>7.7959874288141826</v>
      </c>
      <c r="D4014" s="80">
        <f t="shared" si="187"/>
        <v>8.4701731087406902</v>
      </c>
      <c r="E4014" s="80">
        <f t="shared" si="188"/>
        <v>8.4401004048320463</v>
      </c>
    </row>
    <row r="4015" spans="1:5" x14ac:dyDescent="0.3">
      <c r="A4015" s="81">
        <v>42542</v>
      </c>
      <c r="B4015" s="88">
        <v>14.13</v>
      </c>
      <c r="C4015" s="29">
        <f t="shared" si="186"/>
        <v>7.8000772817792132</v>
      </c>
      <c r="D4015" s="80">
        <f t="shared" si="187"/>
        <v>8.4747961651708561</v>
      </c>
      <c r="E4015" s="80">
        <f t="shared" si="188"/>
        <v>8.4446953002370222</v>
      </c>
    </row>
    <row r="4016" spans="1:5" x14ac:dyDescent="0.3">
      <c r="A4016" s="81">
        <v>42543</v>
      </c>
      <c r="B4016" s="88">
        <v>14.13</v>
      </c>
      <c r="C4016" s="29">
        <f t="shared" si="186"/>
        <v>7.8041692803220073</v>
      </c>
      <c r="D4016" s="80">
        <f t="shared" si="187"/>
        <v>8.4794217448848421</v>
      </c>
      <c r="E4016" s="80">
        <f t="shared" si="188"/>
        <v>8.4492926971600806</v>
      </c>
    </row>
    <row r="4017" spans="1:5" x14ac:dyDescent="0.3">
      <c r="A4017" s="81">
        <v>42544</v>
      </c>
      <c r="B4017" s="88">
        <v>14.13</v>
      </c>
      <c r="C4017" s="29">
        <f t="shared" si="186"/>
        <v>7.8082634255681569</v>
      </c>
      <c r="D4017" s="80">
        <f t="shared" si="187"/>
        <v>8.4840498492598666</v>
      </c>
      <c r="E4017" s="80">
        <f t="shared" si="188"/>
        <v>8.4538925969630796</v>
      </c>
    </row>
    <row r="4018" spans="1:5" x14ac:dyDescent="0.3">
      <c r="A4018" s="81">
        <v>42545</v>
      </c>
      <c r="B4018" s="88">
        <v>14.13</v>
      </c>
      <c r="C4018" s="29">
        <f t="shared" si="186"/>
        <v>7.8123597186438447</v>
      </c>
      <c r="D4018" s="80">
        <f t="shared" si="187"/>
        <v>8.488680479673901</v>
      </c>
      <c r="E4018" s="80">
        <f t="shared" si="188"/>
        <v>8.4584950010086164</v>
      </c>
    </row>
    <row r="4019" spans="1:5" x14ac:dyDescent="0.3">
      <c r="A4019" s="81">
        <v>42548</v>
      </c>
      <c r="B4019" s="88">
        <v>14.13</v>
      </c>
      <c r="C4019" s="29">
        <f t="shared" si="186"/>
        <v>7.8164581606758423</v>
      </c>
      <c r="D4019" s="80">
        <f t="shared" si="187"/>
        <v>8.4933136375056684</v>
      </c>
      <c r="E4019" s="80">
        <f t="shared" si="188"/>
        <v>8.4630999106600342</v>
      </c>
    </row>
    <row r="4020" spans="1:5" x14ac:dyDescent="0.3">
      <c r="A4020" s="81">
        <v>42549</v>
      </c>
      <c r="B4020" s="88">
        <v>14.13</v>
      </c>
      <c r="C4020" s="29">
        <f t="shared" si="186"/>
        <v>7.8205587527915146</v>
      </c>
      <c r="D4020" s="80">
        <f t="shared" si="187"/>
        <v>8.4979493241346429</v>
      </c>
      <c r="E4020" s="80">
        <f t="shared" si="188"/>
        <v>8.4677073272814134</v>
      </c>
    </row>
    <row r="4021" spans="1:5" x14ac:dyDescent="0.3">
      <c r="A4021" s="81">
        <v>42550</v>
      </c>
      <c r="B4021" s="88">
        <v>14.13</v>
      </c>
      <c r="C4021" s="29">
        <f t="shared" si="186"/>
        <v>7.824661496118817</v>
      </c>
      <c r="D4021" s="80">
        <f t="shared" si="187"/>
        <v>8.5025875409410538</v>
      </c>
      <c r="E4021" s="80">
        <f t="shared" si="188"/>
        <v>8.4723172522375823</v>
      </c>
    </row>
    <row r="4022" spans="1:5" x14ac:dyDescent="0.3">
      <c r="A4022" s="81">
        <v>42551</v>
      </c>
      <c r="B4022" s="88">
        <v>14.13</v>
      </c>
      <c r="C4022" s="29">
        <f t="shared" si="186"/>
        <v>7.8287663917862957</v>
      </c>
      <c r="D4022" s="80">
        <f t="shared" si="187"/>
        <v>8.5072282893058819</v>
      </c>
      <c r="E4022" s="80">
        <f t="shared" si="188"/>
        <v>8.476929686894108</v>
      </c>
    </row>
    <row r="4023" spans="1:5" x14ac:dyDescent="0.3">
      <c r="A4023" s="81">
        <v>42552</v>
      </c>
      <c r="B4023" s="88">
        <v>14.13</v>
      </c>
      <c r="C4023" s="29">
        <f t="shared" si="186"/>
        <v>7.8328734409230911</v>
      </c>
      <c r="D4023" s="80">
        <f t="shared" si="187"/>
        <v>8.5118715706108627</v>
      </c>
      <c r="E4023" s="80">
        <f t="shared" si="188"/>
        <v>8.4815446326173021</v>
      </c>
    </row>
    <row r="4024" spans="1:5" x14ac:dyDescent="0.3">
      <c r="A4024" s="81">
        <v>42555</v>
      </c>
      <c r="B4024" s="88">
        <v>14.13</v>
      </c>
      <c r="C4024" s="29">
        <f t="shared" si="186"/>
        <v>7.8369826446589341</v>
      </c>
      <c r="D4024" s="80">
        <f t="shared" si="187"/>
        <v>8.5165173862384851</v>
      </c>
      <c r="E4024" s="80">
        <f t="shared" si="188"/>
        <v>8.4861620907742203</v>
      </c>
    </row>
    <row r="4025" spans="1:5" x14ac:dyDescent="0.3">
      <c r="A4025" s="81">
        <v>42556</v>
      </c>
      <c r="B4025" s="88">
        <v>14.13</v>
      </c>
      <c r="C4025" s="29">
        <f t="shared" si="186"/>
        <v>7.841094004124149</v>
      </c>
      <c r="D4025" s="80">
        <f t="shared" si="187"/>
        <v>8.5211657375719945</v>
      </c>
      <c r="E4025" s="80">
        <f t="shared" si="188"/>
        <v>8.4907820627326647</v>
      </c>
    </row>
    <row r="4026" spans="1:5" x14ac:dyDescent="0.3">
      <c r="A4026" s="81">
        <v>42557</v>
      </c>
      <c r="B4026" s="88">
        <v>14.13</v>
      </c>
      <c r="C4026" s="29">
        <f t="shared" si="186"/>
        <v>7.8452075204496525</v>
      </c>
      <c r="D4026" s="80">
        <f t="shared" si="187"/>
        <v>8.5258166259953896</v>
      </c>
      <c r="E4026" s="80">
        <f t="shared" si="188"/>
        <v>8.4954045498611777</v>
      </c>
    </row>
    <row r="4027" spans="1:5" x14ac:dyDescent="0.3">
      <c r="A4027" s="81">
        <v>42558</v>
      </c>
      <c r="B4027" s="88">
        <v>14.13</v>
      </c>
      <c r="C4027" s="29">
        <f t="shared" si="186"/>
        <v>7.8493231947669555</v>
      </c>
      <c r="D4027" s="80">
        <f t="shared" si="187"/>
        <v>8.5304700528934241</v>
      </c>
      <c r="E4027" s="80">
        <f t="shared" si="188"/>
        <v>8.5000295535290498</v>
      </c>
    </row>
    <row r="4028" spans="1:5" x14ac:dyDescent="0.3">
      <c r="A4028" s="81">
        <v>42559</v>
      </c>
      <c r="B4028" s="88">
        <v>14.13</v>
      </c>
      <c r="C4028" s="29">
        <f t="shared" si="186"/>
        <v>7.8534410282081621</v>
      </c>
      <c r="D4028" s="80">
        <f t="shared" si="187"/>
        <v>8.5351260196516083</v>
      </c>
      <c r="E4028" s="80">
        <f t="shared" si="188"/>
        <v>8.5046570751063175</v>
      </c>
    </row>
    <row r="4029" spans="1:5" x14ac:dyDescent="0.3">
      <c r="A4029" s="81">
        <v>42562</v>
      </c>
      <c r="B4029" s="88">
        <v>14.13</v>
      </c>
      <c r="C4029" s="29">
        <f t="shared" si="186"/>
        <v>7.8575610219059708</v>
      </c>
      <c r="D4029" s="80">
        <f t="shared" si="187"/>
        <v>8.5397845276562094</v>
      </c>
      <c r="E4029" s="80">
        <f t="shared" si="188"/>
        <v>8.5092871159637617</v>
      </c>
    </row>
    <row r="4030" spans="1:5" x14ac:dyDescent="0.3">
      <c r="A4030" s="81">
        <v>42563</v>
      </c>
      <c r="B4030" s="88">
        <v>14.13</v>
      </c>
      <c r="C4030" s="29">
        <f t="shared" si="186"/>
        <v>7.8616831769936732</v>
      </c>
      <c r="D4030" s="80">
        <f t="shared" si="187"/>
        <v>8.5444455782942512</v>
      </c>
      <c r="E4030" s="80">
        <f t="shared" si="188"/>
        <v>8.5139196774729076</v>
      </c>
    </row>
    <row r="4031" spans="1:5" x14ac:dyDescent="0.3">
      <c r="A4031" s="81">
        <v>42564</v>
      </c>
      <c r="B4031" s="88">
        <v>14.13</v>
      </c>
      <c r="C4031" s="29">
        <f t="shared" si="186"/>
        <v>7.8658074946051562</v>
      </c>
      <c r="D4031" s="80">
        <f t="shared" si="187"/>
        <v>8.5491091729535125</v>
      </c>
      <c r="E4031" s="80">
        <f t="shared" si="188"/>
        <v>8.5185547610060315</v>
      </c>
    </row>
    <row r="4032" spans="1:5" x14ac:dyDescent="0.3">
      <c r="A4032" s="81">
        <v>42565</v>
      </c>
      <c r="B4032" s="88">
        <v>14.13</v>
      </c>
      <c r="C4032" s="29">
        <f t="shared" si="186"/>
        <v>7.8699339758749014</v>
      </c>
      <c r="D4032" s="80">
        <f t="shared" si="187"/>
        <v>8.5537753130225305</v>
      </c>
      <c r="E4032" s="80">
        <f t="shared" si="188"/>
        <v>8.5231923679361543</v>
      </c>
    </row>
    <row r="4033" spans="1:5" x14ac:dyDescent="0.3">
      <c r="A4033" s="81">
        <v>42566</v>
      </c>
      <c r="B4033" s="88">
        <v>14.13</v>
      </c>
      <c r="C4033" s="29">
        <f t="shared" si="186"/>
        <v>7.874062621937985</v>
      </c>
      <c r="D4033" s="80">
        <f t="shared" si="187"/>
        <v>8.558443999890601</v>
      </c>
      <c r="E4033" s="80">
        <f t="shared" si="188"/>
        <v>8.5278324996370429</v>
      </c>
    </row>
    <row r="4034" spans="1:5" x14ac:dyDescent="0.3">
      <c r="A4034" s="81">
        <v>42569</v>
      </c>
      <c r="B4034" s="88">
        <v>14.13</v>
      </c>
      <c r="C4034" s="29">
        <f t="shared" si="186"/>
        <v>7.8781934339300799</v>
      </c>
      <c r="D4034" s="80">
        <f t="shared" si="187"/>
        <v>8.5631152349477784</v>
      </c>
      <c r="E4034" s="80">
        <f t="shared" si="188"/>
        <v>8.5324751574832156</v>
      </c>
    </row>
    <row r="4035" spans="1:5" x14ac:dyDescent="0.3">
      <c r="A4035" s="81">
        <v>42570</v>
      </c>
      <c r="B4035" s="88">
        <v>14.13</v>
      </c>
      <c r="C4035" s="29">
        <f t="shared" si="186"/>
        <v>7.882326412987454</v>
      </c>
      <c r="D4035" s="80">
        <f t="shared" si="187"/>
        <v>8.5677890195848754</v>
      </c>
      <c r="E4035" s="80">
        <f t="shared" si="188"/>
        <v>8.5371203428499367</v>
      </c>
    </row>
    <row r="4036" spans="1:5" x14ac:dyDescent="0.3">
      <c r="A4036" s="81">
        <v>42571</v>
      </c>
      <c r="B4036" s="88">
        <v>14.13</v>
      </c>
      <c r="C4036" s="29">
        <f t="shared" si="186"/>
        <v>7.8864615602469712</v>
      </c>
      <c r="D4036" s="80">
        <f t="shared" si="187"/>
        <v>8.5724653551934615</v>
      </c>
      <c r="E4036" s="80">
        <f t="shared" si="188"/>
        <v>8.5417680571132202</v>
      </c>
    </row>
    <row r="4037" spans="1:5" x14ac:dyDescent="0.3">
      <c r="A4037" s="81">
        <v>42572</v>
      </c>
      <c r="B4037" s="88">
        <v>14.13</v>
      </c>
      <c r="C4037" s="29">
        <f t="shared" ref="C4037:C4100" si="189">IF(A4037=$B$2,1,IF(A4036&lt;DATE(1998,1,2),ROUND(B4036/3000+1,8)*C4036,ROUND(((1+B4036/100)^(1/252)),8)*C4036))</f>
        <v>7.8905988768460924</v>
      </c>
      <c r="D4037" s="80">
        <f t="shared" ref="D4037:D4100" si="190">(((ROUND(C4037/C4036,8)-1)*$D$1)+1)*D4036</f>
        <v>8.5771442431658702</v>
      </c>
      <c r="E4037" s="80">
        <f t="shared" ref="E4037:E4100" si="191">(((ROUND(C4037/C4036,8))*(($E$1+1)^(1/252)))*E4036)</f>
        <v>8.5464183016498279</v>
      </c>
    </row>
    <row r="4038" spans="1:5" x14ac:dyDescent="0.3">
      <c r="A4038" s="81">
        <v>42573</v>
      </c>
      <c r="B4038" s="88">
        <v>14.13</v>
      </c>
      <c r="C4038" s="29">
        <f t="shared" si="189"/>
        <v>7.8947383639228752</v>
      </c>
      <c r="D4038" s="80">
        <f t="shared" si="190"/>
        <v>8.5818256848951915</v>
      </c>
      <c r="E4038" s="80">
        <f t="shared" si="191"/>
        <v>8.5510710778372729</v>
      </c>
    </row>
    <row r="4039" spans="1:5" x14ac:dyDescent="0.3">
      <c r="A4039" s="81">
        <v>42576</v>
      </c>
      <c r="B4039" s="88">
        <v>14.13</v>
      </c>
      <c r="C4039" s="29">
        <f t="shared" si="189"/>
        <v>7.8988800226159732</v>
      </c>
      <c r="D4039" s="80">
        <f t="shared" si="190"/>
        <v>8.5865096817752757</v>
      </c>
      <c r="E4039" s="80">
        <f t="shared" si="191"/>
        <v>8.5557263870538165</v>
      </c>
    </row>
    <row r="4040" spans="1:5" x14ac:dyDescent="0.3">
      <c r="A4040" s="81">
        <v>42577</v>
      </c>
      <c r="B4040" s="88">
        <v>14.13</v>
      </c>
      <c r="C4040" s="29">
        <f t="shared" si="189"/>
        <v>7.9030238540646378</v>
      </c>
      <c r="D4040" s="80">
        <f t="shared" si="190"/>
        <v>8.5911962352007372</v>
      </c>
      <c r="E4040" s="80">
        <f t="shared" si="191"/>
        <v>8.5603842306784728</v>
      </c>
    </row>
    <row r="4041" spans="1:5" x14ac:dyDescent="0.3">
      <c r="A4041" s="81">
        <v>42578</v>
      </c>
      <c r="B4041" s="88">
        <v>14.13</v>
      </c>
      <c r="C4041" s="29">
        <f t="shared" si="189"/>
        <v>7.907169859408719</v>
      </c>
      <c r="D4041" s="80">
        <f t="shared" si="190"/>
        <v>8.5958853465669467</v>
      </c>
      <c r="E4041" s="80">
        <f t="shared" si="191"/>
        <v>8.5650446100910038</v>
      </c>
    </row>
    <row r="4042" spans="1:5" x14ac:dyDescent="0.3">
      <c r="A4042" s="81">
        <v>42579</v>
      </c>
      <c r="B4042" s="88">
        <v>14.13</v>
      </c>
      <c r="C4042" s="29">
        <f t="shared" si="189"/>
        <v>7.9113180397886635</v>
      </c>
      <c r="D4042" s="80">
        <f t="shared" si="190"/>
        <v>8.6005770172700409</v>
      </c>
      <c r="E4042" s="80">
        <f t="shared" si="191"/>
        <v>8.5697075266719231</v>
      </c>
    </row>
    <row r="4043" spans="1:5" x14ac:dyDescent="0.3">
      <c r="A4043" s="81">
        <v>42580</v>
      </c>
      <c r="B4043" s="88">
        <v>14.13</v>
      </c>
      <c r="C4043" s="29">
        <f t="shared" si="189"/>
        <v>7.915468396345517</v>
      </c>
      <c r="D4043" s="80">
        <f t="shared" si="190"/>
        <v>8.6052712487069165</v>
      </c>
      <c r="E4043" s="80">
        <f t="shared" si="191"/>
        <v>8.5743729818024974</v>
      </c>
    </row>
    <row r="4044" spans="1:5" x14ac:dyDescent="0.3">
      <c r="A4044" s="81">
        <v>42583</v>
      </c>
      <c r="B4044" s="88">
        <v>14.13</v>
      </c>
      <c r="C4044" s="29">
        <f t="shared" si="189"/>
        <v>7.9196209302209244</v>
      </c>
      <c r="D4044" s="80">
        <f t="shared" si="190"/>
        <v>8.6099680422752325</v>
      </c>
      <c r="E4044" s="80">
        <f t="shared" si="191"/>
        <v>8.5790409768647446</v>
      </c>
    </row>
    <row r="4045" spans="1:5" x14ac:dyDescent="0.3">
      <c r="A4045" s="81">
        <v>42584</v>
      </c>
      <c r="B4045" s="88">
        <v>14.13</v>
      </c>
      <c r="C4045" s="29">
        <f t="shared" si="189"/>
        <v>7.9237756425571275</v>
      </c>
      <c r="D4045" s="80">
        <f t="shared" si="190"/>
        <v>8.6146673993734115</v>
      </c>
      <c r="E4045" s="80">
        <f t="shared" si="191"/>
        <v>8.5837115132414361</v>
      </c>
    </row>
    <row r="4046" spans="1:5" x14ac:dyDescent="0.3">
      <c r="A4046" s="81">
        <v>42585</v>
      </c>
      <c r="B4046" s="88">
        <v>14.13</v>
      </c>
      <c r="C4046" s="29">
        <f t="shared" si="189"/>
        <v>7.9279325344969696</v>
      </c>
      <c r="D4046" s="80">
        <f t="shared" si="190"/>
        <v>8.6193693214006384</v>
      </c>
      <c r="E4046" s="80">
        <f t="shared" si="191"/>
        <v>8.5883845923160926</v>
      </c>
    </row>
    <row r="4047" spans="1:5" x14ac:dyDescent="0.3">
      <c r="A4047" s="81">
        <v>42586</v>
      </c>
      <c r="B4047" s="88">
        <v>14.13</v>
      </c>
      <c r="C4047" s="29">
        <f t="shared" si="189"/>
        <v>7.9320916071838923</v>
      </c>
      <c r="D4047" s="80">
        <f t="shared" si="190"/>
        <v>8.6240738097568634</v>
      </c>
      <c r="E4047" s="80">
        <f t="shared" si="191"/>
        <v>8.5930602154729936</v>
      </c>
    </row>
    <row r="4048" spans="1:5" x14ac:dyDescent="0.3">
      <c r="A4048" s="81">
        <v>42587</v>
      </c>
      <c r="B4048" s="88">
        <v>14.13</v>
      </c>
      <c r="C4048" s="29">
        <f t="shared" si="189"/>
        <v>7.936252861761937</v>
      </c>
      <c r="D4048" s="80">
        <f t="shared" si="190"/>
        <v>8.6287808658427991</v>
      </c>
      <c r="E4048" s="80">
        <f t="shared" si="191"/>
        <v>8.5977383840971662</v>
      </c>
    </row>
    <row r="4049" spans="1:5" x14ac:dyDescent="0.3">
      <c r="A4049" s="81">
        <v>42590</v>
      </c>
      <c r="B4049" s="88">
        <v>14.13</v>
      </c>
      <c r="C4049" s="29">
        <f t="shared" si="189"/>
        <v>7.9404162993757463</v>
      </c>
      <c r="D4049" s="80">
        <f t="shared" si="190"/>
        <v>8.6334904910599235</v>
      </c>
      <c r="E4049" s="80">
        <f t="shared" si="191"/>
        <v>8.6024190995743961</v>
      </c>
    </row>
    <row r="4050" spans="1:5" x14ac:dyDescent="0.3">
      <c r="A4050" s="81">
        <v>42591</v>
      </c>
      <c r="B4050" s="88">
        <v>14.13</v>
      </c>
      <c r="C4050" s="29">
        <f t="shared" si="189"/>
        <v>7.9445819211705624</v>
      </c>
      <c r="D4050" s="80">
        <f t="shared" si="190"/>
        <v>8.6382026868104784</v>
      </c>
      <c r="E4050" s="80">
        <f t="shared" si="191"/>
        <v>8.6071023632912205</v>
      </c>
    </row>
    <row r="4051" spans="1:5" x14ac:dyDescent="0.3">
      <c r="A4051" s="81">
        <v>42592</v>
      </c>
      <c r="B4051" s="88">
        <v>14.13</v>
      </c>
      <c r="C4051" s="29">
        <f t="shared" si="189"/>
        <v>7.9487497282922277</v>
      </c>
      <c r="D4051" s="80">
        <f t="shared" si="190"/>
        <v>8.6429174544974732</v>
      </c>
      <c r="E4051" s="80">
        <f t="shared" si="191"/>
        <v>8.6117881766349331</v>
      </c>
    </row>
    <row r="4052" spans="1:5" x14ac:dyDescent="0.3">
      <c r="A4052" s="81">
        <v>42593</v>
      </c>
      <c r="B4052" s="88">
        <v>14.13</v>
      </c>
      <c r="C4052" s="29">
        <f t="shared" si="189"/>
        <v>7.952919721887187</v>
      </c>
      <c r="D4052" s="80">
        <f t="shared" si="190"/>
        <v>8.6476347955246808</v>
      </c>
      <c r="E4052" s="80">
        <f t="shared" si="191"/>
        <v>8.6164765409935828</v>
      </c>
    </row>
    <row r="4053" spans="1:5" x14ac:dyDescent="0.3">
      <c r="A4053" s="81">
        <v>42594</v>
      </c>
      <c r="B4053" s="88">
        <v>14.13</v>
      </c>
      <c r="C4053" s="29">
        <f t="shared" si="189"/>
        <v>7.9570919031024863</v>
      </c>
      <c r="D4053" s="80">
        <f t="shared" si="190"/>
        <v>8.6523547112966401</v>
      </c>
      <c r="E4053" s="80">
        <f t="shared" si="191"/>
        <v>8.6211674577559734</v>
      </c>
    </row>
    <row r="4054" spans="1:5" x14ac:dyDescent="0.3">
      <c r="A4054" s="81">
        <v>42597</v>
      </c>
      <c r="B4054" s="88">
        <v>14.13</v>
      </c>
      <c r="C4054" s="29">
        <f t="shared" si="189"/>
        <v>7.9612662730857728</v>
      </c>
      <c r="D4054" s="80">
        <f t="shared" si="190"/>
        <v>8.6570772032186607</v>
      </c>
      <c r="E4054" s="80">
        <f t="shared" si="191"/>
        <v>8.6258609283116652</v>
      </c>
    </row>
    <row r="4055" spans="1:5" x14ac:dyDescent="0.3">
      <c r="A4055" s="81">
        <v>42598</v>
      </c>
      <c r="B4055" s="88">
        <v>14.13</v>
      </c>
      <c r="C4055" s="29">
        <f t="shared" si="189"/>
        <v>7.9654428329852971</v>
      </c>
      <c r="D4055" s="80">
        <f t="shared" si="190"/>
        <v>8.6618022726968142</v>
      </c>
      <c r="E4055" s="80">
        <f t="shared" si="191"/>
        <v>8.6305569540509754</v>
      </c>
    </row>
    <row r="4056" spans="1:5" x14ac:dyDescent="0.3">
      <c r="A4056" s="81">
        <v>42599</v>
      </c>
      <c r="B4056" s="88">
        <v>14.13</v>
      </c>
      <c r="C4056" s="29">
        <f t="shared" si="189"/>
        <v>7.9696215839499098</v>
      </c>
      <c r="D4056" s="80">
        <f t="shared" si="190"/>
        <v>8.6665299211379416</v>
      </c>
      <c r="E4056" s="80">
        <f t="shared" si="191"/>
        <v>8.6352555363649781</v>
      </c>
    </row>
    <row r="4057" spans="1:5" x14ac:dyDescent="0.3">
      <c r="A4057" s="81">
        <v>42600</v>
      </c>
      <c r="B4057" s="88">
        <v>14.13</v>
      </c>
      <c r="C4057" s="29">
        <f t="shared" si="189"/>
        <v>7.9738025271290658</v>
      </c>
      <c r="D4057" s="80">
        <f t="shared" si="190"/>
        <v>8.6712601499496529</v>
      </c>
      <c r="E4057" s="80">
        <f t="shared" si="191"/>
        <v>8.6399566766455038</v>
      </c>
    </row>
    <row r="4058" spans="1:5" x14ac:dyDescent="0.3">
      <c r="A4058" s="81">
        <v>42601</v>
      </c>
      <c r="B4058" s="88">
        <v>14.13</v>
      </c>
      <c r="C4058" s="29">
        <f t="shared" si="189"/>
        <v>7.9779856636728237</v>
      </c>
      <c r="D4058" s="80">
        <f t="shared" si="190"/>
        <v>8.6759929605403237</v>
      </c>
      <c r="E4058" s="80">
        <f t="shared" si="191"/>
        <v>8.6446603762851399</v>
      </c>
    </row>
    <row r="4059" spans="1:5" x14ac:dyDescent="0.3">
      <c r="A4059" s="81">
        <v>42604</v>
      </c>
      <c r="B4059" s="88">
        <v>14.13</v>
      </c>
      <c r="C4059" s="29">
        <f t="shared" si="189"/>
        <v>7.9821709947318435</v>
      </c>
      <c r="D4059" s="80">
        <f t="shared" si="190"/>
        <v>8.6807283543191005</v>
      </c>
      <c r="E4059" s="80">
        <f t="shared" si="191"/>
        <v>8.6493666366772342</v>
      </c>
    </row>
    <row r="4060" spans="1:5" x14ac:dyDescent="0.3">
      <c r="A4060" s="81">
        <v>42605</v>
      </c>
      <c r="B4060" s="88">
        <v>14.13</v>
      </c>
      <c r="C4060" s="29">
        <f t="shared" si="189"/>
        <v>7.9863585214573902</v>
      </c>
      <c r="D4060" s="80">
        <f t="shared" si="190"/>
        <v>8.6854663326958992</v>
      </c>
      <c r="E4060" s="80">
        <f t="shared" si="191"/>
        <v>8.6540754592158926</v>
      </c>
    </row>
    <row r="4061" spans="1:5" x14ac:dyDescent="0.3">
      <c r="A4061" s="81">
        <v>42606</v>
      </c>
      <c r="B4061" s="88">
        <v>14.13</v>
      </c>
      <c r="C4061" s="29">
        <f t="shared" si="189"/>
        <v>7.9905482450013325</v>
      </c>
      <c r="D4061" s="80">
        <f t="shared" si="190"/>
        <v>8.6902068970814046</v>
      </c>
      <c r="E4061" s="80">
        <f t="shared" si="191"/>
        <v>8.65878684529598</v>
      </c>
    </row>
    <row r="4062" spans="1:5" x14ac:dyDescent="0.3">
      <c r="A4062" s="81">
        <v>42607</v>
      </c>
      <c r="B4062" s="88">
        <v>14.13</v>
      </c>
      <c r="C4062" s="29">
        <f t="shared" si="189"/>
        <v>7.9947401665161433</v>
      </c>
      <c r="D4062" s="80">
        <f t="shared" si="190"/>
        <v>8.6949500488870708</v>
      </c>
      <c r="E4062" s="80">
        <f t="shared" si="191"/>
        <v>8.6635007963131194</v>
      </c>
    </row>
    <row r="4063" spans="1:5" x14ac:dyDescent="0.3">
      <c r="A4063" s="81">
        <v>42608</v>
      </c>
      <c r="B4063" s="88">
        <v>14.13</v>
      </c>
      <c r="C4063" s="29">
        <f t="shared" si="189"/>
        <v>7.9989342871548992</v>
      </c>
      <c r="D4063" s="80">
        <f t="shared" si="190"/>
        <v>8.6996957895251228</v>
      </c>
      <c r="E4063" s="80">
        <f t="shared" si="191"/>
        <v>8.6682173136636944</v>
      </c>
    </row>
    <row r="4064" spans="1:5" x14ac:dyDescent="0.3">
      <c r="A4064" s="81">
        <v>42611</v>
      </c>
      <c r="B4064" s="88">
        <v>14.13</v>
      </c>
      <c r="C4064" s="29">
        <f t="shared" si="189"/>
        <v>8.0031306080712845</v>
      </c>
      <c r="D4064" s="80">
        <f t="shared" si="190"/>
        <v>8.7044441204085548</v>
      </c>
      <c r="E4064" s="80">
        <f t="shared" si="191"/>
        <v>8.6729363987448487</v>
      </c>
    </row>
    <row r="4065" spans="1:5" x14ac:dyDescent="0.3">
      <c r="A4065" s="81">
        <v>42612</v>
      </c>
      <c r="B4065" s="88">
        <v>14.13</v>
      </c>
      <c r="C4065" s="29">
        <f t="shared" si="189"/>
        <v>8.0073291304195848</v>
      </c>
      <c r="D4065" s="80">
        <f t="shared" si="190"/>
        <v>8.7091950429511353</v>
      </c>
      <c r="E4065" s="80">
        <f t="shared" si="191"/>
        <v>8.6776580529544862</v>
      </c>
    </row>
    <row r="4066" spans="1:5" x14ac:dyDescent="0.3">
      <c r="A4066" s="81">
        <v>42613</v>
      </c>
      <c r="B4066" s="88">
        <v>14.13</v>
      </c>
      <c r="C4066" s="29">
        <f t="shared" si="189"/>
        <v>8.011529855354695</v>
      </c>
      <c r="D4066" s="80">
        <f t="shared" si="190"/>
        <v>8.7139485585674024</v>
      </c>
      <c r="E4066" s="80">
        <f t="shared" si="191"/>
        <v>8.6823822776912731</v>
      </c>
    </row>
    <row r="4067" spans="1:5" x14ac:dyDescent="0.3">
      <c r="A4067" s="81">
        <v>42614</v>
      </c>
      <c r="B4067" s="88">
        <v>14.13</v>
      </c>
      <c r="C4067" s="29">
        <f t="shared" si="189"/>
        <v>8.0157327840321138</v>
      </c>
      <c r="D4067" s="80">
        <f t="shared" si="190"/>
        <v>8.7187046686726664</v>
      </c>
      <c r="E4067" s="80">
        <f t="shared" si="191"/>
        <v>8.6871090743546358</v>
      </c>
    </row>
    <row r="4068" spans="1:5" x14ac:dyDescent="0.3">
      <c r="A4068" s="81">
        <v>42615</v>
      </c>
      <c r="B4068" s="88">
        <v>14.13</v>
      </c>
      <c r="C4068" s="29">
        <f t="shared" si="189"/>
        <v>8.0199379176079457</v>
      </c>
      <c r="D4068" s="80">
        <f t="shared" si="190"/>
        <v>8.7234633746830106</v>
      </c>
      <c r="E4068" s="80">
        <f t="shared" si="191"/>
        <v>8.6918384443447625</v>
      </c>
    </row>
    <row r="4069" spans="1:5" x14ac:dyDescent="0.3">
      <c r="A4069" s="81">
        <v>42618</v>
      </c>
      <c r="B4069" s="88">
        <v>14.13</v>
      </c>
      <c r="C4069" s="29">
        <f t="shared" si="189"/>
        <v>8.0241452572389029</v>
      </c>
      <c r="D4069" s="80">
        <f t="shared" si="190"/>
        <v>8.728224678015291</v>
      </c>
      <c r="E4069" s="80">
        <f t="shared" si="191"/>
        <v>8.6965703890626056</v>
      </c>
    </row>
    <row r="4070" spans="1:5" x14ac:dyDescent="0.3">
      <c r="A4070" s="81">
        <v>42619</v>
      </c>
      <c r="B4070" s="88">
        <v>14.13</v>
      </c>
      <c r="C4070" s="29">
        <f t="shared" si="189"/>
        <v>8.0283548040823032</v>
      </c>
      <c r="D4070" s="80">
        <f t="shared" si="190"/>
        <v>8.7329885800871381</v>
      </c>
      <c r="E4070" s="80">
        <f t="shared" si="191"/>
        <v>8.7013049099098776</v>
      </c>
    </row>
    <row r="4071" spans="1:5" x14ac:dyDescent="0.3">
      <c r="A4071" s="81">
        <v>42621</v>
      </c>
      <c r="B4071" s="88">
        <v>14.13</v>
      </c>
      <c r="C4071" s="29">
        <f t="shared" si="189"/>
        <v>8.0325665592960735</v>
      </c>
      <c r="D4071" s="80">
        <f t="shared" si="190"/>
        <v>8.7377550823169532</v>
      </c>
      <c r="E4071" s="80">
        <f t="shared" si="191"/>
        <v>8.7060420082890566</v>
      </c>
    </row>
    <row r="4072" spans="1:5" x14ac:dyDescent="0.3">
      <c r="A4072" s="81">
        <v>42622</v>
      </c>
      <c r="B4072" s="88">
        <v>14.13</v>
      </c>
      <c r="C4072" s="29">
        <f t="shared" si="189"/>
        <v>8.0367805240387469</v>
      </c>
      <c r="D4072" s="80">
        <f t="shared" si="190"/>
        <v>8.7425241861239158</v>
      </c>
      <c r="E4072" s="80">
        <f t="shared" si="191"/>
        <v>8.7107816856033811</v>
      </c>
    </row>
    <row r="4073" spans="1:5" x14ac:dyDescent="0.3">
      <c r="A4073" s="81">
        <v>42625</v>
      </c>
      <c r="B4073" s="88">
        <v>14.13</v>
      </c>
      <c r="C4073" s="29">
        <f t="shared" si="189"/>
        <v>8.0409966994694635</v>
      </c>
      <c r="D4073" s="80">
        <f t="shared" si="190"/>
        <v>8.7472958929279763</v>
      </c>
      <c r="E4073" s="80">
        <f t="shared" si="191"/>
        <v>8.7155239432568568</v>
      </c>
    </row>
    <row r="4074" spans="1:5" x14ac:dyDescent="0.3">
      <c r="A4074" s="81">
        <v>42626</v>
      </c>
      <c r="B4074" s="88">
        <v>14.13</v>
      </c>
      <c r="C4074" s="29">
        <f t="shared" si="189"/>
        <v>8.045215086747973</v>
      </c>
      <c r="D4074" s="80">
        <f t="shared" si="190"/>
        <v>8.7520702041498613</v>
      </c>
      <c r="E4074" s="80">
        <f t="shared" si="191"/>
        <v>8.7202687826542533</v>
      </c>
    </row>
    <row r="4075" spans="1:5" x14ac:dyDescent="0.3">
      <c r="A4075" s="81">
        <v>42627</v>
      </c>
      <c r="B4075" s="88">
        <v>14.13</v>
      </c>
      <c r="C4075" s="29">
        <f t="shared" si="189"/>
        <v>8.0494356870346326</v>
      </c>
      <c r="D4075" s="80">
        <f t="shared" si="190"/>
        <v>8.7568471212110737</v>
      </c>
      <c r="E4075" s="80">
        <f t="shared" si="191"/>
        <v>8.7250162052011024</v>
      </c>
    </row>
    <row r="4076" spans="1:5" x14ac:dyDescent="0.3">
      <c r="A4076" s="81">
        <v>42628</v>
      </c>
      <c r="B4076" s="88">
        <v>14.13</v>
      </c>
      <c r="C4076" s="29">
        <f t="shared" si="189"/>
        <v>8.0536585014904087</v>
      </c>
      <c r="D4076" s="80">
        <f t="shared" si="190"/>
        <v>8.7616266455338909</v>
      </c>
      <c r="E4076" s="80">
        <f t="shared" si="191"/>
        <v>8.7297662123037032</v>
      </c>
    </row>
    <row r="4077" spans="1:5" x14ac:dyDescent="0.3">
      <c r="A4077" s="81">
        <v>42629</v>
      </c>
      <c r="B4077" s="88">
        <v>14.13</v>
      </c>
      <c r="C4077" s="29">
        <f t="shared" si="189"/>
        <v>8.0578835312768753</v>
      </c>
      <c r="D4077" s="80">
        <f t="shared" si="190"/>
        <v>8.7664087785413667</v>
      </c>
      <c r="E4077" s="80">
        <f t="shared" si="191"/>
        <v>8.7345188053691203</v>
      </c>
    </row>
    <row r="4078" spans="1:5" x14ac:dyDescent="0.3">
      <c r="A4078" s="81">
        <v>42632</v>
      </c>
      <c r="B4078" s="88">
        <v>14.13</v>
      </c>
      <c r="C4078" s="29">
        <f t="shared" si="189"/>
        <v>8.0621107775562191</v>
      </c>
      <c r="D4078" s="80">
        <f t="shared" si="190"/>
        <v>8.7711935216573345</v>
      </c>
      <c r="E4078" s="80">
        <f t="shared" si="191"/>
        <v>8.7392739858051822</v>
      </c>
    </row>
    <row r="4079" spans="1:5" x14ac:dyDescent="0.3">
      <c r="A4079" s="81">
        <v>42633</v>
      </c>
      <c r="B4079" s="88">
        <v>14.13</v>
      </c>
      <c r="C4079" s="29">
        <f t="shared" si="189"/>
        <v>8.0663402414912326</v>
      </c>
      <c r="D4079" s="80">
        <f t="shared" si="190"/>
        <v>8.7759808763064004</v>
      </c>
      <c r="E4079" s="80">
        <f t="shared" si="191"/>
        <v>8.7440317550204885</v>
      </c>
    </row>
    <row r="4080" spans="1:5" x14ac:dyDescent="0.3">
      <c r="A4080" s="81">
        <v>42634</v>
      </c>
      <c r="B4080" s="88">
        <v>14.13</v>
      </c>
      <c r="C4080" s="29">
        <f t="shared" si="189"/>
        <v>8.0705719242453213</v>
      </c>
      <c r="D4080" s="80">
        <f t="shared" si="190"/>
        <v>8.7807708439139525</v>
      </c>
      <c r="E4080" s="80">
        <f t="shared" si="191"/>
        <v>8.7487921144244005</v>
      </c>
    </row>
    <row r="4081" spans="1:5" x14ac:dyDescent="0.3">
      <c r="A4081" s="81">
        <v>42635</v>
      </c>
      <c r="B4081" s="88">
        <v>14.13</v>
      </c>
      <c r="C4081" s="29">
        <f t="shared" si="189"/>
        <v>8.0748058269824998</v>
      </c>
      <c r="D4081" s="80">
        <f t="shared" si="190"/>
        <v>8.7855634259061528</v>
      </c>
      <c r="E4081" s="80">
        <f t="shared" si="191"/>
        <v>8.7535550654270491</v>
      </c>
    </row>
    <row r="4082" spans="1:5" x14ac:dyDescent="0.3">
      <c r="A4082" s="81">
        <v>42636</v>
      </c>
      <c r="B4082" s="88">
        <v>14.13</v>
      </c>
      <c r="C4082" s="29">
        <f t="shared" si="189"/>
        <v>8.0790419508673939</v>
      </c>
      <c r="D4082" s="80">
        <f t="shared" si="190"/>
        <v>8.7903586237099436</v>
      </c>
      <c r="E4082" s="80">
        <f t="shared" si="191"/>
        <v>8.758320609439334</v>
      </c>
    </row>
    <row r="4083" spans="1:5" x14ac:dyDescent="0.3">
      <c r="A4083" s="81">
        <v>42639</v>
      </c>
      <c r="B4083" s="88">
        <v>14.13</v>
      </c>
      <c r="C4083" s="29">
        <f t="shared" si="189"/>
        <v>8.0832802970652384</v>
      </c>
      <c r="D4083" s="80">
        <f t="shared" si="190"/>
        <v>8.7951564387530468</v>
      </c>
      <c r="E4083" s="80">
        <f t="shared" si="191"/>
        <v>8.7630887478729207</v>
      </c>
    </row>
    <row r="4084" spans="1:5" x14ac:dyDescent="0.3">
      <c r="A4084" s="81">
        <v>42640</v>
      </c>
      <c r="B4084" s="88">
        <v>14.13</v>
      </c>
      <c r="C4084" s="29">
        <f t="shared" si="189"/>
        <v>8.0875208667418814</v>
      </c>
      <c r="D4084" s="80">
        <f t="shared" si="190"/>
        <v>8.7999568724639623</v>
      </c>
      <c r="E4084" s="80">
        <f t="shared" si="191"/>
        <v>8.7678594821402456</v>
      </c>
    </row>
    <row r="4085" spans="1:5" x14ac:dyDescent="0.3">
      <c r="A4085" s="81">
        <v>42641</v>
      </c>
      <c r="B4085" s="88">
        <v>14.13</v>
      </c>
      <c r="C4085" s="29">
        <f t="shared" si="189"/>
        <v>8.0917636610637835</v>
      </c>
      <c r="D4085" s="80">
        <f t="shared" si="190"/>
        <v>8.80475992627197</v>
      </c>
      <c r="E4085" s="80">
        <f t="shared" si="191"/>
        <v>8.7726328136545124</v>
      </c>
    </row>
    <row r="4086" spans="1:5" x14ac:dyDescent="0.3">
      <c r="A4086" s="81">
        <v>42642</v>
      </c>
      <c r="B4086" s="88">
        <v>14.13</v>
      </c>
      <c r="C4086" s="29">
        <f t="shared" si="189"/>
        <v>8.0960086811980148</v>
      </c>
      <c r="D4086" s="80">
        <f t="shared" si="190"/>
        <v>8.8095656016071313</v>
      </c>
      <c r="E4086" s="80">
        <f t="shared" si="191"/>
        <v>8.7774087438296942</v>
      </c>
    </row>
    <row r="4087" spans="1:5" x14ac:dyDescent="0.3">
      <c r="A4087" s="81">
        <v>42643</v>
      </c>
      <c r="B4087" s="88">
        <v>14.13</v>
      </c>
      <c r="C4087" s="29">
        <f t="shared" si="189"/>
        <v>8.1002559283122579</v>
      </c>
      <c r="D4087" s="80">
        <f t="shared" si="190"/>
        <v>8.8143738999002856</v>
      </c>
      <c r="E4087" s="80">
        <f t="shared" si="191"/>
        <v>8.7821872740805347</v>
      </c>
    </row>
    <row r="4088" spans="1:5" x14ac:dyDescent="0.3">
      <c r="A4088" s="81">
        <v>42646</v>
      </c>
      <c r="B4088" s="88">
        <v>14.13</v>
      </c>
      <c r="C4088" s="29">
        <f t="shared" si="189"/>
        <v>8.1045054035748105</v>
      </c>
      <c r="D4088" s="80">
        <f t="shared" si="190"/>
        <v>8.819184822583054</v>
      </c>
      <c r="E4088" s="80">
        <f t="shared" si="191"/>
        <v>8.7869684058225452</v>
      </c>
    </row>
    <row r="4089" spans="1:5" x14ac:dyDescent="0.3">
      <c r="A4089" s="81">
        <v>42647</v>
      </c>
      <c r="B4089" s="88">
        <v>14.13</v>
      </c>
      <c r="C4089" s="29">
        <f t="shared" si="189"/>
        <v>8.1087571081545811</v>
      </c>
      <c r="D4089" s="80">
        <f t="shared" si="190"/>
        <v>8.8239983710878409</v>
      </c>
      <c r="E4089" s="80">
        <f t="shared" si="191"/>
        <v>8.7917521404720134</v>
      </c>
    </row>
    <row r="4090" spans="1:5" x14ac:dyDescent="0.3">
      <c r="A4090" s="81">
        <v>42648</v>
      </c>
      <c r="B4090" s="88">
        <v>14.13</v>
      </c>
      <c r="C4090" s="29">
        <f t="shared" si="189"/>
        <v>8.1130110432210909</v>
      </c>
      <c r="D4090" s="80">
        <f t="shared" si="190"/>
        <v>8.8288145468478305</v>
      </c>
      <c r="E4090" s="80">
        <f t="shared" si="191"/>
        <v>8.7965384794459922</v>
      </c>
    </row>
    <row r="4091" spans="1:5" x14ac:dyDescent="0.3">
      <c r="A4091" s="81">
        <v>42649</v>
      </c>
      <c r="B4091" s="88">
        <v>14.13</v>
      </c>
      <c r="C4091" s="29">
        <f t="shared" si="189"/>
        <v>8.117267209944476</v>
      </c>
      <c r="D4091" s="80">
        <f t="shared" si="190"/>
        <v>8.8336333512969905</v>
      </c>
      <c r="E4091" s="80">
        <f t="shared" si="191"/>
        <v>8.8013274241623076</v>
      </c>
    </row>
    <row r="4092" spans="1:5" x14ac:dyDescent="0.3">
      <c r="A4092" s="81">
        <v>42650</v>
      </c>
      <c r="B4092" s="88">
        <v>14.13</v>
      </c>
      <c r="C4092" s="29">
        <f t="shared" si="189"/>
        <v>8.1215256094954853</v>
      </c>
      <c r="D4092" s="80">
        <f t="shared" si="190"/>
        <v>8.8384547858700682</v>
      </c>
      <c r="E4092" s="80">
        <f t="shared" si="191"/>
        <v>8.80611897603956</v>
      </c>
    </row>
    <row r="4093" spans="1:5" x14ac:dyDescent="0.3">
      <c r="A4093" s="81">
        <v>42653</v>
      </c>
      <c r="B4093" s="88">
        <v>14.13</v>
      </c>
      <c r="C4093" s="29">
        <f t="shared" si="189"/>
        <v>8.1257862430454821</v>
      </c>
      <c r="D4093" s="80">
        <f t="shared" si="190"/>
        <v>8.843278852002598</v>
      </c>
      <c r="E4093" s="80">
        <f t="shared" si="191"/>
        <v>8.8109131364971187</v>
      </c>
    </row>
    <row r="4094" spans="1:5" x14ac:dyDescent="0.3">
      <c r="A4094" s="81">
        <v>42654</v>
      </c>
      <c r="B4094" s="88">
        <v>14.13</v>
      </c>
      <c r="C4094" s="29">
        <f t="shared" si="189"/>
        <v>8.1300491117664464</v>
      </c>
      <c r="D4094" s="80">
        <f t="shared" si="190"/>
        <v>8.8481055511308977</v>
      </c>
      <c r="E4094" s="80">
        <f t="shared" si="191"/>
        <v>8.8157099069551279</v>
      </c>
    </row>
    <row r="4095" spans="1:5" x14ac:dyDescent="0.3">
      <c r="A4095" s="81">
        <v>42656</v>
      </c>
      <c r="B4095" s="88">
        <v>14.13</v>
      </c>
      <c r="C4095" s="29">
        <f t="shared" si="189"/>
        <v>8.1343142168309708</v>
      </c>
      <c r="D4095" s="80">
        <f t="shared" si="190"/>
        <v>8.8529348846920648</v>
      </c>
      <c r="E4095" s="80">
        <f t="shared" si="191"/>
        <v>8.8205092888345042</v>
      </c>
    </row>
    <row r="4096" spans="1:5" x14ac:dyDescent="0.3">
      <c r="A4096" s="81">
        <v>42657</v>
      </c>
      <c r="B4096" s="88">
        <v>14.13</v>
      </c>
      <c r="C4096" s="29">
        <f t="shared" si="189"/>
        <v>8.1385815594122626</v>
      </c>
      <c r="D4096" s="80">
        <f t="shared" si="190"/>
        <v>8.8577668541239856</v>
      </c>
      <c r="E4096" s="80">
        <f t="shared" si="191"/>
        <v>8.8253112835569372</v>
      </c>
    </row>
    <row r="4097" spans="1:5" x14ac:dyDescent="0.3">
      <c r="A4097" s="81">
        <v>42660</v>
      </c>
      <c r="B4097" s="88">
        <v>14.13</v>
      </c>
      <c r="C4097" s="29">
        <f t="shared" si="189"/>
        <v>8.1428511406841455</v>
      </c>
      <c r="D4097" s="80">
        <f t="shared" si="190"/>
        <v>8.8626014608653296</v>
      </c>
      <c r="E4097" s="80">
        <f t="shared" si="191"/>
        <v>8.8301158925448924</v>
      </c>
    </row>
    <row r="4098" spans="1:5" x14ac:dyDescent="0.3">
      <c r="A4098" s="81">
        <v>42661</v>
      </c>
      <c r="B4098" s="88">
        <v>14.13</v>
      </c>
      <c r="C4098" s="29">
        <f t="shared" si="189"/>
        <v>8.1471229618210597</v>
      </c>
      <c r="D4098" s="80">
        <f t="shared" si="190"/>
        <v>8.8674387063555518</v>
      </c>
      <c r="E4098" s="80">
        <f t="shared" si="191"/>
        <v>8.8349231172216065</v>
      </c>
    </row>
    <row r="4099" spans="1:5" x14ac:dyDescent="0.3">
      <c r="A4099" s="81">
        <v>42662</v>
      </c>
      <c r="B4099" s="88">
        <v>14.13</v>
      </c>
      <c r="C4099" s="29">
        <f t="shared" si="189"/>
        <v>8.1513970239980615</v>
      </c>
      <c r="D4099" s="80">
        <f t="shared" si="190"/>
        <v>8.8722785920348919</v>
      </c>
      <c r="E4099" s="80">
        <f t="shared" si="191"/>
        <v>8.8397329590110942</v>
      </c>
    </row>
    <row r="4100" spans="1:5" x14ac:dyDescent="0.3">
      <c r="A4100" s="81">
        <v>42663</v>
      </c>
      <c r="B4100" s="88">
        <v>13.88</v>
      </c>
      <c r="C4100" s="29">
        <f t="shared" si="189"/>
        <v>8.1556733283908223</v>
      </c>
      <c r="D4100" s="80">
        <f t="shared" si="190"/>
        <v>8.8771211193443751</v>
      </c>
      <c r="E4100" s="80">
        <f t="shared" si="191"/>
        <v>8.844545419338143</v>
      </c>
    </row>
    <row r="4101" spans="1:5" x14ac:dyDescent="0.3">
      <c r="A4101" s="81">
        <v>42664</v>
      </c>
      <c r="B4101" s="88">
        <v>13.88</v>
      </c>
      <c r="C4101" s="29">
        <f t="shared" ref="C4101:C4164" si="192">IF(A4101=$B$2,1,IF(A4100&lt;DATE(1998,1,2),ROUND(B4100/3000+1,8)*C4100,ROUND(((1+B4100/100)^(1/252)),8)*C4100))</f>
        <v>8.1598809218176722</v>
      </c>
      <c r="D4101" s="80">
        <f t="shared" ref="D4101:D4164" si="193">(((ROUND(C4101/C4100,8)-1)*$D$1)+1)*D4100</f>
        <v>8.8818859386415472</v>
      </c>
      <c r="E4101" s="80">
        <f t="shared" ref="E4101:E4164" si="194">(((ROUND(C4101/C4100,8))*(($E$1+1)^(1/252)))*E4100)</f>
        <v>8.849283550560223</v>
      </c>
    </row>
    <row r="4102" spans="1:5" x14ac:dyDescent="0.3">
      <c r="A4102" s="81">
        <v>42667</v>
      </c>
      <c r="B4102" s="88">
        <v>13.88</v>
      </c>
      <c r="C4102" s="29">
        <f t="shared" si="192"/>
        <v>8.1640906859840481</v>
      </c>
      <c r="D4102" s="80">
        <f t="shared" si="193"/>
        <v>8.8866533154686476</v>
      </c>
      <c r="E4102" s="80">
        <f t="shared" si="194"/>
        <v>8.8540242200571839</v>
      </c>
    </row>
    <row r="4103" spans="1:5" x14ac:dyDescent="0.3">
      <c r="A4103" s="81">
        <v>42668</v>
      </c>
      <c r="B4103" s="88">
        <v>13.88</v>
      </c>
      <c r="C4103" s="29">
        <f t="shared" si="192"/>
        <v>8.168302622009854</v>
      </c>
      <c r="D4103" s="80">
        <f t="shared" si="193"/>
        <v>8.8914232511984359</v>
      </c>
      <c r="E4103" s="80">
        <f t="shared" si="194"/>
        <v>8.858767429188811</v>
      </c>
    </row>
    <row r="4104" spans="1:5" x14ac:dyDescent="0.3">
      <c r="A4104" s="81">
        <v>42669</v>
      </c>
      <c r="B4104" s="88">
        <v>13.88</v>
      </c>
      <c r="C4104" s="29">
        <f t="shared" si="192"/>
        <v>8.1725167310155751</v>
      </c>
      <c r="D4104" s="80">
        <f t="shared" si="193"/>
        <v>8.8961957472044109</v>
      </c>
      <c r="E4104" s="80">
        <f t="shared" si="194"/>
        <v>8.8635131793156194</v>
      </c>
    </row>
    <row r="4105" spans="1:5" x14ac:dyDescent="0.3">
      <c r="A4105" s="81">
        <v>42670</v>
      </c>
      <c r="B4105" s="88">
        <v>13.88</v>
      </c>
      <c r="C4105" s="29">
        <f t="shared" si="192"/>
        <v>8.1767330141222736</v>
      </c>
      <c r="D4105" s="80">
        <f t="shared" si="193"/>
        <v>8.9009708048608083</v>
      </c>
      <c r="E4105" s="80">
        <f t="shared" si="194"/>
        <v>8.8682614717988493</v>
      </c>
    </row>
    <row r="4106" spans="1:5" x14ac:dyDescent="0.3">
      <c r="A4106" s="81">
        <v>42671</v>
      </c>
      <c r="B4106" s="88">
        <v>13.88</v>
      </c>
      <c r="C4106" s="29">
        <f t="shared" si="192"/>
        <v>8.1809514724515893</v>
      </c>
      <c r="D4106" s="80">
        <f t="shared" si="193"/>
        <v>8.9057484255426012</v>
      </c>
      <c r="E4106" s="80">
        <f t="shared" si="194"/>
        <v>8.8730123080004724</v>
      </c>
    </row>
    <row r="4107" spans="1:5" x14ac:dyDescent="0.3">
      <c r="A4107" s="81">
        <v>42674</v>
      </c>
      <c r="B4107" s="88">
        <v>13.88</v>
      </c>
      <c r="C4107" s="29">
        <f t="shared" si="192"/>
        <v>8.1851721071257426</v>
      </c>
      <c r="D4107" s="80">
        <f t="shared" si="193"/>
        <v>8.9105286106255015</v>
      </c>
      <c r="E4107" s="80">
        <f t="shared" si="194"/>
        <v>8.8777656892831907</v>
      </c>
    </row>
    <row r="4108" spans="1:5" x14ac:dyDescent="0.3">
      <c r="A4108" s="81">
        <v>42675</v>
      </c>
      <c r="B4108" s="88">
        <v>13.88</v>
      </c>
      <c r="C4108" s="29">
        <f t="shared" si="192"/>
        <v>8.1893949192675297</v>
      </c>
      <c r="D4108" s="80">
        <f t="shared" si="193"/>
        <v>8.9153113614859567</v>
      </c>
      <c r="E4108" s="80">
        <f t="shared" si="194"/>
        <v>8.8825216170104344</v>
      </c>
    </row>
    <row r="4109" spans="1:5" x14ac:dyDescent="0.3">
      <c r="A4109" s="81">
        <v>42677</v>
      </c>
      <c r="B4109" s="88">
        <v>13.88</v>
      </c>
      <c r="C4109" s="29">
        <f t="shared" si="192"/>
        <v>8.1936199100003293</v>
      </c>
      <c r="D4109" s="80">
        <f t="shared" si="193"/>
        <v>8.9200966795011567</v>
      </c>
      <c r="E4109" s="80">
        <f t="shared" si="194"/>
        <v>8.8872800925463658</v>
      </c>
    </row>
    <row r="4110" spans="1:5" x14ac:dyDescent="0.3">
      <c r="A4110" s="81">
        <v>42678</v>
      </c>
      <c r="B4110" s="88">
        <v>13.88</v>
      </c>
      <c r="C4110" s="29">
        <f t="shared" si="192"/>
        <v>8.1978470804480974</v>
      </c>
      <c r="D4110" s="80">
        <f t="shared" si="193"/>
        <v>8.9248845660490268</v>
      </c>
      <c r="E4110" s="80">
        <f t="shared" si="194"/>
        <v>8.8920411172558769</v>
      </c>
    </row>
    <row r="4111" spans="1:5" x14ac:dyDescent="0.3">
      <c r="A4111" s="81">
        <v>42681</v>
      </c>
      <c r="B4111" s="88">
        <v>13.88</v>
      </c>
      <c r="C4111" s="29">
        <f t="shared" si="192"/>
        <v>8.2020764317353727</v>
      </c>
      <c r="D4111" s="80">
        <f t="shared" si="193"/>
        <v>8.9296750225082349</v>
      </c>
      <c r="E4111" s="80">
        <f t="shared" si="194"/>
        <v>8.8968046925045901</v>
      </c>
    </row>
    <row r="4112" spans="1:5" x14ac:dyDescent="0.3">
      <c r="A4112" s="81">
        <v>42682</v>
      </c>
      <c r="B4112" s="88">
        <v>13.88</v>
      </c>
      <c r="C4112" s="29">
        <f t="shared" si="192"/>
        <v>8.2063079649872694</v>
      </c>
      <c r="D4112" s="80">
        <f t="shared" si="193"/>
        <v>8.9344680502581895</v>
      </c>
      <c r="E4112" s="80">
        <f t="shared" si="194"/>
        <v>8.9015708196588612</v>
      </c>
    </row>
    <row r="4113" spans="1:5" x14ac:dyDescent="0.3">
      <c r="A4113" s="81">
        <v>42683</v>
      </c>
      <c r="B4113" s="88">
        <v>13.88</v>
      </c>
      <c r="C4113" s="29">
        <f t="shared" si="192"/>
        <v>8.2105416813294863</v>
      </c>
      <c r="D4113" s="80">
        <f t="shared" si="193"/>
        <v>8.9392636506790364</v>
      </c>
      <c r="E4113" s="80">
        <f t="shared" si="194"/>
        <v>8.9063395000857781</v>
      </c>
    </row>
    <row r="4114" spans="1:5" x14ac:dyDescent="0.3">
      <c r="A4114" s="81">
        <v>42684</v>
      </c>
      <c r="B4114" s="88">
        <v>13.88</v>
      </c>
      <c r="C4114" s="29">
        <f t="shared" si="192"/>
        <v>8.2147775818883009</v>
      </c>
      <c r="D4114" s="80">
        <f t="shared" si="193"/>
        <v>8.9440618251516639</v>
      </c>
      <c r="E4114" s="80">
        <f t="shared" si="194"/>
        <v>8.9111107351531604</v>
      </c>
    </row>
    <row r="4115" spans="1:5" x14ac:dyDescent="0.3">
      <c r="A4115" s="81">
        <v>42685</v>
      </c>
      <c r="B4115" s="88">
        <v>13.88</v>
      </c>
      <c r="C4115" s="29">
        <f t="shared" si="192"/>
        <v>8.2190156677905737</v>
      </c>
      <c r="D4115" s="80">
        <f t="shared" si="193"/>
        <v>8.9488625750577011</v>
      </c>
      <c r="E4115" s="80">
        <f t="shared" si="194"/>
        <v>8.9158845262295596</v>
      </c>
    </row>
    <row r="4116" spans="1:5" x14ac:dyDescent="0.3">
      <c r="A4116" s="81">
        <v>42688</v>
      </c>
      <c r="B4116" s="88">
        <v>13.88</v>
      </c>
      <c r="C4116" s="29">
        <f t="shared" si="192"/>
        <v>8.2232559401637442</v>
      </c>
      <c r="D4116" s="80">
        <f t="shared" si="193"/>
        <v>8.9536659017795213</v>
      </c>
      <c r="E4116" s="80">
        <f t="shared" si="194"/>
        <v>8.9206608746842608</v>
      </c>
    </row>
    <row r="4117" spans="1:5" x14ac:dyDescent="0.3">
      <c r="A4117" s="81">
        <v>42690</v>
      </c>
      <c r="B4117" s="88">
        <v>13.88</v>
      </c>
      <c r="C4117" s="29">
        <f t="shared" si="192"/>
        <v>8.2274984001358344</v>
      </c>
      <c r="D4117" s="80">
        <f t="shared" si="193"/>
        <v>8.9584718067002349</v>
      </c>
      <c r="E4117" s="80">
        <f t="shared" si="194"/>
        <v>8.9254397818872828</v>
      </c>
    </row>
    <row r="4118" spans="1:5" x14ac:dyDescent="0.3">
      <c r="A4118" s="81">
        <v>42691</v>
      </c>
      <c r="B4118" s="88">
        <v>13.88</v>
      </c>
      <c r="C4118" s="29">
        <f t="shared" si="192"/>
        <v>8.2317430488354493</v>
      </c>
      <c r="D4118" s="80">
        <f t="shared" si="193"/>
        <v>8.9632802912036986</v>
      </c>
      <c r="E4118" s="80">
        <f t="shared" si="194"/>
        <v>8.930221249209378</v>
      </c>
    </row>
    <row r="4119" spans="1:5" x14ac:dyDescent="0.3">
      <c r="A4119" s="81">
        <v>42692</v>
      </c>
      <c r="B4119" s="88">
        <v>13.88</v>
      </c>
      <c r="C4119" s="29">
        <f t="shared" si="192"/>
        <v>8.2359898873917743</v>
      </c>
      <c r="D4119" s="80">
        <f t="shared" si="193"/>
        <v>8.9680913566745097</v>
      </c>
      <c r="E4119" s="80">
        <f t="shared" si="194"/>
        <v>8.9350052780220341</v>
      </c>
    </row>
    <row r="4120" spans="1:5" x14ac:dyDescent="0.3">
      <c r="A4120" s="81">
        <v>42695</v>
      </c>
      <c r="B4120" s="88">
        <v>13.88</v>
      </c>
      <c r="C4120" s="29">
        <f t="shared" si="192"/>
        <v>8.2402389169345795</v>
      </c>
      <c r="D4120" s="80">
        <f t="shared" si="193"/>
        <v>8.9729050044980099</v>
      </c>
      <c r="E4120" s="80">
        <f t="shared" si="194"/>
        <v>8.9397918696974727</v>
      </c>
    </row>
    <row r="4121" spans="1:5" x14ac:dyDescent="0.3">
      <c r="A4121" s="81">
        <v>42696</v>
      </c>
      <c r="B4121" s="88">
        <v>13.88</v>
      </c>
      <c r="C4121" s="29">
        <f t="shared" si="192"/>
        <v>8.244490138594216</v>
      </c>
      <c r="D4121" s="80">
        <f t="shared" si="193"/>
        <v>8.9777212360602849</v>
      </c>
      <c r="E4121" s="80">
        <f t="shared" si="194"/>
        <v>8.9445810256086506</v>
      </c>
    </row>
    <row r="4122" spans="1:5" x14ac:dyDescent="0.3">
      <c r="A4122" s="81">
        <v>42697</v>
      </c>
      <c r="B4122" s="88">
        <v>13.88</v>
      </c>
      <c r="C4122" s="29">
        <f t="shared" si="192"/>
        <v>8.2487435535016189</v>
      </c>
      <c r="D4122" s="80">
        <f t="shared" si="193"/>
        <v>8.9825400527481634</v>
      </c>
      <c r="E4122" s="80">
        <f t="shared" si="194"/>
        <v>8.9493727471292601</v>
      </c>
    </row>
    <row r="4123" spans="1:5" x14ac:dyDescent="0.3">
      <c r="A4123" s="81">
        <v>42698</v>
      </c>
      <c r="B4123" s="88">
        <v>13.88</v>
      </c>
      <c r="C4123" s="29">
        <f t="shared" si="192"/>
        <v>8.2529991627883064</v>
      </c>
      <c r="D4123" s="80">
        <f t="shared" si="193"/>
        <v>8.9873614559492179</v>
      </c>
      <c r="E4123" s="80">
        <f t="shared" si="194"/>
        <v>8.9541670356337306</v>
      </c>
    </row>
    <row r="4124" spans="1:5" x14ac:dyDescent="0.3">
      <c r="A4124" s="81">
        <v>42699</v>
      </c>
      <c r="B4124" s="88">
        <v>13.88</v>
      </c>
      <c r="C4124" s="29">
        <f t="shared" si="192"/>
        <v>8.2572569675863807</v>
      </c>
      <c r="D4124" s="80">
        <f t="shared" si="193"/>
        <v>8.9921854470517673</v>
      </c>
      <c r="E4124" s="80">
        <f t="shared" si="194"/>
        <v>8.958963892497227</v>
      </c>
    </row>
    <row r="4125" spans="1:5" x14ac:dyDescent="0.3">
      <c r="A4125" s="81">
        <v>42702</v>
      </c>
      <c r="B4125" s="88">
        <v>13.88</v>
      </c>
      <c r="C4125" s="29">
        <f t="shared" si="192"/>
        <v>8.2615169690285288</v>
      </c>
      <c r="D4125" s="80">
        <f t="shared" si="193"/>
        <v>8.9970120274448746</v>
      </c>
      <c r="E4125" s="80">
        <f t="shared" si="194"/>
        <v>8.9637633190956496</v>
      </c>
    </row>
    <row r="4126" spans="1:5" x14ac:dyDescent="0.3">
      <c r="A4126" s="81">
        <v>42703</v>
      </c>
      <c r="B4126" s="88">
        <v>13.88</v>
      </c>
      <c r="C4126" s="29">
        <f t="shared" si="192"/>
        <v>8.2657791682480202</v>
      </c>
      <c r="D4126" s="80">
        <f t="shared" si="193"/>
        <v>9.0018411985183473</v>
      </c>
      <c r="E4126" s="80">
        <f t="shared" si="194"/>
        <v>8.9685653168056358</v>
      </c>
    </row>
    <row r="4127" spans="1:5" x14ac:dyDescent="0.3">
      <c r="A4127" s="81">
        <v>42704</v>
      </c>
      <c r="B4127" s="88">
        <v>13.88</v>
      </c>
      <c r="C4127" s="29">
        <f t="shared" si="192"/>
        <v>8.2700435663787122</v>
      </c>
      <c r="D4127" s="80">
        <f t="shared" si="193"/>
        <v>9.0066729616627423</v>
      </c>
      <c r="E4127" s="80">
        <f t="shared" si="194"/>
        <v>8.9733698870045639</v>
      </c>
    </row>
    <row r="4128" spans="1:5" x14ac:dyDescent="0.3">
      <c r="A4128" s="81">
        <v>42705</v>
      </c>
      <c r="B4128" s="88">
        <v>13.63</v>
      </c>
      <c r="C4128" s="29">
        <f t="shared" si="192"/>
        <v>8.2743101645550432</v>
      </c>
      <c r="D4128" s="80">
        <f t="shared" si="193"/>
        <v>9.0115073182693592</v>
      </c>
      <c r="E4128" s="80">
        <f t="shared" si="194"/>
        <v>8.9781770310705458</v>
      </c>
    </row>
    <row r="4129" spans="1:5" x14ac:dyDescent="0.3">
      <c r="A4129" s="81">
        <v>42706</v>
      </c>
      <c r="B4129" s="88">
        <v>13.63</v>
      </c>
      <c r="C4129" s="29">
        <f t="shared" si="192"/>
        <v>8.2785067291843024</v>
      </c>
      <c r="D4129" s="80">
        <f t="shared" si="193"/>
        <v>9.0162624209848197</v>
      </c>
      <c r="E4129" s="80">
        <f t="shared" si="194"/>
        <v>8.9829083693456635</v>
      </c>
    </row>
    <row r="4130" spans="1:5" x14ac:dyDescent="0.3">
      <c r="A4130" s="81">
        <v>42709</v>
      </c>
      <c r="B4130" s="88">
        <v>13.63</v>
      </c>
      <c r="C4130" s="29">
        <f t="shared" si="192"/>
        <v>8.2827054222272114</v>
      </c>
      <c r="D4130" s="80">
        <f t="shared" si="193"/>
        <v>9.0210200328256729</v>
      </c>
      <c r="E4130" s="80">
        <f t="shared" si="194"/>
        <v>8.987642200951198</v>
      </c>
    </row>
    <row r="4131" spans="1:5" x14ac:dyDescent="0.3">
      <c r="A4131" s="81">
        <v>42710</v>
      </c>
      <c r="B4131" s="88">
        <v>13.63</v>
      </c>
      <c r="C4131" s="29">
        <f t="shared" si="192"/>
        <v>8.2869062447632569</v>
      </c>
      <c r="D4131" s="80">
        <f t="shared" si="193"/>
        <v>9.0257801551159087</v>
      </c>
      <c r="E4131" s="80">
        <f t="shared" si="194"/>
        <v>8.9923785272010885</v>
      </c>
    </row>
    <row r="4132" spans="1:5" x14ac:dyDescent="0.3">
      <c r="A4132" s="81">
        <v>42711</v>
      </c>
      <c r="B4132" s="88">
        <v>13.63</v>
      </c>
      <c r="C4132" s="29">
        <f t="shared" si="192"/>
        <v>8.2911091978724762</v>
      </c>
      <c r="D4132" s="80">
        <f t="shared" si="193"/>
        <v>9.030542789180215</v>
      </c>
      <c r="E4132" s="80">
        <f t="shared" si="194"/>
        <v>8.9971173494099688</v>
      </c>
    </row>
    <row r="4133" spans="1:5" x14ac:dyDescent="0.3">
      <c r="A4133" s="81">
        <v>42712</v>
      </c>
      <c r="B4133" s="88">
        <v>13.63</v>
      </c>
      <c r="C4133" s="29">
        <f t="shared" si="192"/>
        <v>8.295314282635454</v>
      </c>
      <c r="D4133" s="80">
        <f t="shared" si="193"/>
        <v>9.0353079363439814</v>
      </c>
      <c r="E4133" s="80">
        <f t="shared" si="194"/>
        <v>9.0018586688931652</v>
      </c>
    </row>
    <row r="4134" spans="1:5" x14ac:dyDescent="0.3">
      <c r="A4134" s="81">
        <v>42713</v>
      </c>
      <c r="B4134" s="88">
        <v>13.63</v>
      </c>
      <c r="C4134" s="29">
        <f t="shared" si="192"/>
        <v>8.2995215001333218</v>
      </c>
      <c r="D4134" s="80">
        <f t="shared" si="193"/>
        <v>9.0400755979332938</v>
      </c>
      <c r="E4134" s="80">
        <f t="shared" si="194"/>
        <v>9.0066024869666954</v>
      </c>
    </row>
    <row r="4135" spans="1:5" x14ac:dyDescent="0.3">
      <c r="A4135" s="81">
        <v>42716</v>
      </c>
      <c r="B4135" s="88">
        <v>13.63</v>
      </c>
      <c r="C4135" s="29">
        <f t="shared" si="192"/>
        <v>8.3037308514477601</v>
      </c>
      <c r="D4135" s="80">
        <f t="shared" si="193"/>
        <v>9.0448457752749416</v>
      </c>
      <c r="E4135" s="80">
        <f t="shared" si="194"/>
        <v>9.0113488049472714</v>
      </c>
    </row>
    <row r="4136" spans="1:5" x14ac:dyDescent="0.3">
      <c r="A4136" s="81">
        <v>42717</v>
      </c>
      <c r="B4136" s="88">
        <v>13.63</v>
      </c>
      <c r="C4136" s="29">
        <f t="shared" si="192"/>
        <v>8.3079423376609984</v>
      </c>
      <c r="D4136" s="80">
        <f t="shared" si="193"/>
        <v>9.0496184696964104</v>
      </c>
      <c r="E4136" s="80">
        <f t="shared" si="194"/>
        <v>9.0160976241522999</v>
      </c>
    </row>
    <row r="4137" spans="1:5" x14ac:dyDescent="0.3">
      <c r="A4137" s="81">
        <v>42718</v>
      </c>
      <c r="B4137" s="88">
        <v>13.63</v>
      </c>
      <c r="C4137" s="29">
        <f t="shared" si="192"/>
        <v>8.3121559598558132</v>
      </c>
      <c r="D4137" s="80">
        <f t="shared" si="193"/>
        <v>9.0543936825258875</v>
      </c>
      <c r="E4137" s="80">
        <f t="shared" si="194"/>
        <v>9.0208489458998802</v>
      </c>
    </row>
    <row r="4138" spans="1:5" x14ac:dyDescent="0.3">
      <c r="A4138" s="81">
        <v>42719</v>
      </c>
      <c r="B4138" s="88">
        <v>13.63</v>
      </c>
      <c r="C4138" s="29">
        <f t="shared" si="192"/>
        <v>8.3163717191155335</v>
      </c>
      <c r="D4138" s="80">
        <f t="shared" si="193"/>
        <v>9.059171415092262</v>
      </c>
      <c r="E4138" s="80">
        <f t="shared" si="194"/>
        <v>9.0256027715088081</v>
      </c>
    </row>
    <row r="4139" spans="1:5" x14ac:dyDescent="0.3">
      <c r="A4139" s="81">
        <v>42720</v>
      </c>
      <c r="B4139" s="88">
        <v>13.63</v>
      </c>
      <c r="C4139" s="29">
        <f t="shared" si="192"/>
        <v>8.3205896165240354</v>
      </c>
      <c r="D4139" s="80">
        <f t="shared" si="193"/>
        <v>9.0639516687251245</v>
      </c>
      <c r="E4139" s="80">
        <f t="shared" si="194"/>
        <v>9.0303591022985739</v>
      </c>
    </row>
    <row r="4140" spans="1:5" x14ac:dyDescent="0.3">
      <c r="A4140" s="81">
        <v>42723</v>
      </c>
      <c r="B4140" s="88">
        <v>13.63</v>
      </c>
      <c r="C4140" s="29">
        <f t="shared" si="192"/>
        <v>8.3248096531657438</v>
      </c>
      <c r="D4140" s="80">
        <f t="shared" si="193"/>
        <v>9.0687344447547655</v>
      </c>
      <c r="E4140" s="80">
        <f t="shared" si="194"/>
        <v>9.0351179395893642</v>
      </c>
    </row>
    <row r="4141" spans="1:5" x14ac:dyDescent="0.3">
      <c r="A4141" s="81">
        <v>42724</v>
      </c>
      <c r="B4141" s="88">
        <v>13.63</v>
      </c>
      <c r="C4141" s="29">
        <f t="shared" si="192"/>
        <v>8.3290318301256363</v>
      </c>
      <c r="D4141" s="80">
        <f t="shared" si="193"/>
        <v>9.0735197445121791</v>
      </c>
      <c r="E4141" s="80">
        <f t="shared" si="194"/>
        <v>9.0398792847020584</v>
      </c>
    </row>
    <row r="4142" spans="1:5" x14ac:dyDescent="0.3">
      <c r="A4142" s="81">
        <v>42725</v>
      </c>
      <c r="B4142" s="88">
        <v>13.63</v>
      </c>
      <c r="C4142" s="29">
        <f t="shared" si="192"/>
        <v>8.3332561484892391</v>
      </c>
      <c r="D4142" s="80">
        <f t="shared" si="193"/>
        <v>9.0783075693290591</v>
      </c>
      <c r="E4142" s="80">
        <f t="shared" si="194"/>
        <v>9.044643138958234</v>
      </c>
    </row>
    <row r="4143" spans="1:5" x14ac:dyDescent="0.3">
      <c r="A4143" s="81">
        <v>42726</v>
      </c>
      <c r="B4143" s="88">
        <v>13.63</v>
      </c>
      <c r="C4143" s="29">
        <f t="shared" si="192"/>
        <v>8.3374826093426311</v>
      </c>
      <c r="D4143" s="80">
        <f t="shared" si="193"/>
        <v>9.0830979205378064</v>
      </c>
      <c r="E4143" s="80">
        <f t="shared" si="194"/>
        <v>9.0494095036801649</v>
      </c>
    </row>
    <row r="4144" spans="1:5" x14ac:dyDescent="0.3">
      <c r="A4144" s="81">
        <v>42727</v>
      </c>
      <c r="B4144" s="88">
        <v>13.63</v>
      </c>
      <c r="C4144" s="29">
        <f t="shared" si="192"/>
        <v>8.3417112137724381</v>
      </c>
      <c r="D4144" s="80">
        <f t="shared" si="193"/>
        <v>9.0878907994715199</v>
      </c>
      <c r="E4144" s="80">
        <f t="shared" si="194"/>
        <v>9.0541783801908213</v>
      </c>
    </row>
    <row r="4145" spans="1:5" x14ac:dyDescent="0.3">
      <c r="A4145" s="81">
        <v>42730</v>
      </c>
      <c r="B4145" s="88">
        <v>13.63</v>
      </c>
      <c r="C4145" s="29">
        <f t="shared" si="192"/>
        <v>8.3459419628658402</v>
      </c>
      <c r="D4145" s="80">
        <f t="shared" si="193"/>
        <v>9.0926862074640056</v>
      </c>
      <c r="E4145" s="80">
        <f t="shared" si="194"/>
        <v>9.0589497698138697</v>
      </c>
    </row>
    <row r="4146" spans="1:5" x14ac:dyDescent="0.3">
      <c r="A4146" s="81">
        <v>42731</v>
      </c>
      <c r="B4146" s="88">
        <v>13.63</v>
      </c>
      <c r="C4146" s="29">
        <f t="shared" si="192"/>
        <v>8.3501748577105666</v>
      </c>
      <c r="D4146" s="80">
        <f t="shared" si="193"/>
        <v>9.0974841458497728</v>
      </c>
      <c r="E4146" s="80">
        <f t="shared" si="194"/>
        <v>9.0637236738736764</v>
      </c>
    </row>
    <row r="4147" spans="1:5" x14ac:dyDescent="0.3">
      <c r="A4147" s="81">
        <v>42732</v>
      </c>
      <c r="B4147" s="88">
        <v>13.63</v>
      </c>
      <c r="C4147" s="29">
        <f t="shared" si="192"/>
        <v>8.3544098993949003</v>
      </c>
      <c r="D4147" s="80">
        <f t="shared" si="193"/>
        <v>9.1022846159640327</v>
      </c>
      <c r="E4147" s="80">
        <f t="shared" si="194"/>
        <v>9.0685000936953042</v>
      </c>
    </row>
    <row r="4148" spans="1:5" x14ac:dyDescent="0.3">
      <c r="A4148" s="81">
        <v>42733</v>
      </c>
      <c r="B4148" s="88">
        <v>13.63</v>
      </c>
      <c r="C4148" s="29">
        <f t="shared" si="192"/>
        <v>8.3586470890076754</v>
      </c>
      <c r="D4148" s="80">
        <f t="shared" si="193"/>
        <v>9.1070876191427033</v>
      </c>
      <c r="E4148" s="80">
        <f t="shared" si="194"/>
        <v>9.0732790306045157</v>
      </c>
    </row>
    <row r="4149" spans="1:5" x14ac:dyDescent="0.3">
      <c r="A4149" s="81">
        <v>42734</v>
      </c>
      <c r="B4149" s="88">
        <v>13.63</v>
      </c>
      <c r="C4149" s="29">
        <f t="shared" si="192"/>
        <v>8.3628864276382782</v>
      </c>
      <c r="D4149" s="80">
        <f t="shared" si="193"/>
        <v>9.1118931567224077</v>
      </c>
      <c r="E4149" s="80">
        <f t="shared" si="194"/>
        <v>9.0780604859277698</v>
      </c>
    </row>
    <row r="4150" spans="1:5" x14ac:dyDescent="0.3">
      <c r="A4150" s="81">
        <v>42737</v>
      </c>
      <c r="B4150" s="88">
        <v>13.63</v>
      </c>
      <c r="C4150" s="29">
        <f t="shared" si="192"/>
        <v>8.3671279163766474</v>
      </c>
      <c r="D4150" s="80">
        <f t="shared" si="193"/>
        <v>9.1167012300404728</v>
      </c>
      <c r="E4150" s="80">
        <f t="shared" si="194"/>
        <v>9.0828444609922254</v>
      </c>
    </row>
    <row r="4151" spans="1:5" x14ac:dyDescent="0.3">
      <c r="A4151" s="81">
        <v>42738</v>
      </c>
      <c r="B4151" s="88">
        <v>13.63</v>
      </c>
      <c r="C4151" s="29">
        <f t="shared" si="192"/>
        <v>8.3713715563132762</v>
      </c>
      <c r="D4151" s="80">
        <f t="shared" si="193"/>
        <v>9.1215118404349305</v>
      </c>
      <c r="E4151" s="80">
        <f t="shared" si="194"/>
        <v>9.0876309571257412</v>
      </c>
    </row>
    <row r="4152" spans="1:5" x14ac:dyDescent="0.3">
      <c r="A4152" s="81">
        <v>42739</v>
      </c>
      <c r="B4152" s="88">
        <v>13.63</v>
      </c>
      <c r="C4152" s="29">
        <f t="shared" si="192"/>
        <v>8.3756173485392083</v>
      </c>
      <c r="D4152" s="80">
        <f t="shared" si="193"/>
        <v>9.1263249892445213</v>
      </c>
      <c r="E4152" s="80">
        <f t="shared" si="194"/>
        <v>9.0924199756568758</v>
      </c>
    </row>
    <row r="4153" spans="1:5" x14ac:dyDescent="0.3">
      <c r="A4153" s="81">
        <v>42740</v>
      </c>
      <c r="B4153" s="88">
        <v>13.63</v>
      </c>
      <c r="C4153" s="29">
        <f t="shared" si="192"/>
        <v>8.3798652941460414</v>
      </c>
      <c r="D4153" s="80">
        <f t="shared" si="193"/>
        <v>9.1311406778086912</v>
      </c>
      <c r="E4153" s="80">
        <f t="shared" si="194"/>
        <v>9.0972115179148858</v>
      </c>
    </row>
    <row r="4154" spans="1:5" x14ac:dyDescent="0.3">
      <c r="A4154" s="81">
        <v>42741</v>
      </c>
      <c r="B4154" s="88">
        <v>13.63</v>
      </c>
      <c r="C4154" s="29">
        <f t="shared" si="192"/>
        <v>8.3841153942259261</v>
      </c>
      <c r="D4154" s="80">
        <f t="shared" si="193"/>
        <v>9.1359589074675931</v>
      </c>
      <c r="E4154" s="80">
        <f t="shared" si="194"/>
        <v>9.1020055852297315</v>
      </c>
    </row>
    <row r="4155" spans="1:5" x14ac:dyDescent="0.3">
      <c r="A4155" s="81">
        <v>42744</v>
      </c>
      <c r="B4155" s="88">
        <v>13.63</v>
      </c>
      <c r="C4155" s="29">
        <f t="shared" si="192"/>
        <v>8.3883676498715705</v>
      </c>
      <c r="D4155" s="80">
        <f t="shared" si="193"/>
        <v>9.1407796795620868</v>
      </c>
      <c r="E4155" s="80">
        <f t="shared" si="194"/>
        <v>9.1068021789320728</v>
      </c>
    </row>
    <row r="4156" spans="1:5" x14ac:dyDescent="0.3">
      <c r="A4156" s="81">
        <v>42745</v>
      </c>
      <c r="B4156" s="88">
        <v>13.63</v>
      </c>
      <c r="C4156" s="29">
        <f t="shared" si="192"/>
        <v>8.3926220621762333</v>
      </c>
      <c r="D4156" s="80">
        <f t="shared" si="193"/>
        <v>9.1456029954337374</v>
      </c>
      <c r="E4156" s="80">
        <f t="shared" si="194"/>
        <v>9.1116013003532697</v>
      </c>
    </row>
    <row r="4157" spans="1:5" x14ac:dyDescent="0.3">
      <c r="A4157" s="81">
        <v>42746</v>
      </c>
      <c r="B4157" s="88">
        <v>13.63</v>
      </c>
      <c r="C4157" s="29">
        <f t="shared" si="192"/>
        <v>8.3968786322337277</v>
      </c>
      <c r="D4157" s="80">
        <f t="shared" si="193"/>
        <v>9.1504288564248224</v>
      </c>
      <c r="E4157" s="80">
        <f t="shared" si="194"/>
        <v>9.1164029508253854</v>
      </c>
    </row>
    <row r="4158" spans="1:5" x14ac:dyDescent="0.3">
      <c r="A4158" s="81">
        <v>42747</v>
      </c>
      <c r="B4158" s="88">
        <v>12.88</v>
      </c>
      <c r="C4158" s="29">
        <f t="shared" si="192"/>
        <v>8.4011373611384244</v>
      </c>
      <c r="D4158" s="80">
        <f t="shared" si="193"/>
        <v>9.1552572638783243</v>
      </c>
      <c r="E4158" s="80">
        <f t="shared" si="194"/>
        <v>9.1212071316811851</v>
      </c>
    </row>
    <row r="4159" spans="1:5" x14ac:dyDescent="0.3">
      <c r="A4159" s="81">
        <v>42748</v>
      </c>
      <c r="B4159" s="88">
        <v>12.88</v>
      </c>
      <c r="C4159" s="29">
        <f t="shared" si="192"/>
        <v>8.4051773840840216</v>
      </c>
      <c r="D4159" s="80">
        <f t="shared" si="193"/>
        <v>9.1598378034792418</v>
      </c>
      <c r="E4159" s="80">
        <f t="shared" si="194"/>
        <v>9.1257740429725818</v>
      </c>
    </row>
    <row r="4160" spans="1:5" x14ac:dyDescent="0.3">
      <c r="A4160" s="81">
        <v>42751</v>
      </c>
      <c r="B4160" s="88">
        <v>12.88</v>
      </c>
      <c r="C4160" s="29">
        <f t="shared" si="192"/>
        <v>8.4092193498362526</v>
      </c>
      <c r="D4160" s="80">
        <f t="shared" si="193"/>
        <v>9.164420634806369</v>
      </c>
      <c r="E4160" s="80">
        <f t="shared" si="194"/>
        <v>9.1303432408778491</v>
      </c>
    </row>
    <row r="4161" spans="1:5" x14ac:dyDescent="0.3">
      <c r="A4161" s="81">
        <v>42752</v>
      </c>
      <c r="B4161" s="88">
        <v>12.88</v>
      </c>
      <c r="C4161" s="29">
        <f t="shared" si="192"/>
        <v>8.4132632593293959</v>
      </c>
      <c r="D4161" s="80">
        <f t="shared" si="193"/>
        <v>9.1690057590062981</v>
      </c>
      <c r="E4161" s="80">
        <f t="shared" si="194"/>
        <v>9.134914726541874</v>
      </c>
    </row>
    <row r="4162" spans="1:5" x14ac:dyDescent="0.3">
      <c r="A4162" s="81">
        <v>42753</v>
      </c>
      <c r="B4162" s="88">
        <v>12.88</v>
      </c>
      <c r="C4162" s="29">
        <f t="shared" si="192"/>
        <v>8.4173091134981739</v>
      </c>
      <c r="D4162" s="80">
        <f t="shared" si="193"/>
        <v>9.1735931772261949</v>
      </c>
      <c r="E4162" s="80">
        <f t="shared" si="194"/>
        <v>9.1394885011101188</v>
      </c>
    </row>
    <row r="4163" spans="1:5" x14ac:dyDescent="0.3">
      <c r="A4163" s="81">
        <v>42754</v>
      </c>
      <c r="B4163" s="88">
        <v>12.88</v>
      </c>
      <c r="C4163" s="29">
        <f t="shared" si="192"/>
        <v>8.4213569132777639</v>
      </c>
      <c r="D4163" s="80">
        <f t="shared" si="193"/>
        <v>9.1781828906137992</v>
      </c>
      <c r="E4163" s="80">
        <f t="shared" si="194"/>
        <v>9.1440645657286197</v>
      </c>
    </row>
    <row r="4164" spans="1:5" x14ac:dyDescent="0.3">
      <c r="A4164" s="81">
        <v>42755</v>
      </c>
      <c r="B4164" s="88">
        <v>12.88</v>
      </c>
      <c r="C4164" s="29">
        <f t="shared" si="192"/>
        <v>8.4254066596037891</v>
      </c>
      <c r="D4164" s="80">
        <f t="shared" si="193"/>
        <v>9.1827749003174244</v>
      </c>
      <c r="E4164" s="80">
        <f t="shared" si="194"/>
        <v>9.1486429215439848</v>
      </c>
    </row>
    <row r="4165" spans="1:5" x14ac:dyDescent="0.3">
      <c r="A4165" s="81">
        <v>42758</v>
      </c>
      <c r="B4165" s="88">
        <v>12.88</v>
      </c>
      <c r="C4165" s="29">
        <f t="shared" ref="C4165:C4228" si="195">IF(A4165=$B$2,1,IF(A4164&lt;DATE(1998,1,2),ROUND(B4164/3000+1,8)*C4164,ROUND(((1+B4164/100)^(1/252)),8)*C4164))</f>
        <v>8.4294583534123255</v>
      </c>
      <c r="D4165" s="80">
        <f t="shared" ref="D4165:D4228" si="196">(((ROUND(C4165/C4164,8)-1)*$D$1)+1)*D4164</f>
        <v>9.1873692074859594</v>
      </c>
      <c r="E4165" s="80">
        <f t="shared" ref="E4165:E4228" si="197">(((ROUND(C4165/C4164,8))*(($E$1+1)^(1/252)))*E4164)</f>
        <v>9.1532235697033961</v>
      </c>
    </row>
    <row r="4166" spans="1:5" x14ac:dyDescent="0.3">
      <c r="A4166" s="81">
        <v>42759</v>
      </c>
      <c r="B4166" s="88">
        <v>12.88</v>
      </c>
      <c r="C4166" s="29">
        <f t="shared" si="195"/>
        <v>8.433511995639897</v>
      </c>
      <c r="D4166" s="80">
        <f t="shared" si="196"/>
        <v>9.1919658132688653</v>
      </c>
      <c r="E4166" s="80">
        <f t="shared" si="197"/>
        <v>9.1578065113546128</v>
      </c>
    </row>
    <row r="4167" spans="1:5" x14ac:dyDescent="0.3">
      <c r="A4167" s="81">
        <v>42760</v>
      </c>
      <c r="B4167" s="88">
        <v>12.88</v>
      </c>
      <c r="C4167" s="29">
        <f t="shared" si="195"/>
        <v>8.4375675872234801</v>
      </c>
      <c r="D4167" s="80">
        <f t="shared" si="196"/>
        <v>9.1965647188161803</v>
      </c>
      <c r="E4167" s="80">
        <f t="shared" si="197"/>
        <v>9.1623917476459642</v>
      </c>
    </row>
    <row r="4168" spans="1:5" x14ac:dyDescent="0.3">
      <c r="A4168" s="81">
        <v>42761</v>
      </c>
      <c r="B4168" s="88">
        <v>12.88</v>
      </c>
      <c r="C4168" s="29">
        <f t="shared" si="195"/>
        <v>8.4416251291004993</v>
      </c>
      <c r="D4168" s="80">
        <f t="shared" si="196"/>
        <v>9.2011659252785201</v>
      </c>
      <c r="E4168" s="80">
        <f t="shared" si="197"/>
        <v>9.166979279726359</v>
      </c>
    </row>
    <row r="4169" spans="1:5" x14ac:dyDescent="0.3">
      <c r="A4169" s="81">
        <v>42762</v>
      </c>
      <c r="B4169" s="88">
        <v>12.88</v>
      </c>
      <c r="C4169" s="29">
        <f t="shared" si="195"/>
        <v>8.445684622208832</v>
      </c>
      <c r="D4169" s="80">
        <f t="shared" si="196"/>
        <v>9.2057694338070721</v>
      </c>
      <c r="E4169" s="80">
        <f t="shared" si="197"/>
        <v>9.1715691087452793</v>
      </c>
    </row>
    <row r="4170" spans="1:5" x14ac:dyDescent="0.3">
      <c r="A4170" s="81">
        <v>42765</v>
      </c>
      <c r="B4170" s="88">
        <v>12.88</v>
      </c>
      <c r="C4170" s="29">
        <f t="shared" si="195"/>
        <v>8.4497460674868048</v>
      </c>
      <c r="D4170" s="80">
        <f t="shared" si="196"/>
        <v>9.2103752455536014</v>
      </c>
      <c r="E4170" s="80">
        <f t="shared" si="197"/>
        <v>9.1761612358527831</v>
      </c>
    </row>
    <row r="4171" spans="1:5" x14ac:dyDescent="0.3">
      <c r="A4171" s="81">
        <v>42766</v>
      </c>
      <c r="B4171" s="88">
        <v>12.88</v>
      </c>
      <c r="C4171" s="29">
        <f t="shared" si="195"/>
        <v>8.4538094658731975</v>
      </c>
      <c r="D4171" s="80">
        <f t="shared" si="196"/>
        <v>9.2149833616704484</v>
      </c>
      <c r="E4171" s="80">
        <f t="shared" si="197"/>
        <v>9.1807556621995037</v>
      </c>
    </row>
    <row r="4172" spans="1:5" x14ac:dyDescent="0.3">
      <c r="A4172" s="81">
        <v>42767</v>
      </c>
      <c r="B4172" s="88">
        <v>12.88</v>
      </c>
      <c r="C4172" s="29">
        <f t="shared" si="195"/>
        <v>8.457874818307241</v>
      </c>
      <c r="D4172" s="80">
        <f t="shared" si="196"/>
        <v>9.2195937833105326</v>
      </c>
      <c r="E4172" s="80">
        <f t="shared" si="197"/>
        <v>9.18535238893665</v>
      </c>
    </row>
    <row r="4173" spans="1:5" x14ac:dyDescent="0.3">
      <c r="A4173" s="81">
        <v>42768</v>
      </c>
      <c r="B4173" s="88">
        <v>12.88</v>
      </c>
      <c r="C4173" s="29">
        <f t="shared" si="195"/>
        <v>8.4619421257286156</v>
      </c>
      <c r="D4173" s="80">
        <f t="shared" si="196"/>
        <v>9.2242065116273473</v>
      </c>
      <c r="E4173" s="80">
        <f t="shared" si="197"/>
        <v>9.1899514172160082</v>
      </c>
    </row>
    <row r="4174" spans="1:5" x14ac:dyDescent="0.3">
      <c r="A4174" s="81">
        <v>42769</v>
      </c>
      <c r="B4174" s="88">
        <v>12.88</v>
      </c>
      <c r="C4174" s="29">
        <f t="shared" si="195"/>
        <v>8.4660113890774564</v>
      </c>
      <c r="D4174" s="80">
        <f t="shared" si="196"/>
        <v>9.2288215477749667</v>
      </c>
      <c r="E4174" s="80">
        <f t="shared" si="197"/>
        <v>9.1945527481899418</v>
      </c>
    </row>
    <row r="4175" spans="1:5" x14ac:dyDescent="0.3">
      <c r="A4175" s="81">
        <v>42772</v>
      </c>
      <c r="B4175" s="88">
        <v>12.88</v>
      </c>
      <c r="C4175" s="29">
        <f t="shared" si="195"/>
        <v>8.4700826092943498</v>
      </c>
      <c r="D4175" s="80">
        <f t="shared" si="196"/>
        <v>9.2334388929080369</v>
      </c>
      <c r="E4175" s="80">
        <f t="shared" si="197"/>
        <v>9.19915638301139</v>
      </c>
    </row>
    <row r="4176" spans="1:5" x14ac:dyDescent="0.3">
      <c r="A4176" s="81">
        <v>42773</v>
      </c>
      <c r="B4176" s="88">
        <v>12.88</v>
      </c>
      <c r="C4176" s="29">
        <f t="shared" si="195"/>
        <v>8.474155787320333</v>
      </c>
      <c r="D4176" s="80">
        <f t="shared" si="196"/>
        <v>9.2380585481817867</v>
      </c>
      <c r="E4176" s="80">
        <f t="shared" si="197"/>
        <v>9.2037623228338692</v>
      </c>
    </row>
    <row r="4177" spans="1:5" x14ac:dyDescent="0.3">
      <c r="A4177" s="81">
        <v>42774</v>
      </c>
      <c r="B4177" s="88">
        <v>12.88</v>
      </c>
      <c r="C4177" s="29">
        <f t="shared" si="195"/>
        <v>8.4782309240968967</v>
      </c>
      <c r="D4177" s="80">
        <f t="shared" si="196"/>
        <v>9.2426805147520206</v>
      </c>
      <c r="E4177" s="80">
        <f t="shared" si="197"/>
        <v>9.2083705688114748</v>
      </c>
    </row>
    <row r="4178" spans="1:5" x14ac:dyDescent="0.3">
      <c r="A4178" s="81">
        <v>42775</v>
      </c>
      <c r="B4178" s="88">
        <v>12.88</v>
      </c>
      <c r="C4178" s="29">
        <f t="shared" si="195"/>
        <v>8.482308020565986</v>
      </c>
      <c r="D4178" s="80">
        <f t="shared" si="196"/>
        <v>9.2473047937751218</v>
      </c>
      <c r="E4178" s="80">
        <f t="shared" si="197"/>
        <v>9.2129811220988778</v>
      </c>
    </row>
    <row r="4179" spans="1:5" x14ac:dyDescent="0.3">
      <c r="A4179" s="81">
        <v>42776</v>
      </c>
      <c r="B4179" s="88">
        <v>12.88</v>
      </c>
      <c r="C4179" s="29">
        <f t="shared" si="195"/>
        <v>8.4863870776699954</v>
      </c>
      <c r="D4179" s="80">
        <f t="shared" si="196"/>
        <v>9.2519313864080512</v>
      </c>
      <c r="E4179" s="80">
        <f t="shared" si="197"/>
        <v>9.2175939838513301</v>
      </c>
    </row>
    <row r="4180" spans="1:5" x14ac:dyDescent="0.3">
      <c r="A4180" s="81">
        <v>42779</v>
      </c>
      <c r="B4180" s="88">
        <v>12.88</v>
      </c>
      <c r="C4180" s="29">
        <f t="shared" si="195"/>
        <v>8.4904680963517762</v>
      </c>
      <c r="D4180" s="80">
        <f t="shared" si="196"/>
        <v>9.2565602938083504</v>
      </c>
      <c r="E4180" s="80">
        <f t="shared" si="197"/>
        <v>9.222209155224661</v>
      </c>
    </row>
    <row r="4181" spans="1:5" x14ac:dyDescent="0.3">
      <c r="A4181" s="81">
        <v>42780</v>
      </c>
      <c r="B4181" s="88">
        <v>12.88</v>
      </c>
      <c r="C4181" s="29">
        <f t="shared" si="195"/>
        <v>8.4945510775546307</v>
      </c>
      <c r="D4181" s="80">
        <f t="shared" si="196"/>
        <v>9.2611915171341384</v>
      </c>
      <c r="E4181" s="80">
        <f t="shared" si="197"/>
        <v>9.226826637375277</v>
      </c>
    </row>
    <row r="4182" spans="1:5" x14ac:dyDescent="0.3">
      <c r="A4182" s="81">
        <v>42781</v>
      </c>
      <c r="B4182" s="88">
        <v>12.88</v>
      </c>
      <c r="C4182" s="29">
        <f t="shared" si="195"/>
        <v>8.4986360222223158</v>
      </c>
      <c r="D4182" s="80">
        <f t="shared" si="196"/>
        <v>9.2658250575441148</v>
      </c>
      <c r="E4182" s="80">
        <f t="shared" si="197"/>
        <v>9.2314464314601654</v>
      </c>
    </row>
    <row r="4183" spans="1:5" x14ac:dyDescent="0.3">
      <c r="A4183" s="81">
        <v>42782</v>
      </c>
      <c r="B4183" s="88">
        <v>12.88</v>
      </c>
      <c r="C4183" s="29">
        <f t="shared" si="195"/>
        <v>8.5027229312990418</v>
      </c>
      <c r="D4183" s="80">
        <f t="shared" si="196"/>
        <v>9.2704609161975586</v>
      </c>
      <c r="E4183" s="80">
        <f t="shared" si="197"/>
        <v>9.236068538636891</v>
      </c>
    </row>
    <row r="4184" spans="1:5" x14ac:dyDescent="0.3">
      <c r="A4184" s="81">
        <v>42783</v>
      </c>
      <c r="B4184" s="88">
        <v>12.88</v>
      </c>
      <c r="C4184" s="29">
        <f t="shared" si="195"/>
        <v>8.5068118057294733</v>
      </c>
      <c r="D4184" s="80">
        <f t="shared" si="196"/>
        <v>9.2750990942543279</v>
      </c>
      <c r="E4184" s="80">
        <f t="shared" si="197"/>
        <v>9.2406929600636012</v>
      </c>
    </row>
    <row r="4185" spans="1:5" x14ac:dyDescent="0.3">
      <c r="A4185" s="81">
        <v>42786</v>
      </c>
      <c r="B4185" s="88">
        <v>12.88</v>
      </c>
      <c r="C4185" s="29">
        <f t="shared" si="195"/>
        <v>8.5109026464587298</v>
      </c>
      <c r="D4185" s="80">
        <f t="shared" si="196"/>
        <v>9.2797395928748614</v>
      </c>
      <c r="E4185" s="80">
        <f t="shared" si="197"/>
        <v>9.2453196968990206</v>
      </c>
    </row>
    <row r="4186" spans="1:5" x14ac:dyDescent="0.3">
      <c r="A4186" s="81">
        <v>42787</v>
      </c>
      <c r="B4186" s="88">
        <v>12.88</v>
      </c>
      <c r="C4186" s="29">
        <f t="shared" si="195"/>
        <v>8.5149954544323858</v>
      </c>
      <c r="D4186" s="80">
        <f t="shared" si="196"/>
        <v>9.2843824132201807</v>
      </c>
      <c r="E4186" s="80">
        <f t="shared" si="197"/>
        <v>9.2499487503024547</v>
      </c>
    </row>
    <row r="4187" spans="1:5" x14ac:dyDescent="0.3">
      <c r="A4187" s="81">
        <v>42788</v>
      </c>
      <c r="B4187" s="88">
        <v>12.88</v>
      </c>
      <c r="C4187" s="29">
        <f t="shared" si="195"/>
        <v>8.5190902305964666</v>
      </c>
      <c r="D4187" s="80">
        <f t="shared" si="196"/>
        <v>9.2890275564518845</v>
      </c>
      <c r="E4187" s="80">
        <f t="shared" si="197"/>
        <v>9.2545801214337899</v>
      </c>
    </row>
    <row r="4188" spans="1:5" x14ac:dyDescent="0.3">
      <c r="A4188" s="81">
        <v>42789</v>
      </c>
      <c r="B4188" s="88">
        <v>12.13</v>
      </c>
      <c r="C4188" s="29">
        <f t="shared" si="195"/>
        <v>8.5231869758974579</v>
      </c>
      <c r="D4188" s="80">
        <f t="shared" si="196"/>
        <v>9.2936750237321561</v>
      </c>
      <c r="E4188" s="80">
        <f t="shared" si="197"/>
        <v>9.2592138114534919</v>
      </c>
    </row>
    <row r="4189" spans="1:5" x14ac:dyDescent="0.3">
      <c r="A4189" s="81">
        <v>42790</v>
      </c>
      <c r="B4189" s="88">
        <v>12.13</v>
      </c>
      <c r="C4189" s="29">
        <f t="shared" si="195"/>
        <v>8.5270600825230449</v>
      </c>
      <c r="D4189" s="80">
        <f t="shared" si="196"/>
        <v>9.2980688741013342</v>
      </c>
      <c r="E4189" s="80">
        <f t="shared" si="197"/>
        <v>9.2636047252821658</v>
      </c>
    </row>
    <row r="4190" spans="1:5" x14ac:dyDescent="0.3">
      <c r="A4190" s="81">
        <v>42795</v>
      </c>
      <c r="B4190" s="88">
        <v>12.13</v>
      </c>
      <c r="C4190" s="29">
        <f t="shared" si="195"/>
        <v>8.5309349491657454</v>
      </c>
      <c r="D4190" s="80">
        <f t="shared" si="196"/>
        <v>9.3024648017887976</v>
      </c>
      <c r="E4190" s="80">
        <f t="shared" si="197"/>
        <v>9.2679977213744795</v>
      </c>
    </row>
    <row r="4191" spans="1:5" x14ac:dyDescent="0.3">
      <c r="A4191" s="81">
        <v>42796</v>
      </c>
      <c r="B4191" s="88">
        <v>12.13</v>
      </c>
      <c r="C4191" s="29">
        <f t="shared" si="195"/>
        <v>8.5348115766253461</v>
      </c>
      <c r="D4191" s="80">
        <f t="shared" si="196"/>
        <v>9.3068628077766586</v>
      </c>
      <c r="E4191" s="80">
        <f t="shared" si="197"/>
        <v>9.2723928007178849</v>
      </c>
    </row>
    <row r="4192" spans="1:5" x14ac:dyDescent="0.3">
      <c r="A4192" s="81">
        <v>42797</v>
      </c>
      <c r="B4192" s="88">
        <v>12.13</v>
      </c>
      <c r="C4192" s="29">
        <f t="shared" si="195"/>
        <v>8.5386899657019963</v>
      </c>
      <c r="D4192" s="80">
        <f t="shared" si="196"/>
        <v>9.311262893047493</v>
      </c>
      <c r="E4192" s="80">
        <f t="shared" si="197"/>
        <v>9.2767899643003044</v>
      </c>
    </row>
    <row r="4193" spans="1:5" x14ac:dyDescent="0.3">
      <c r="A4193" s="81">
        <v>42800</v>
      </c>
      <c r="B4193" s="88">
        <v>12.13</v>
      </c>
      <c r="C4193" s="29">
        <f t="shared" si="195"/>
        <v>8.5425701171962114</v>
      </c>
      <c r="D4193" s="80">
        <f t="shared" si="196"/>
        <v>9.3156650585843401</v>
      </c>
      <c r="E4193" s="80">
        <f t="shared" si="197"/>
        <v>9.2811892131101299</v>
      </c>
    </row>
    <row r="4194" spans="1:5" x14ac:dyDescent="0.3">
      <c r="A4194" s="81">
        <v>42801</v>
      </c>
      <c r="B4194" s="88">
        <v>12.13</v>
      </c>
      <c r="C4194" s="29">
        <f t="shared" si="195"/>
        <v>8.5464520319088688</v>
      </c>
      <c r="D4194" s="80">
        <f t="shared" si="196"/>
        <v>9.3200693053707067</v>
      </c>
      <c r="E4194" s="80">
        <f t="shared" si="197"/>
        <v>9.2855905481362182</v>
      </c>
    </row>
    <row r="4195" spans="1:5" x14ac:dyDescent="0.3">
      <c r="A4195" s="81">
        <v>42802</v>
      </c>
      <c r="B4195" s="88">
        <v>12.13</v>
      </c>
      <c r="C4195" s="29">
        <f t="shared" si="195"/>
        <v>8.5503357106412086</v>
      </c>
      <c r="D4195" s="80">
        <f t="shared" si="196"/>
        <v>9.324475634390561</v>
      </c>
      <c r="E4195" s="80">
        <f t="shared" si="197"/>
        <v>9.2899939703678953</v>
      </c>
    </row>
    <row r="4196" spans="1:5" x14ac:dyDescent="0.3">
      <c r="A4196" s="81">
        <v>42803</v>
      </c>
      <c r="B4196" s="88">
        <v>12.13</v>
      </c>
      <c r="C4196" s="29">
        <f t="shared" si="195"/>
        <v>8.5542211541948383</v>
      </c>
      <c r="D4196" s="80">
        <f t="shared" si="196"/>
        <v>9.3288840466283407</v>
      </c>
      <c r="E4196" s="80">
        <f t="shared" si="197"/>
        <v>9.2943994807949597</v>
      </c>
    </row>
    <row r="4197" spans="1:5" x14ac:dyDescent="0.3">
      <c r="A4197" s="81">
        <v>42804</v>
      </c>
      <c r="B4197" s="88">
        <v>12.13</v>
      </c>
      <c r="C4197" s="29">
        <f t="shared" si="195"/>
        <v>8.5581083633717281</v>
      </c>
      <c r="D4197" s="80">
        <f t="shared" si="196"/>
        <v>9.3332945430689449</v>
      </c>
      <c r="E4197" s="80">
        <f t="shared" si="197"/>
        <v>9.2988070804076788</v>
      </c>
    </row>
    <row r="4198" spans="1:5" x14ac:dyDescent="0.3">
      <c r="A4198" s="81">
        <v>42807</v>
      </c>
      <c r="B4198" s="88">
        <v>12.13</v>
      </c>
      <c r="C4198" s="29">
        <f t="shared" si="195"/>
        <v>8.5619973389742121</v>
      </c>
      <c r="D4198" s="80">
        <f t="shared" si="196"/>
        <v>9.3377071246977401</v>
      </c>
      <c r="E4198" s="80">
        <f t="shared" si="197"/>
        <v>9.3032167701967872</v>
      </c>
    </row>
    <row r="4199" spans="1:5" x14ac:dyDescent="0.3">
      <c r="A4199" s="81">
        <v>42808</v>
      </c>
      <c r="B4199" s="88">
        <v>12.13</v>
      </c>
      <c r="C4199" s="29">
        <f t="shared" si="195"/>
        <v>8.5658880818049887</v>
      </c>
      <c r="D4199" s="80">
        <f t="shared" si="196"/>
        <v>9.3421217925005582</v>
      </c>
      <c r="E4199" s="80">
        <f t="shared" si="197"/>
        <v>9.3076285511534902</v>
      </c>
    </row>
    <row r="4200" spans="1:5" x14ac:dyDescent="0.3">
      <c r="A4200" s="81">
        <v>42809</v>
      </c>
      <c r="B4200" s="88">
        <v>12.13</v>
      </c>
      <c r="C4200" s="29">
        <f t="shared" si="195"/>
        <v>8.569780592667124</v>
      </c>
      <c r="D4200" s="80">
        <f t="shared" si="196"/>
        <v>9.3465385474636999</v>
      </c>
      <c r="E4200" s="80">
        <f t="shared" si="197"/>
        <v>9.3120424242694622</v>
      </c>
    </row>
    <row r="4201" spans="1:5" x14ac:dyDescent="0.3">
      <c r="A4201" s="81">
        <v>42810</v>
      </c>
      <c r="B4201" s="88">
        <v>12.13</v>
      </c>
      <c r="C4201" s="29">
        <f t="shared" si="195"/>
        <v>8.5736748723640446</v>
      </c>
      <c r="D4201" s="80">
        <f t="shared" si="196"/>
        <v>9.3509573905739281</v>
      </c>
      <c r="E4201" s="80">
        <f t="shared" si="197"/>
        <v>9.3164583905368517</v>
      </c>
    </row>
    <row r="4202" spans="1:5" x14ac:dyDescent="0.3">
      <c r="A4202" s="81">
        <v>42811</v>
      </c>
      <c r="B4202" s="88">
        <v>12.13</v>
      </c>
      <c r="C4202" s="29">
        <f t="shared" si="195"/>
        <v>8.5775709216995448</v>
      </c>
      <c r="D4202" s="80">
        <f t="shared" si="196"/>
        <v>9.3553783228184741</v>
      </c>
      <c r="E4202" s="80">
        <f t="shared" si="197"/>
        <v>9.3208764509482727</v>
      </c>
    </row>
    <row r="4203" spans="1:5" x14ac:dyDescent="0.3">
      <c r="A4203" s="81">
        <v>42814</v>
      </c>
      <c r="B4203" s="88">
        <v>12.13</v>
      </c>
      <c r="C4203" s="29">
        <f t="shared" si="195"/>
        <v>8.5814687414777833</v>
      </c>
      <c r="D4203" s="80">
        <f t="shared" si="196"/>
        <v>9.3598013451850353</v>
      </c>
      <c r="E4203" s="80">
        <f t="shared" si="197"/>
        <v>9.3252966064968135</v>
      </c>
    </row>
    <row r="4204" spans="1:5" x14ac:dyDescent="0.3">
      <c r="A4204" s="81">
        <v>42815</v>
      </c>
      <c r="B4204" s="88">
        <v>12.13</v>
      </c>
      <c r="C4204" s="29">
        <f t="shared" si="195"/>
        <v>8.5853683325032861</v>
      </c>
      <c r="D4204" s="80">
        <f t="shared" si="196"/>
        <v>9.3642264586617774</v>
      </c>
      <c r="E4204" s="80">
        <f t="shared" si="197"/>
        <v>9.3297188581760331</v>
      </c>
    </row>
    <row r="4205" spans="1:5" x14ac:dyDescent="0.3">
      <c r="A4205" s="81">
        <v>42816</v>
      </c>
      <c r="B4205" s="88">
        <v>12.13</v>
      </c>
      <c r="C4205" s="29">
        <f t="shared" si="195"/>
        <v>8.589269695580942</v>
      </c>
      <c r="D4205" s="80">
        <f t="shared" si="196"/>
        <v>9.3686536642373319</v>
      </c>
      <c r="E4205" s="80">
        <f t="shared" si="197"/>
        <v>9.3341432069799595</v>
      </c>
    </row>
    <row r="4206" spans="1:5" x14ac:dyDescent="0.3">
      <c r="A4206" s="81">
        <v>42817</v>
      </c>
      <c r="B4206" s="88">
        <v>12.13</v>
      </c>
      <c r="C4206" s="29">
        <f t="shared" si="195"/>
        <v>8.593172831516009</v>
      </c>
      <c r="D4206" s="80">
        <f t="shared" si="196"/>
        <v>9.3730829629007992</v>
      </c>
      <c r="E4206" s="80">
        <f t="shared" si="197"/>
        <v>9.3385696539030931</v>
      </c>
    </row>
    <row r="4207" spans="1:5" x14ac:dyDescent="0.3">
      <c r="A4207" s="81">
        <v>42818</v>
      </c>
      <c r="B4207" s="88">
        <v>12.13</v>
      </c>
      <c r="C4207" s="29">
        <f t="shared" si="195"/>
        <v>8.5970777411141075</v>
      </c>
      <c r="D4207" s="80">
        <f t="shared" si="196"/>
        <v>9.3775143556417451</v>
      </c>
      <c r="E4207" s="80">
        <f t="shared" si="197"/>
        <v>9.342998199940407</v>
      </c>
    </row>
    <row r="4208" spans="1:5" x14ac:dyDescent="0.3">
      <c r="A4208" s="81">
        <v>42821</v>
      </c>
      <c r="B4208" s="88">
        <v>12.13</v>
      </c>
      <c r="C4208" s="29">
        <f t="shared" si="195"/>
        <v>8.6009844251812257</v>
      </c>
      <c r="D4208" s="80">
        <f t="shared" si="196"/>
        <v>9.3819478434502059</v>
      </c>
      <c r="E4208" s="80">
        <f t="shared" si="197"/>
        <v>9.3474288460873449</v>
      </c>
    </row>
    <row r="4209" spans="1:5" x14ac:dyDescent="0.3">
      <c r="A4209" s="81">
        <v>42822</v>
      </c>
      <c r="B4209" s="88">
        <v>12.13</v>
      </c>
      <c r="C4209" s="29">
        <f t="shared" si="195"/>
        <v>8.6048928845237178</v>
      </c>
      <c r="D4209" s="80">
        <f t="shared" si="196"/>
        <v>9.3863834273166837</v>
      </c>
      <c r="E4209" s="80">
        <f t="shared" si="197"/>
        <v>9.351861593339823</v>
      </c>
    </row>
    <row r="4210" spans="1:5" x14ac:dyDescent="0.3">
      <c r="A4210" s="81">
        <v>42823</v>
      </c>
      <c r="B4210" s="88">
        <v>12.13</v>
      </c>
      <c r="C4210" s="29">
        <f t="shared" si="195"/>
        <v>8.6088031199483037</v>
      </c>
      <c r="D4210" s="80">
        <f t="shared" si="196"/>
        <v>9.3908211082321511</v>
      </c>
      <c r="E4210" s="80">
        <f t="shared" si="197"/>
        <v>9.3562964426942301</v>
      </c>
    </row>
    <row r="4211" spans="1:5" x14ac:dyDescent="0.3">
      <c r="A4211" s="81">
        <v>42824</v>
      </c>
      <c r="B4211" s="88">
        <v>12.13</v>
      </c>
      <c r="C4211" s="29">
        <f t="shared" si="195"/>
        <v>8.6127151322620712</v>
      </c>
      <c r="D4211" s="80">
        <f t="shared" si="196"/>
        <v>9.3952608871880461</v>
      </c>
      <c r="E4211" s="80">
        <f t="shared" si="197"/>
        <v>9.3607333951474256</v>
      </c>
    </row>
    <row r="4212" spans="1:5" x14ac:dyDescent="0.3">
      <c r="A4212" s="81">
        <v>42825</v>
      </c>
      <c r="B4212" s="88">
        <v>12.13</v>
      </c>
      <c r="C4212" s="29">
        <f t="shared" si="195"/>
        <v>8.6166289222724739</v>
      </c>
      <c r="D4212" s="80">
        <f t="shared" si="196"/>
        <v>9.3997027651762775</v>
      </c>
      <c r="E4212" s="80">
        <f t="shared" si="197"/>
        <v>9.3651724516967452</v>
      </c>
    </row>
    <row r="4213" spans="1:5" x14ac:dyDescent="0.3">
      <c r="A4213" s="81">
        <v>42828</v>
      </c>
      <c r="B4213" s="88">
        <v>12.13</v>
      </c>
      <c r="C4213" s="29">
        <f t="shared" si="195"/>
        <v>8.6205444907873332</v>
      </c>
      <c r="D4213" s="80">
        <f t="shared" si="196"/>
        <v>9.4041467431892247</v>
      </c>
      <c r="E4213" s="80">
        <f t="shared" si="197"/>
        <v>9.369613613339995</v>
      </c>
    </row>
    <row r="4214" spans="1:5" x14ac:dyDescent="0.3">
      <c r="A4214" s="81">
        <v>42829</v>
      </c>
      <c r="B4214" s="88">
        <v>12.13</v>
      </c>
      <c r="C4214" s="29">
        <f t="shared" si="195"/>
        <v>8.6244618386148382</v>
      </c>
      <c r="D4214" s="80">
        <f t="shared" si="196"/>
        <v>9.4085928222197328</v>
      </c>
      <c r="E4214" s="80">
        <f t="shared" si="197"/>
        <v>9.3740568810754539</v>
      </c>
    </row>
    <row r="4215" spans="1:5" x14ac:dyDescent="0.3">
      <c r="A4215" s="81">
        <v>42830</v>
      </c>
      <c r="B4215" s="88">
        <v>12.13</v>
      </c>
      <c r="C4215" s="29">
        <f t="shared" si="195"/>
        <v>8.628380966563542</v>
      </c>
      <c r="D4215" s="80">
        <f t="shared" si="196"/>
        <v>9.4130410032611174</v>
      </c>
      <c r="E4215" s="80">
        <f t="shared" si="197"/>
        <v>9.3785022559018749</v>
      </c>
    </row>
    <row r="4216" spans="1:5" x14ac:dyDescent="0.3">
      <c r="A4216" s="81">
        <v>42831</v>
      </c>
      <c r="B4216" s="88">
        <v>12.13</v>
      </c>
      <c r="C4216" s="29">
        <f t="shared" si="195"/>
        <v>8.6323018754423693</v>
      </c>
      <c r="D4216" s="80">
        <f t="shared" si="196"/>
        <v>9.4174912873071648</v>
      </c>
      <c r="E4216" s="80">
        <f t="shared" si="197"/>
        <v>9.3829497388184855</v>
      </c>
    </row>
    <row r="4217" spans="1:5" x14ac:dyDescent="0.3">
      <c r="A4217" s="81">
        <v>42832</v>
      </c>
      <c r="B4217" s="88">
        <v>12.13</v>
      </c>
      <c r="C4217" s="29">
        <f t="shared" si="195"/>
        <v>8.6362245660606085</v>
      </c>
      <c r="D4217" s="80">
        <f t="shared" si="196"/>
        <v>9.4219436753521304</v>
      </c>
      <c r="E4217" s="80">
        <f t="shared" si="197"/>
        <v>9.3873993308249872</v>
      </c>
    </row>
    <row r="4218" spans="1:5" x14ac:dyDescent="0.3">
      <c r="A4218" s="81">
        <v>42835</v>
      </c>
      <c r="B4218" s="88">
        <v>12.13</v>
      </c>
      <c r="C4218" s="29">
        <f t="shared" si="195"/>
        <v>8.6401490392279179</v>
      </c>
      <c r="D4218" s="80">
        <f t="shared" si="196"/>
        <v>9.4263981683907403</v>
      </c>
      <c r="E4218" s="80">
        <f t="shared" si="197"/>
        <v>9.3918510329215543</v>
      </c>
    </row>
    <row r="4219" spans="1:5" x14ac:dyDescent="0.3">
      <c r="A4219" s="81">
        <v>42836</v>
      </c>
      <c r="B4219" s="88">
        <v>12.13</v>
      </c>
      <c r="C4219" s="29">
        <f t="shared" si="195"/>
        <v>8.644075295754325</v>
      </c>
      <c r="D4219" s="80">
        <f t="shared" si="196"/>
        <v>9.4308547674181913</v>
      </c>
      <c r="E4219" s="80">
        <f t="shared" si="197"/>
        <v>9.3963048461088352</v>
      </c>
    </row>
    <row r="4220" spans="1:5" x14ac:dyDescent="0.3">
      <c r="A4220" s="81">
        <v>42837</v>
      </c>
      <c r="B4220" s="88">
        <v>12.13</v>
      </c>
      <c r="C4220" s="29">
        <f t="shared" si="195"/>
        <v>8.6480033364502216</v>
      </c>
      <c r="D4220" s="80">
        <f t="shared" si="196"/>
        <v>9.4353134734301474</v>
      </c>
      <c r="E4220" s="80">
        <f t="shared" si="197"/>
        <v>9.4007607713879526</v>
      </c>
    </row>
    <row r="4221" spans="1:5" x14ac:dyDescent="0.3">
      <c r="A4221" s="81">
        <v>42838</v>
      </c>
      <c r="B4221" s="88">
        <v>11.13</v>
      </c>
      <c r="C4221" s="29">
        <f t="shared" si="195"/>
        <v>8.6519331621263724</v>
      </c>
      <c r="D4221" s="80">
        <f t="shared" si="196"/>
        <v>9.4397742874227468</v>
      </c>
      <c r="E4221" s="80">
        <f t="shared" si="197"/>
        <v>9.4052188097605072</v>
      </c>
    </row>
    <row r="4222" spans="1:5" x14ac:dyDescent="0.3">
      <c r="A4222" s="81">
        <v>42842</v>
      </c>
      <c r="B4222" s="88">
        <v>11.13</v>
      </c>
      <c r="C4222" s="29">
        <f t="shared" si="195"/>
        <v>8.6555571108506602</v>
      </c>
      <c r="D4222" s="80">
        <f t="shared" si="196"/>
        <v>9.4438879706126411</v>
      </c>
      <c r="E4222" s="80">
        <f t="shared" si="197"/>
        <v>9.4093445060282601</v>
      </c>
    </row>
    <row r="4223" spans="1:5" x14ac:dyDescent="0.3">
      <c r="A4223" s="81">
        <v>42843</v>
      </c>
      <c r="B4223" s="88">
        <v>11.13</v>
      </c>
      <c r="C4223" s="29">
        <f t="shared" si="195"/>
        <v>8.6591825775021096</v>
      </c>
      <c r="D4223" s="80">
        <f t="shared" si="196"/>
        <v>9.4480034464713931</v>
      </c>
      <c r="E4223" s="80">
        <f t="shared" si="197"/>
        <v>9.4134720120752462</v>
      </c>
    </row>
    <row r="4224" spans="1:5" x14ac:dyDescent="0.3">
      <c r="A4224" s="81">
        <v>42844</v>
      </c>
      <c r="B4224" s="88">
        <v>11.13</v>
      </c>
      <c r="C4224" s="29">
        <f t="shared" si="195"/>
        <v>8.6628095627165216</v>
      </c>
      <c r="D4224" s="80">
        <f t="shared" si="196"/>
        <v>9.4521207157802145</v>
      </c>
      <c r="E4224" s="80">
        <f t="shared" si="197"/>
        <v>9.4176013286953459</v>
      </c>
    </row>
    <row r="4225" spans="1:5" x14ac:dyDescent="0.3">
      <c r="A4225" s="81">
        <v>42845</v>
      </c>
      <c r="B4225" s="88">
        <v>11.13</v>
      </c>
      <c r="C4225" s="29">
        <f t="shared" si="195"/>
        <v>8.6664380671299597</v>
      </c>
      <c r="D4225" s="80">
        <f t="shared" si="196"/>
        <v>9.4562397793206596</v>
      </c>
      <c r="E4225" s="80">
        <f t="shared" si="197"/>
        <v>9.4217324566827845</v>
      </c>
    </row>
    <row r="4226" spans="1:5" x14ac:dyDescent="0.3">
      <c r="A4226" s="81">
        <v>42849</v>
      </c>
      <c r="B4226" s="88">
        <v>11.13</v>
      </c>
      <c r="C4226" s="29">
        <f t="shared" si="195"/>
        <v>8.6700680913787576</v>
      </c>
      <c r="D4226" s="80">
        <f t="shared" si="196"/>
        <v>9.4603606378746221</v>
      </c>
      <c r="E4226" s="80">
        <f t="shared" si="197"/>
        <v>9.4258653968321369</v>
      </c>
    </row>
    <row r="4227" spans="1:5" x14ac:dyDescent="0.3">
      <c r="A4227" s="81">
        <v>42850</v>
      </c>
      <c r="B4227" s="88">
        <v>11.13</v>
      </c>
      <c r="C4227" s="29">
        <f t="shared" si="195"/>
        <v>8.6736996360995118</v>
      </c>
      <c r="D4227" s="80">
        <f t="shared" si="196"/>
        <v>9.4644832922243349</v>
      </c>
      <c r="E4227" s="80">
        <f t="shared" si="197"/>
        <v>9.4300001499383264</v>
      </c>
    </row>
    <row r="4228" spans="1:5" x14ac:dyDescent="0.3">
      <c r="A4228" s="81">
        <v>42851</v>
      </c>
      <c r="B4228" s="88">
        <v>11.13</v>
      </c>
      <c r="C4228" s="29">
        <f t="shared" si="195"/>
        <v>8.6773327019290871</v>
      </c>
      <c r="D4228" s="80">
        <f t="shared" si="196"/>
        <v>9.4686077431523756</v>
      </c>
      <c r="E4228" s="80">
        <f t="shared" si="197"/>
        <v>9.4341367167966261</v>
      </c>
    </row>
    <row r="4229" spans="1:5" x14ac:dyDescent="0.3">
      <c r="A4229" s="81">
        <v>42852</v>
      </c>
      <c r="B4229" s="88">
        <v>11.13</v>
      </c>
      <c r="C4229" s="29">
        <f t="shared" ref="C4229:C4292" si="198">IF(A4229=$B$2,1,IF(A4228&lt;DATE(1998,1,2),ROUND(B4228/3000+1,8)*C4228,ROUND(((1+B4228/100)^(1/252)),8)*C4228))</f>
        <v>8.6809672895046166</v>
      </c>
      <c r="D4229" s="80">
        <f t="shared" ref="D4229:D4292" si="199">(((ROUND(C4229/C4228,8)-1)*$D$1)+1)*D4228</f>
        <v>9.4727339914416593</v>
      </c>
      <c r="E4229" s="80">
        <f t="shared" ref="E4229:E4292" si="200">(((ROUND(C4229/C4228,8))*(($E$1+1)^(1/252)))*E4228)</f>
        <v>9.4382750982026558</v>
      </c>
    </row>
    <row r="4230" spans="1:5" x14ac:dyDescent="0.3">
      <c r="A4230" s="81">
        <v>42853</v>
      </c>
      <c r="B4230" s="88">
        <v>11.13</v>
      </c>
      <c r="C4230" s="29">
        <f t="shared" si="198"/>
        <v>8.6846033994634979</v>
      </c>
      <c r="D4230" s="80">
        <f t="shared" si="199"/>
        <v>9.4768620378754438</v>
      </c>
      <c r="E4230" s="80">
        <f t="shared" si="200"/>
        <v>9.4424152949523865</v>
      </c>
    </row>
    <row r="4231" spans="1:5" x14ac:dyDescent="0.3">
      <c r="A4231" s="81">
        <v>42857</v>
      </c>
      <c r="B4231" s="88">
        <v>11.13</v>
      </c>
      <c r="C4231" s="29">
        <f t="shared" si="198"/>
        <v>8.688241032443397</v>
      </c>
      <c r="D4231" s="80">
        <f t="shared" si="199"/>
        <v>9.4809918832373281</v>
      </c>
      <c r="E4231" s="80">
        <f t="shared" si="200"/>
        <v>9.4465573078421379</v>
      </c>
    </row>
    <row r="4232" spans="1:5" x14ac:dyDescent="0.3">
      <c r="A4232" s="81">
        <v>42858</v>
      </c>
      <c r="B4232" s="88">
        <v>11.13</v>
      </c>
      <c r="C4232" s="29">
        <f t="shared" si="198"/>
        <v>8.6918801890822461</v>
      </c>
      <c r="D4232" s="80">
        <f t="shared" si="199"/>
        <v>9.4851235283112523</v>
      </c>
      <c r="E4232" s="80">
        <f t="shared" si="200"/>
        <v>9.4507011376685774</v>
      </c>
    </row>
    <row r="4233" spans="1:5" x14ac:dyDescent="0.3">
      <c r="A4233" s="81">
        <v>42859</v>
      </c>
      <c r="B4233" s="88">
        <v>11.13</v>
      </c>
      <c r="C4233" s="29">
        <f t="shared" si="198"/>
        <v>8.6955208700182443</v>
      </c>
      <c r="D4233" s="80">
        <f t="shared" si="199"/>
        <v>9.4892569738814991</v>
      </c>
      <c r="E4233" s="80">
        <f t="shared" si="200"/>
        <v>9.4548467852287246</v>
      </c>
    </row>
    <row r="4234" spans="1:5" x14ac:dyDescent="0.3">
      <c r="A4234" s="81">
        <v>42860</v>
      </c>
      <c r="B4234" s="88">
        <v>11.13</v>
      </c>
      <c r="C4234" s="29">
        <f t="shared" si="198"/>
        <v>8.6991630758898602</v>
      </c>
      <c r="D4234" s="80">
        <f t="shared" si="199"/>
        <v>9.4933922207326926</v>
      </c>
      <c r="E4234" s="80">
        <f t="shared" si="200"/>
        <v>9.458994251319945</v>
      </c>
    </row>
    <row r="4235" spans="1:5" x14ac:dyDescent="0.3">
      <c r="A4235" s="81">
        <v>42863</v>
      </c>
      <c r="B4235" s="88">
        <v>11.13</v>
      </c>
      <c r="C4235" s="29">
        <f t="shared" si="198"/>
        <v>8.7028068073358273</v>
      </c>
      <c r="D4235" s="80">
        <f t="shared" si="199"/>
        <v>9.4975292696497977</v>
      </c>
      <c r="E4235" s="80">
        <f t="shared" si="200"/>
        <v>9.4631435367399579</v>
      </c>
    </row>
    <row r="4236" spans="1:5" x14ac:dyDescent="0.3">
      <c r="A4236" s="81">
        <v>42864</v>
      </c>
      <c r="B4236" s="88">
        <v>11.13</v>
      </c>
      <c r="C4236" s="29">
        <f t="shared" si="198"/>
        <v>8.7064520649951476</v>
      </c>
      <c r="D4236" s="80">
        <f t="shared" si="199"/>
        <v>9.5016681214181222</v>
      </c>
      <c r="E4236" s="80">
        <f t="shared" si="200"/>
        <v>9.4672946422868289</v>
      </c>
    </row>
    <row r="4237" spans="1:5" x14ac:dyDescent="0.3">
      <c r="A4237" s="81">
        <v>42865</v>
      </c>
      <c r="B4237" s="88">
        <v>11.13</v>
      </c>
      <c r="C4237" s="29">
        <f t="shared" si="198"/>
        <v>8.7100988495070908</v>
      </c>
      <c r="D4237" s="80">
        <f t="shared" si="199"/>
        <v>9.5058087768233168</v>
      </c>
      <c r="E4237" s="80">
        <f t="shared" si="200"/>
        <v>9.4714475687589772</v>
      </c>
    </row>
    <row r="4238" spans="1:5" x14ac:dyDescent="0.3">
      <c r="A4238" s="81">
        <v>42866</v>
      </c>
      <c r="B4238" s="88">
        <v>11.13</v>
      </c>
      <c r="C4238" s="29">
        <f t="shared" si="198"/>
        <v>8.7137471615111952</v>
      </c>
      <c r="D4238" s="80">
        <f t="shared" si="199"/>
        <v>9.5099512366513732</v>
      </c>
      <c r="E4238" s="80">
        <f t="shared" si="200"/>
        <v>9.47560231695517</v>
      </c>
    </row>
    <row r="4239" spans="1:5" x14ac:dyDescent="0.3">
      <c r="A4239" s="81">
        <v>42867</v>
      </c>
      <c r="B4239" s="88">
        <v>11.13</v>
      </c>
      <c r="C4239" s="29">
        <f t="shared" si="198"/>
        <v>8.7173970016472655</v>
      </c>
      <c r="D4239" s="80">
        <f t="shared" si="199"/>
        <v>9.5140955016886259</v>
      </c>
      <c r="E4239" s="80">
        <f t="shared" si="200"/>
        <v>9.4797588876745245</v>
      </c>
    </row>
    <row r="4240" spans="1:5" x14ac:dyDescent="0.3">
      <c r="A4240" s="81">
        <v>42870</v>
      </c>
      <c r="B4240" s="88">
        <v>11.13</v>
      </c>
      <c r="C4240" s="29">
        <f t="shared" si="198"/>
        <v>8.7210483705553745</v>
      </c>
      <c r="D4240" s="80">
        <f t="shared" si="199"/>
        <v>9.5182415727217524</v>
      </c>
      <c r="E4240" s="80">
        <f t="shared" si="200"/>
        <v>9.4839172817165096</v>
      </c>
    </row>
    <row r="4241" spans="1:5" x14ac:dyDescent="0.3">
      <c r="A4241" s="81">
        <v>42871</v>
      </c>
      <c r="B4241" s="88">
        <v>11.13</v>
      </c>
      <c r="C4241" s="29">
        <f t="shared" si="198"/>
        <v>8.7247012688758652</v>
      </c>
      <c r="D4241" s="80">
        <f t="shared" si="199"/>
        <v>9.5223894505377746</v>
      </c>
      <c r="E4241" s="80">
        <f t="shared" si="200"/>
        <v>9.4880774998809443</v>
      </c>
    </row>
    <row r="4242" spans="1:5" x14ac:dyDescent="0.3">
      <c r="A4242" s="81">
        <v>42872</v>
      </c>
      <c r="B4242" s="88">
        <v>11.13</v>
      </c>
      <c r="C4242" s="29">
        <f t="shared" si="198"/>
        <v>8.728355697249345</v>
      </c>
      <c r="D4242" s="80">
        <f t="shared" si="199"/>
        <v>9.5265391359240539</v>
      </c>
      <c r="E4242" s="80">
        <f t="shared" si="200"/>
        <v>9.4922395429679991</v>
      </c>
    </row>
    <row r="4243" spans="1:5" x14ac:dyDescent="0.3">
      <c r="A4243" s="81">
        <v>42873</v>
      </c>
      <c r="B4243" s="88">
        <v>11.13</v>
      </c>
      <c r="C4243" s="29">
        <f t="shared" si="198"/>
        <v>8.7320116563166934</v>
      </c>
      <c r="D4243" s="80">
        <f t="shared" si="199"/>
        <v>9.5306906296682978</v>
      </c>
      <c r="E4243" s="80">
        <f t="shared" si="200"/>
        <v>9.4964034117781964</v>
      </c>
    </row>
    <row r="4244" spans="1:5" x14ac:dyDescent="0.3">
      <c r="A4244" s="81">
        <v>42874</v>
      </c>
      <c r="B4244" s="88">
        <v>11.13</v>
      </c>
      <c r="C4244" s="29">
        <f t="shared" si="198"/>
        <v>8.7356691467190579</v>
      </c>
      <c r="D4244" s="80">
        <f t="shared" si="199"/>
        <v>9.534843932558557</v>
      </c>
      <c r="E4244" s="80">
        <f t="shared" si="200"/>
        <v>9.5005691071124065</v>
      </c>
    </row>
    <row r="4245" spans="1:5" x14ac:dyDescent="0.3">
      <c r="A4245" s="81">
        <v>42877</v>
      </c>
      <c r="B4245" s="88">
        <v>11.13</v>
      </c>
      <c r="C4245" s="29">
        <f t="shared" si="198"/>
        <v>8.7393281690978526</v>
      </c>
      <c r="D4245" s="80">
        <f t="shared" si="199"/>
        <v>9.538999045383223</v>
      </c>
      <c r="E4245" s="80">
        <f t="shared" si="200"/>
        <v>9.5047366297718536</v>
      </c>
    </row>
    <row r="4246" spans="1:5" x14ac:dyDescent="0.3">
      <c r="A4246" s="81">
        <v>42878</v>
      </c>
      <c r="B4246" s="88">
        <v>11.13</v>
      </c>
      <c r="C4246" s="29">
        <f t="shared" si="198"/>
        <v>8.7429887240947597</v>
      </c>
      <c r="D4246" s="80">
        <f t="shared" si="199"/>
        <v>9.5431559689310337</v>
      </c>
      <c r="E4246" s="80">
        <f t="shared" si="200"/>
        <v>9.5089059805581133</v>
      </c>
    </row>
    <row r="4247" spans="1:5" x14ac:dyDescent="0.3">
      <c r="A4247" s="81">
        <v>42879</v>
      </c>
      <c r="B4247" s="88">
        <v>11.13</v>
      </c>
      <c r="C4247" s="29">
        <f t="shared" si="198"/>
        <v>8.7466508123517333</v>
      </c>
      <c r="D4247" s="80">
        <f t="shared" si="199"/>
        <v>9.54731470399107</v>
      </c>
      <c r="E4247" s="80">
        <f t="shared" si="200"/>
        <v>9.513077160273113</v>
      </c>
    </row>
    <row r="4248" spans="1:5" x14ac:dyDescent="0.3">
      <c r="A4248" s="81">
        <v>42880</v>
      </c>
      <c r="B4248" s="88">
        <v>11.13</v>
      </c>
      <c r="C4248" s="29">
        <f t="shared" si="198"/>
        <v>8.7503144345109938</v>
      </c>
      <c r="D4248" s="80">
        <f t="shared" si="199"/>
        <v>9.5514752513527554</v>
      </c>
      <c r="E4248" s="80">
        <f t="shared" si="200"/>
        <v>9.5172501697191301</v>
      </c>
    </row>
    <row r="4249" spans="1:5" x14ac:dyDescent="0.3">
      <c r="A4249" s="81">
        <v>42881</v>
      </c>
      <c r="B4249" s="88">
        <v>11.13</v>
      </c>
      <c r="C4249" s="29">
        <f t="shared" si="198"/>
        <v>8.7539795912150318</v>
      </c>
      <c r="D4249" s="80">
        <f t="shared" si="199"/>
        <v>9.5556376118058566</v>
      </c>
      <c r="E4249" s="80">
        <f t="shared" si="200"/>
        <v>9.5214250096987953</v>
      </c>
    </row>
    <row r="4250" spans="1:5" x14ac:dyDescent="0.3">
      <c r="A4250" s="81">
        <v>42884</v>
      </c>
      <c r="B4250" s="88">
        <v>11.13</v>
      </c>
      <c r="C4250" s="29">
        <f t="shared" si="198"/>
        <v>8.7576462831066078</v>
      </c>
      <c r="D4250" s="80">
        <f t="shared" si="199"/>
        <v>9.559801786140488</v>
      </c>
      <c r="E4250" s="80">
        <f t="shared" si="200"/>
        <v>9.5256016810150896</v>
      </c>
    </row>
    <row r="4251" spans="1:5" x14ac:dyDescent="0.3">
      <c r="A4251" s="81">
        <v>42885</v>
      </c>
      <c r="B4251" s="88">
        <v>11.13</v>
      </c>
      <c r="C4251" s="29">
        <f t="shared" si="198"/>
        <v>8.7613145108287487</v>
      </c>
      <c r="D4251" s="80">
        <f t="shared" si="199"/>
        <v>9.5639677751471073</v>
      </c>
      <c r="E4251" s="80">
        <f t="shared" si="200"/>
        <v>9.529780184471349</v>
      </c>
    </row>
    <row r="4252" spans="1:5" x14ac:dyDescent="0.3">
      <c r="A4252" s="81">
        <v>42886</v>
      </c>
      <c r="B4252" s="88">
        <v>11.13</v>
      </c>
      <c r="C4252" s="29">
        <f t="shared" si="198"/>
        <v>8.7649842750247533</v>
      </c>
      <c r="D4252" s="80">
        <f t="shared" si="199"/>
        <v>9.5681355796165146</v>
      </c>
      <c r="E4252" s="80">
        <f t="shared" si="200"/>
        <v>9.5339605208712612</v>
      </c>
    </row>
    <row r="4253" spans="1:5" x14ac:dyDescent="0.3">
      <c r="A4253" s="81">
        <v>42887</v>
      </c>
      <c r="B4253" s="88">
        <v>10.14</v>
      </c>
      <c r="C4253" s="29">
        <f t="shared" si="198"/>
        <v>8.7686555763381886</v>
      </c>
      <c r="D4253" s="80">
        <f t="shared" si="199"/>
        <v>9.572305200339855</v>
      </c>
      <c r="E4253" s="80">
        <f t="shared" si="200"/>
        <v>9.5381426910188658</v>
      </c>
    </row>
    <row r="4254" spans="1:5" x14ac:dyDescent="0.3">
      <c r="A4254" s="81">
        <v>42888</v>
      </c>
      <c r="B4254" s="88">
        <v>10.14</v>
      </c>
      <c r="C4254" s="29">
        <f t="shared" si="198"/>
        <v>8.7720169527668208</v>
      </c>
      <c r="D4254" s="80">
        <f t="shared" si="199"/>
        <v>9.5761228934933644</v>
      </c>
      <c r="E4254" s="80">
        <f t="shared" si="200"/>
        <v>9.5419878941847305</v>
      </c>
    </row>
    <row r="4255" spans="1:5" x14ac:dyDescent="0.3">
      <c r="A4255" s="81">
        <v>42891</v>
      </c>
      <c r="B4255" s="88">
        <v>10.14</v>
      </c>
      <c r="C4255" s="29">
        <f t="shared" si="198"/>
        <v>8.7753796177454948</v>
      </c>
      <c r="D4255" s="80">
        <f t="shared" si="199"/>
        <v>9.5799421092457369</v>
      </c>
      <c r="E4255" s="80">
        <f t="shared" si="200"/>
        <v>9.5458346475043161</v>
      </c>
    </row>
    <row r="4256" spans="1:5" x14ac:dyDescent="0.3">
      <c r="A4256" s="81">
        <v>42892</v>
      </c>
      <c r="B4256" s="88">
        <v>10.14</v>
      </c>
      <c r="C4256" s="29">
        <f t="shared" si="198"/>
        <v>8.7787435717681603</v>
      </c>
      <c r="D4256" s="80">
        <f t="shared" si="199"/>
        <v>9.5837628482042252</v>
      </c>
      <c r="E4256" s="80">
        <f t="shared" si="200"/>
        <v>9.5496829516025521</v>
      </c>
    </row>
    <row r="4257" spans="1:5" x14ac:dyDescent="0.3">
      <c r="A4257" s="81">
        <v>42893</v>
      </c>
      <c r="B4257" s="88">
        <v>10.14</v>
      </c>
      <c r="C4257" s="29">
        <f t="shared" si="198"/>
        <v>8.7821088153289608</v>
      </c>
      <c r="D4257" s="80">
        <f t="shared" si="199"/>
        <v>9.5875851109763257</v>
      </c>
      <c r="E4257" s="80">
        <f t="shared" si="200"/>
        <v>9.5535328071046184</v>
      </c>
    </row>
    <row r="4258" spans="1:5" x14ac:dyDescent="0.3">
      <c r="A4258" s="81">
        <v>42894</v>
      </c>
      <c r="B4258" s="88">
        <v>10.14</v>
      </c>
      <c r="C4258" s="29">
        <f t="shared" si="198"/>
        <v>8.7854753489222279</v>
      </c>
      <c r="D4258" s="80">
        <f t="shared" si="199"/>
        <v>9.5914088981697763</v>
      </c>
      <c r="E4258" s="80">
        <f t="shared" si="200"/>
        <v>9.5573842146359471</v>
      </c>
    </row>
    <row r="4259" spans="1:5" x14ac:dyDescent="0.3">
      <c r="A4259" s="81">
        <v>42895</v>
      </c>
      <c r="B4259" s="88">
        <v>10.14</v>
      </c>
      <c r="C4259" s="29">
        <f t="shared" si="198"/>
        <v>8.7888431730424834</v>
      </c>
      <c r="D4259" s="80">
        <f t="shared" si="199"/>
        <v>9.5952342103925563</v>
      </c>
      <c r="E4259" s="80">
        <f t="shared" si="200"/>
        <v>9.5612371748222227</v>
      </c>
    </row>
    <row r="4260" spans="1:5" x14ac:dyDescent="0.3">
      <c r="A4260" s="81">
        <v>42898</v>
      </c>
      <c r="B4260" s="88">
        <v>10.14</v>
      </c>
      <c r="C4260" s="29">
        <f t="shared" si="198"/>
        <v>8.7922122881844373</v>
      </c>
      <c r="D4260" s="80">
        <f t="shared" si="199"/>
        <v>9.5990610482528904</v>
      </c>
      <c r="E4260" s="80">
        <f t="shared" si="200"/>
        <v>9.5650916882893817</v>
      </c>
    </row>
    <row r="4261" spans="1:5" x14ac:dyDescent="0.3">
      <c r="A4261" s="81">
        <v>42899</v>
      </c>
      <c r="B4261" s="88">
        <v>10.14</v>
      </c>
      <c r="C4261" s="29">
        <f t="shared" si="198"/>
        <v>8.7955826948429898</v>
      </c>
      <c r="D4261" s="80">
        <f t="shared" si="199"/>
        <v>9.602889412359243</v>
      </c>
      <c r="E4261" s="80">
        <f t="shared" si="200"/>
        <v>9.5689477556636131</v>
      </c>
    </row>
    <row r="4262" spans="1:5" x14ac:dyDescent="0.3">
      <c r="A4262" s="81">
        <v>42900</v>
      </c>
      <c r="B4262" s="88">
        <v>10.14</v>
      </c>
      <c r="C4262" s="29">
        <f t="shared" si="198"/>
        <v>8.7989543935132311</v>
      </c>
      <c r="D4262" s="80">
        <f t="shared" si="199"/>
        <v>9.6067193033203218</v>
      </c>
      <c r="E4262" s="80">
        <f t="shared" si="200"/>
        <v>9.572805377571358</v>
      </c>
    </row>
    <row r="4263" spans="1:5" x14ac:dyDescent="0.3">
      <c r="A4263" s="81">
        <v>42902</v>
      </c>
      <c r="B4263" s="88">
        <v>10.14</v>
      </c>
      <c r="C4263" s="29">
        <f t="shared" si="198"/>
        <v>8.8023273846904395</v>
      </c>
      <c r="D4263" s="80">
        <f t="shared" si="199"/>
        <v>9.6105507217450779</v>
      </c>
      <c r="E4263" s="80">
        <f t="shared" si="200"/>
        <v>9.5766645546393114</v>
      </c>
    </row>
    <row r="4264" spans="1:5" x14ac:dyDescent="0.3">
      <c r="A4264" s="81">
        <v>42905</v>
      </c>
      <c r="B4264" s="88">
        <v>10.14</v>
      </c>
      <c r="C4264" s="29">
        <f t="shared" si="198"/>
        <v>8.8057016688700855</v>
      </c>
      <c r="D4264" s="80">
        <f t="shared" si="199"/>
        <v>9.614383668242704</v>
      </c>
      <c r="E4264" s="80">
        <f t="shared" si="200"/>
        <v>9.5805252874944191</v>
      </c>
    </row>
    <row r="4265" spans="1:5" x14ac:dyDescent="0.3">
      <c r="A4265" s="81">
        <v>42906</v>
      </c>
      <c r="B4265" s="88">
        <v>10.14</v>
      </c>
      <c r="C4265" s="29">
        <f t="shared" si="198"/>
        <v>8.8090772465478295</v>
      </c>
      <c r="D4265" s="80">
        <f t="shared" si="199"/>
        <v>9.6182181434226379</v>
      </c>
      <c r="E4265" s="80">
        <f t="shared" si="200"/>
        <v>9.5843875767638824</v>
      </c>
    </row>
    <row r="4266" spans="1:5" x14ac:dyDescent="0.3">
      <c r="A4266" s="81">
        <v>42907</v>
      </c>
      <c r="B4266" s="88">
        <v>10.14</v>
      </c>
      <c r="C4266" s="29">
        <f t="shared" si="198"/>
        <v>8.8124541182195202</v>
      </c>
      <c r="D4266" s="80">
        <f t="shared" si="199"/>
        <v>9.6220541478945592</v>
      </c>
      <c r="E4266" s="80">
        <f t="shared" si="200"/>
        <v>9.5882514230751514</v>
      </c>
    </row>
    <row r="4267" spans="1:5" x14ac:dyDescent="0.3">
      <c r="A4267" s="81">
        <v>42908</v>
      </c>
      <c r="B4267" s="88">
        <v>10.14</v>
      </c>
      <c r="C4267" s="29">
        <f t="shared" si="198"/>
        <v>8.815832284381198</v>
      </c>
      <c r="D4267" s="80">
        <f t="shared" si="199"/>
        <v>9.6258916822683904</v>
      </c>
      <c r="E4267" s="80">
        <f t="shared" si="200"/>
        <v>9.592116827055932</v>
      </c>
    </row>
    <row r="4268" spans="1:5" x14ac:dyDescent="0.3">
      <c r="A4268" s="81">
        <v>42909</v>
      </c>
      <c r="B4268" s="88">
        <v>10.14</v>
      </c>
      <c r="C4268" s="29">
        <f t="shared" si="198"/>
        <v>8.8192117455290919</v>
      </c>
      <c r="D4268" s="80">
        <f t="shared" si="199"/>
        <v>9.6297307471542979</v>
      </c>
      <c r="E4268" s="80">
        <f t="shared" si="200"/>
        <v>9.5959837893341824</v>
      </c>
    </row>
    <row r="4269" spans="1:5" x14ac:dyDescent="0.3">
      <c r="A4269" s="81">
        <v>42912</v>
      </c>
      <c r="B4269" s="88">
        <v>10.14</v>
      </c>
      <c r="C4269" s="29">
        <f t="shared" si="198"/>
        <v>8.8225925021596225</v>
      </c>
      <c r="D4269" s="80">
        <f t="shared" si="199"/>
        <v>9.633571343162691</v>
      </c>
      <c r="E4269" s="80">
        <f t="shared" si="200"/>
        <v>9.5998523105381146</v>
      </c>
    </row>
    <row r="4270" spans="1:5" x14ac:dyDescent="0.3">
      <c r="A4270" s="81">
        <v>42913</v>
      </c>
      <c r="B4270" s="88">
        <v>10.14</v>
      </c>
      <c r="C4270" s="29">
        <f t="shared" si="198"/>
        <v>8.8259745547694006</v>
      </c>
      <c r="D4270" s="80">
        <f t="shared" si="199"/>
        <v>9.6374134709042227</v>
      </c>
      <c r="E4270" s="80">
        <f t="shared" si="200"/>
        <v>9.6037223912961931</v>
      </c>
    </row>
    <row r="4271" spans="1:5" x14ac:dyDescent="0.3">
      <c r="A4271" s="81">
        <v>42914</v>
      </c>
      <c r="B4271" s="88">
        <v>10.14</v>
      </c>
      <c r="C4271" s="29">
        <f t="shared" si="198"/>
        <v>8.8293579038552252</v>
      </c>
      <c r="D4271" s="80">
        <f t="shared" si="199"/>
        <v>9.6412571309897892</v>
      </c>
      <c r="E4271" s="80">
        <f t="shared" si="200"/>
        <v>9.6075940322371363</v>
      </c>
    </row>
    <row r="4272" spans="1:5" x14ac:dyDescent="0.3">
      <c r="A4272" s="81">
        <v>42915</v>
      </c>
      <c r="B4272" s="88">
        <v>10.14</v>
      </c>
      <c r="C4272" s="29">
        <f t="shared" si="198"/>
        <v>8.832742549914089</v>
      </c>
      <c r="D4272" s="80">
        <f t="shared" si="199"/>
        <v>9.64510232403053</v>
      </c>
      <c r="E4272" s="80">
        <f t="shared" si="200"/>
        <v>9.6114672339899148</v>
      </c>
    </row>
    <row r="4273" spans="1:5" x14ac:dyDescent="0.3">
      <c r="A4273" s="81">
        <v>42916</v>
      </c>
      <c r="B4273" s="88">
        <v>10.14</v>
      </c>
      <c r="C4273" s="29">
        <f t="shared" si="198"/>
        <v>8.836128493443173</v>
      </c>
      <c r="D4273" s="80">
        <f t="shared" si="199"/>
        <v>9.6489490506378299</v>
      </c>
      <c r="E4273" s="80">
        <f t="shared" si="200"/>
        <v>9.6153419971837533</v>
      </c>
    </row>
    <row r="4274" spans="1:5" x14ac:dyDescent="0.3">
      <c r="A4274" s="81">
        <v>42919</v>
      </c>
      <c r="B4274" s="88">
        <v>10.14</v>
      </c>
      <c r="C4274" s="29">
        <f t="shared" si="198"/>
        <v>8.8395157349398499</v>
      </c>
      <c r="D4274" s="80">
        <f t="shared" si="199"/>
        <v>9.652797311423317</v>
      </c>
      <c r="E4274" s="80">
        <f t="shared" si="200"/>
        <v>9.6192183224481322</v>
      </c>
    </row>
    <row r="4275" spans="1:5" x14ac:dyDescent="0.3">
      <c r="A4275" s="81">
        <v>42920</v>
      </c>
      <c r="B4275" s="88">
        <v>10.14</v>
      </c>
      <c r="C4275" s="29">
        <f t="shared" si="198"/>
        <v>8.8429042749016809</v>
      </c>
      <c r="D4275" s="80">
        <f t="shared" si="199"/>
        <v>9.6566471069988609</v>
      </c>
      <c r="E4275" s="80">
        <f t="shared" si="200"/>
        <v>9.6230962104127826</v>
      </c>
    </row>
    <row r="4276" spans="1:5" x14ac:dyDescent="0.3">
      <c r="A4276" s="81">
        <v>42921</v>
      </c>
      <c r="B4276" s="88">
        <v>10.14</v>
      </c>
      <c r="C4276" s="29">
        <f t="shared" si="198"/>
        <v>8.8462941138264206</v>
      </c>
      <c r="D4276" s="80">
        <f t="shared" si="199"/>
        <v>9.6604984379765781</v>
      </c>
      <c r="E4276" s="80">
        <f t="shared" si="200"/>
        <v>9.6269756617076929</v>
      </c>
    </row>
    <row r="4277" spans="1:5" x14ac:dyDescent="0.3">
      <c r="A4277" s="81">
        <v>42922</v>
      </c>
      <c r="B4277" s="88">
        <v>10.14</v>
      </c>
      <c r="C4277" s="29">
        <f t="shared" si="198"/>
        <v>8.849685252212014</v>
      </c>
      <c r="D4277" s="80">
        <f t="shared" si="199"/>
        <v>9.6643513049688288</v>
      </c>
      <c r="E4277" s="80">
        <f t="shared" si="200"/>
        <v>9.6308566769631021</v>
      </c>
    </row>
    <row r="4278" spans="1:5" x14ac:dyDescent="0.3">
      <c r="A4278" s="81">
        <v>42923</v>
      </c>
      <c r="B4278" s="88">
        <v>10.14</v>
      </c>
      <c r="C4278" s="29">
        <f t="shared" si="198"/>
        <v>8.8530776905565958</v>
      </c>
      <c r="D4278" s="80">
        <f t="shared" si="199"/>
        <v>9.6682057085882178</v>
      </c>
      <c r="E4278" s="80">
        <f t="shared" si="200"/>
        <v>9.6347392568095032</v>
      </c>
    </row>
    <row r="4279" spans="1:5" x14ac:dyDescent="0.3">
      <c r="A4279" s="81">
        <v>42926</v>
      </c>
      <c r="B4279" s="88">
        <v>10.14</v>
      </c>
      <c r="C4279" s="29">
        <f t="shared" si="198"/>
        <v>8.8564714293584927</v>
      </c>
      <c r="D4279" s="80">
        <f t="shared" si="199"/>
        <v>9.6720616494475919</v>
      </c>
      <c r="E4279" s="80">
        <f t="shared" si="200"/>
        <v>9.6386234018776467</v>
      </c>
    </row>
    <row r="4280" spans="1:5" x14ac:dyDescent="0.3">
      <c r="A4280" s="81">
        <v>42927</v>
      </c>
      <c r="B4280" s="88">
        <v>10.14</v>
      </c>
      <c r="C4280" s="29">
        <f t="shared" si="198"/>
        <v>8.8598664691162234</v>
      </c>
      <c r="D4280" s="80">
        <f t="shared" si="199"/>
        <v>9.6759191281600447</v>
      </c>
      <c r="E4280" s="80">
        <f t="shared" si="200"/>
        <v>9.6425091127985354</v>
      </c>
    </row>
    <row r="4281" spans="1:5" x14ac:dyDescent="0.3">
      <c r="A4281" s="81">
        <v>42928</v>
      </c>
      <c r="B4281" s="88">
        <v>10.14</v>
      </c>
      <c r="C4281" s="29">
        <f t="shared" si="198"/>
        <v>8.8632628103284947</v>
      </c>
      <c r="D4281" s="80">
        <f t="shared" si="199"/>
        <v>9.6797781453389131</v>
      </c>
      <c r="E4281" s="80">
        <f t="shared" si="200"/>
        <v>9.6463963902034262</v>
      </c>
    </row>
    <row r="4282" spans="1:5" x14ac:dyDescent="0.3">
      <c r="A4282" s="81">
        <v>42929</v>
      </c>
      <c r="B4282" s="88">
        <v>10.14</v>
      </c>
      <c r="C4282" s="29">
        <f t="shared" si="198"/>
        <v>8.8666604534942053</v>
      </c>
      <c r="D4282" s="80">
        <f t="shared" si="199"/>
        <v>9.6836387015977792</v>
      </c>
      <c r="E4282" s="80">
        <f t="shared" si="200"/>
        <v>9.6502852347238299</v>
      </c>
    </row>
    <row r="4283" spans="1:5" x14ac:dyDescent="0.3">
      <c r="A4283" s="81">
        <v>42930</v>
      </c>
      <c r="B4283" s="88">
        <v>10.14</v>
      </c>
      <c r="C4283" s="29">
        <f t="shared" si="198"/>
        <v>8.8700593991124475</v>
      </c>
      <c r="D4283" s="80">
        <f t="shared" si="199"/>
        <v>9.6875007975504683</v>
      </c>
      <c r="E4283" s="80">
        <f t="shared" si="200"/>
        <v>9.654175646991515</v>
      </c>
    </row>
    <row r="4284" spans="1:5" x14ac:dyDescent="0.3">
      <c r="A4284" s="81">
        <v>42933</v>
      </c>
      <c r="B4284" s="88">
        <v>10.14</v>
      </c>
      <c r="C4284" s="29">
        <f t="shared" si="198"/>
        <v>8.8734596476825036</v>
      </c>
      <c r="D4284" s="80">
        <f t="shared" si="199"/>
        <v>9.6913644338110529</v>
      </c>
      <c r="E4284" s="80">
        <f t="shared" si="200"/>
        <v>9.6580676276385002</v>
      </c>
    </row>
    <row r="4285" spans="1:5" x14ac:dyDescent="0.3">
      <c r="A4285" s="81">
        <v>42934</v>
      </c>
      <c r="B4285" s="88">
        <v>10.14</v>
      </c>
      <c r="C4285" s="29">
        <f t="shared" si="198"/>
        <v>8.8768611997038462</v>
      </c>
      <c r="D4285" s="80">
        <f t="shared" si="199"/>
        <v>9.6952296109938487</v>
      </c>
      <c r="E4285" s="80">
        <f t="shared" si="200"/>
        <v>9.6619611772970622</v>
      </c>
    </row>
    <row r="4286" spans="1:5" x14ac:dyDescent="0.3">
      <c r="A4286" s="81">
        <v>42935</v>
      </c>
      <c r="B4286" s="88">
        <v>10.14</v>
      </c>
      <c r="C4286" s="29">
        <f t="shared" si="198"/>
        <v>8.8802640556761396</v>
      </c>
      <c r="D4286" s="80">
        <f t="shared" si="199"/>
        <v>9.6990963297134183</v>
      </c>
      <c r="E4286" s="80">
        <f t="shared" si="200"/>
        <v>9.665856296599733</v>
      </c>
    </row>
    <row r="4287" spans="1:5" x14ac:dyDescent="0.3">
      <c r="A4287" s="81">
        <v>42936</v>
      </c>
      <c r="B4287" s="88">
        <v>10.14</v>
      </c>
      <c r="C4287" s="29">
        <f t="shared" si="198"/>
        <v>8.8836682160992417</v>
      </c>
      <c r="D4287" s="80">
        <f t="shared" si="199"/>
        <v>9.7029645905845676</v>
      </c>
      <c r="E4287" s="80">
        <f t="shared" si="200"/>
        <v>9.6697529861792972</v>
      </c>
    </row>
    <row r="4288" spans="1:5" x14ac:dyDescent="0.3">
      <c r="A4288" s="81">
        <v>42937</v>
      </c>
      <c r="B4288" s="88">
        <v>10.14</v>
      </c>
      <c r="C4288" s="29">
        <f t="shared" si="198"/>
        <v>8.8870736814732005</v>
      </c>
      <c r="D4288" s="80">
        <f t="shared" si="199"/>
        <v>9.7068343942223478</v>
      </c>
      <c r="E4288" s="80">
        <f t="shared" si="200"/>
        <v>9.6736512466687952</v>
      </c>
    </row>
    <row r="4289" spans="1:5" x14ac:dyDescent="0.3">
      <c r="A4289" s="81">
        <v>42940</v>
      </c>
      <c r="B4289" s="88">
        <v>10.14</v>
      </c>
      <c r="C4289" s="29">
        <f t="shared" si="198"/>
        <v>8.8904804522982559</v>
      </c>
      <c r="D4289" s="80">
        <f t="shared" si="199"/>
        <v>9.7107057412420552</v>
      </c>
      <c r="E4289" s="80">
        <f t="shared" si="200"/>
        <v>9.6775510787015229</v>
      </c>
    </row>
    <row r="4290" spans="1:5" x14ac:dyDescent="0.3">
      <c r="A4290" s="81">
        <v>42941</v>
      </c>
      <c r="B4290" s="88">
        <v>10.14</v>
      </c>
      <c r="C4290" s="29">
        <f t="shared" si="198"/>
        <v>8.8938885290748395</v>
      </c>
      <c r="D4290" s="80">
        <f t="shared" si="199"/>
        <v>9.7145786322592329</v>
      </c>
      <c r="E4290" s="80">
        <f t="shared" si="200"/>
        <v>9.6814524829110322</v>
      </c>
    </row>
    <row r="4291" spans="1:5" x14ac:dyDescent="0.3">
      <c r="A4291" s="81">
        <v>42942</v>
      </c>
      <c r="B4291" s="88">
        <v>10.14</v>
      </c>
      <c r="C4291" s="29">
        <f t="shared" si="198"/>
        <v>8.8972979123035749</v>
      </c>
      <c r="D4291" s="80">
        <f t="shared" si="199"/>
        <v>9.7184530678896675</v>
      </c>
      <c r="E4291" s="80">
        <f t="shared" si="200"/>
        <v>9.6853554599311309</v>
      </c>
    </row>
    <row r="4292" spans="1:5" x14ac:dyDescent="0.3">
      <c r="A4292" s="81">
        <v>42943</v>
      </c>
      <c r="B4292" s="88">
        <v>9.14</v>
      </c>
      <c r="C4292" s="29">
        <f t="shared" si="198"/>
        <v>8.9007086024852775</v>
      </c>
      <c r="D4292" s="80">
        <f t="shared" si="199"/>
        <v>9.7223290487493941</v>
      </c>
      <c r="E4292" s="80">
        <f t="shared" si="200"/>
        <v>9.6892600103958788</v>
      </c>
    </row>
    <row r="4293" spans="1:5" x14ac:dyDescent="0.3">
      <c r="A4293" s="81">
        <v>42944</v>
      </c>
      <c r="B4293" s="88">
        <v>9.14</v>
      </c>
      <c r="C4293" s="29">
        <f t="shared" ref="C4293:C4356" si="201">IF(A4293=$B$2,1,IF(A4292&lt;DATE(1998,1,2),ROUND(B4292/3000+1,8)*C4292,ROUND(((1+B4292/100)^(1/252)),8)*C4292))</f>
        <v>8.9037983054624572</v>
      </c>
      <c r="D4293" s="80">
        <f t="shared" ref="D4293:D4356" si="202">(((ROUND(C4293/C4292,8)-1)*$D$1)+1)*D4292</f>
        <v>9.725840307280226</v>
      </c>
      <c r="E4293" s="80">
        <f t="shared" ref="E4293:E4356" si="203">(((ROUND(C4293/C4292,8))*(($E$1+1)^(1/252)))*E4292)</f>
        <v>9.6928152798906257</v>
      </c>
    </row>
    <row r="4294" spans="1:5" x14ac:dyDescent="0.3">
      <c r="A4294" s="81">
        <v>42947</v>
      </c>
      <c r="B4294" s="88">
        <v>9.14</v>
      </c>
      <c r="C4294" s="29">
        <f t="shared" si="201"/>
        <v>8.9068890809682326</v>
      </c>
      <c r="D4294" s="80">
        <f t="shared" si="202"/>
        <v>9.7293528339163036</v>
      </c>
      <c r="E4294" s="80">
        <f t="shared" si="203"/>
        <v>9.6963718539164887</v>
      </c>
    </row>
    <row r="4295" spans="1:5" x14ac:dyDescent="0.3">
      <c r="A4295" s="81">
        <v>42948</v>
      </c>
      <c r="B4295" s="88">
        <v>9.14</v>
      </c>
      <c r="C4295" s="29">
        <f t="shared" si="201"/>
        <v>8.9099809293749086</v>
      </c>
      <c r="D4295" s="80">
        <f t="shared" si="202"/>
        <v>9.732866629115609</v>
      </c>
      <c r="E4295" s="80">
        <f t="shared" si="203"/>
        <v>9.699929732952139</v>
      </c>
    </row>
    <row r="4296" spans="1:5" x14ac:dyDescent="0.3">
      <c r="A4296" s="81">
        <v>42949</v>
      </c>
      <c r="B4296" s="88">
        <v>9.14</v>
      </c>
      <c r="C4296" s="29">
        <f t="shared" si="201"/>
        <v>8.9130738510549214</v>
      </c>
      <c r="D4296" s="80">
        <f t="shared" si="202"/>
        <v>9.7363816933362877</v>
      </c>
      <c r="E4296" s="80">
        <f t="shared" si="203"/>
        <v>9.7034889174764221</v>
      </c>
    </row>
    <row r="4297" spans="1:5" x14ac:dyDescent="0.3">
      <c r="A4297" s="81">
        <v>42950</v>
      </c>
      <c r="B4297" s="88">
        <v>9.14</v>
      </c>
      <c r="C4297" s="29">
        <f t="shared" si="201"/>
        <v>8.9161678463808371</v>
      </c>
      <c r="D4297" s="80">
        <f t="shared" si="202"/>
        <v>9.739898027036654</v>
      </c>
      <c r="E4297" s="80">
        <f t="shared" si="203"/>
        <v>9.7070494079683591</v>
      </c>
    </row>
    <row r="4298" spans="1:5" x14ac:dyDescent="0.3">
      <c r="A4298" s="81">
        <v>42951</v>
      </c>
      <c r="B4298" s="88">
        <v>9.14</v>
      </c>
      <c r="C4298" s="29">
        <f t="shared" si="201"/>
        <v>8.9192629157253513</v>
      </c>
      <c r="D4298" s="80">
        <f t="shared" si="202"/>
        <v>9.7434156306751838</v>
      </c>
      <c r="E4298" s="80">
        <f t="shared" si="203"/>
        <v>9.7106112049071474</v>
      </c>
    </row>
    <row r="4299" spans="1:5" x14ac:dyDescent="0.3">
      <c r="A4299" s="81">
        <v>42954</v>
      </c>
      <c r="B4299" s="88">
        <v>9.14</v>
      </c>
      <c r="C4299" s="29">
        <f t="shared" si="201"/>
        <v>8.9223590594612876</v>
      </c>
      <c r="D4299" s="80">
        <f t="shared" si="202"/>
        <v>9.7469345047105218</v>
      </c>
      <c r="E4299" s="80">
        <f t="shared" si="203"/>
        <v>9.7141743087721597</v>
      </c>
    </row>
    <row r="4300" spans="1:5" x14ac:dyDescent="0.3">
      <c r="A4300" s="81">
        <v>42955</v>
      </c>
      <c r="B4300" s="88">
        <v>9.14</v>
      </c>
      <c r="C4300" s="29">
        <f t="shared" si="201"/>
        <v>8.9254562779615974</v>
      </c>
      <c r="D4300" s="80">
        <f t="shared" si="202"/>
        <v>9.7504546496014761</v>
      </c>
      <c r="E4300" s="80">
        <f t="shared" si="203"/>
        <v>9.717738720042945</v>
      </c>
    </row>
    <row r="4301" spans="1:5" x14ac:dyDescent="0.3">
      <c r="A4301" s="81">
        <v>42956</v>
      </c>
      <c r="B4301" s="88">
        <v>9.14</v>
      </c>
      <c r="C4301" s="29">
        <f t="shared" si="201"/>
        <v>8.9285545715993653</v>
      </c>
      <c r="D4301" s="80">
        <f t="shared" si="202"/>
        <v>9.75397606580702</v>
      </c>
      <c r="E4301" s="80">
        <f t="shared" si="203"/>
        <v>9.7213044391992298</v>
      </c>
    </row>
    <row r="4302" spans="1:5" x14ac:dyDescent="0.3">
      <c r="A4302" s="81">
        <v>42957</v>
      </c>
      <c r="B4302" s="88">
        <v>9.14</v>
      </c>
      <c r="C4302" s="29">
        <f t="shared" si="201"/>
        <v>8.9316539407478039</v>
      </c>
      <c r="D4302" s="80">
        <f t="shared" si="202"/>
        <v>9.7574987537862956</v>
      </c>
      <c r="E4302" s="80">
        <f t="shared" si="203"/>
        <v>9.7248714667209128</v>
      </c>
    </row>
    <row r="4303" spans="1:5" x14ac:dyDescent="0.3">
      <c r="A4303" s="81">
        <v>42958</v>
      </c>
      <c r="B4303" s="88">
        <v>9.14</v>
      </c>
      <c r="C4303" s="29">
        <f t="shared" si="201"/>
        <v>8.9347543857802556</v>
      </c>
      <c r="D4303" s="80">
        <f t="shared" si="202"/>
        <v>9.7610227139986101</v>
      </c>
      <c r="E4303" s="80">
        <f t="shared" si="203"/>
        <v>9.7284398030880723</v>
      </c>
    </row>
    <row r="4304" spans="1:5" x14ac:dyDescent="0.3">
      <c r="A4304" s="81">
        <v>42961</v>
      </c>
      <c r="B4304" s="88">
        <v>9.14</v>
      </c>
      <c r="C4304" s="29">
        <f t="shared" si="201"/>
        <v>8.9378559070701904</v>
      </c>
      <c r="D4304" s="80">
        <f t="shared" si="202"/>
        <v>9.7645479469034342</v>
      </c>
      <c r="E4304" s="80">
        <f t="shared" si="203"/>
        <v>9.7320094487809623</v>
      </c>
    </row>
    <row r="4305" spans="1:5" x14ac:dyDescent="0.3">
      <c r="A4305" s="81">
        <v>42962</v>
      </c>
      <c r="B4305" s="88">
        <v>9.14</v>
      </c>
      <c r="C4305" s="29">
        <f t="shared" si="201"/>
        <v>8.9409585049912117</v>
      </c>
      <c r="D4305" s="80">
        <f t="shared" si="202"/>
        <v>9.7680744529604056</v>
      </c>
      <c r="E4305" s="80">
        <f t="shared" si="203"/>
        <v>9.7355804042800109</v>
      </c>
    </row>
    <row r="4306" spans="1:5" x14ac:dyDescent="0.3">
      <c r="A4306" s="81">
        <v>42963</v>
      </c>
      <c r="B4306" s="88">
        <v>9.14</v>
      </c>
      <c r="C4306" s="29">
        <f t="shared" si="201"/>
        <v>8.944062179917049</v>
      </c>
      <c r="D4306" s="80">
        <f t="shared" si="202"/>
        <v>9.7716022326293288</v>
      </c>
      <c r="E4306" s="80">
        <f t="shared" si="203"/>
        <v>9.7391526700658257</v>
      </c>
    </row>
    <row r="4307" spans="1:5" x14ac:dyDescent="0.3">
      <c r="A4307" s="81">
        <v>42964</v>
      </c>
      <c r="B4307" s="88">
        <v>9.14</v>
      </c>
      <c r="C4307" s="29">
        <f t="shared" si="201"/>
        <v>8.9471669322215632</v>
      </c>
      <c r="D4307" s="80">
        <f t="shared" si="202"/>
        <v>9.7751312863701738</v>
      </c>
      <c r="E4307" s="80">
        <f t="shared" si="203"/>
        <v>9.7427262466191866</v>
      </c>
    </row>
    <row r="4308" spans="1:5" x14ac:dyDescent="0.3">
      <c r="A4308" s="81">
        <v>42965</v>
      </c>
      <c r="B4308" s="88">
        <v>9.14</v>
      </c>
      <c r="C4308" s="29">
        <f t="shared" si="201"/>
        <v>8.950272762278745</v>
      </c>
      <c r="D4308" s="80">
        <f t="shared" si="202"/>
        <v>9.7786616146430774</v>
      </c>
      <c r="E4308" s="80">
        <f t="shared" si="203"/>
        <v>9.7463011344210528</v>
      </c>
    </row>
    <row r="4309" spans="1:5" x14ac:dyDescent="0.3">
      <c r="A4309" s="81">
        <v>42968</v>
      </c>
      <c r="B4309" s="88">
        <v>9.14</v>
      </c>
      <c r="C4309" s="29">
        <f t="shared" si="201"/>
        <v>8.9533796704627147</v>
      </c>
      <c r="D4309" s="80">
        <f t="shared" si="202"/>
        <v>9.7821932179083415</v>
      </c>
      <c r="E4309" s="80">
        <f t="shared" si="203"/>
        <v>9.7498773339525595</v>
      </c>
    </row>
    <row r="4310" spans="1:5" x14ac:dyDescent="0.3">
      <c r="A4310" s="81">
        <v>42969</v>
      </c>
      <c r="B4310" s="88">
        <v>9.14</v>
      </c>
      <c r="C4310" s="29">
        <f t="shared" si="201"/>
        <v>8.9564876571477221</v>
      </c>
      <c r="D4310" s="80">
        <f t="shared" si="202"/>
        <v>9.7857260966264352</v>
      </c>
      <c r="E4310" s="80">
        <f t="shared" si="203"/>
        <v>9.7534548456950176</v>
      </c>
    </row>
    <row r="4311" spans="1:5" x14ac:dyDescent="0.3">
      <c r="A4311" s="81">
        <v>42970</v>
      </c>
      <c r="B4311" s="88">
        <v>9.14</v>
      </c>
      <c r="C4311" s="29">
        <f t="shared" si="201"/>
        <v>8.959596722708147</v>
      </c>
      <c r="D4311" s="80">
        <f t="shared" si="202"/>
        <v>9.7892602512579927</v>
      </c>
      <c r="E4311" s="80">
        <f t="shared" si="203"/>
        <v>9.7570336701299158</v>
      </c>
    </row>
    <row r="4312" spans="1:5" x14ac:dyDescent="0.3">
      <c r="A4312" s="81">
        <v>42971</v>
      </c>
      <c r="B4312" s="88">
        <v>9.14</v>
      </c>
      <c r="C4312" s="29">
        <f t="shared" si="201"/>
        <v>8.9627068675185004</v>
      </c>
      <c r="D4312" s="80">
        <f t="shared" si="202"/>
        <v>9.7927956822638151</v>
      </c>
      <c r="E4312" s="80">
        <f t="shared" si="203"/>
        <v>9.7606138077389186</v>
      </c>
    </row>
    <row r="4313" spans="1:5" x14ac:dyDescent="0.3">
      <c r="A4313" s="81">
        <v>42972</v>
      </c>
      <c r="B4313" s="88">
        <v>9.14</v>
      </c>
      <c r="C4313" s="29">
        <f t="shared" si="201"/>
        <v>8.9658180919534214</v>
      </c>
      <c r="D4313" s="80">
        <f t="shared" si="202"/>
        <v>9.7963323901048724</v>
      </c>
      <c r="E4313" s="80">
        <f t="shared" si="203"/>
        <v>9.7641952590038681</v>
      </c>
    </row>
    <row r="4314" spans="1:5" x14ac:dyDescent="0.3">
      <c r="A4314" s="81">
        <v>42975</v>
      </c>
      <c r="B4314" s="88">
        <v>9.14</v>
      </c>
      <c r="C4314" s="29">
        <f t="shared" si="201"/>
        <v>8.9689303963876803</v>
      </c>
      <c r="D4314" s="80">
        <f t="shared" si="202"/>
        <v>9.7998703752422962</v>
      </c>
      <c r="E4314" s="80">
        <f t="shared" si="203"/>
        <v>9.7677780244067822</v>
      </c>
    </row>
    <row r="4315" spans="1:5" x14ac:dyDescent="0.3">
      <c r="A4315" s="81">
        <v>42976</v>
      </c>
      <c r="B4315" s="88">
        <v>9.14</v>
      </c>
      <c r="C4315" s="29">
        <f t="shared" si="201"/>
        <v>8.9720437811961773</v>
      </c>
      <c r="D4315" s="80">
        <f t="shared" si="202"/>
        <v>9.8034096381373885</v>
      </c>
      <c r="E4315" s="80">
        <f t="shared" si="203"/>
        <v>9.7713621044298566</v>
      </c>
    </row>
    <row r="4316" spans="1:5" x14ac:dyDescent="0.3">
      <c r="A4316" s="81">
        <v>42977</v>
      </c>
      <c r="B4316" s="88">
        <v>9.14</v>
      </c>
      <c r="C4316" s="29">
        <f t="shared" si="201"/>
        <v>8.9751582467539439</v>
      </c>
      <c r="D4316" s="80">
        <f t="shared" si="202"/>
        <v>9.8069501792516167</v>
      </c>
      <c r="E4316" s="80">
        <f t="shared" si="203"/>
        <v>9.7749474995554628</v>
      </c>
    </row>
    <row r="4317" spans="1:5" x14ac:dyDescent="0.3">
      <c r="A4317" s="81">
        <v>42978</v>
      </c>
      <c r="B4317" s="88">
        <v>9.14</v>
      </c>
      <c r="C4317" s="29">
        <f t="shared" si="201"/>
        <v>8.9782737934361396</v>
      </c>
      <c r="D4317" s="80">
        <f t="shared" si="202"/>
        <v>9.8104919990466151</v>
      </c>
      <c r="E4317" s="80">
        <f t="shared" si="203"/>
        <v>9.7785342102661499</v>
      </c>
    </row>
    <row r="4318" spans="1:5" x14ac:dyDescent="0.3">
      <c r="A4318" s="81">
        <v>42979</v>
      </c>
      <c r="B4318" s="88">
        <v>9.14</v>
      </c>
      <c r="C4318" s="29">
        <f t="shared" si="201"/>
        <v>8.9813904216180553</v>
      </c>
      <c r="D4318" s="80">
        <f t="shared" si="202"/>
        <v>9.8140350979841831</v>
      </c>
      <c r="E4318" s="80">
        <f t="shared" si="203"/>
        <v>9.7821222370446446</v>
      </c>
    </row>
    <row r="4319" spans="1:5" x14ac:dyDescent="0.3">
      <c r="A4319" s="81">
        <v>42982</v>
      </c>
      <c r="B4319" s="88">
        <v>9.14</v>
      </c>
      <c r="C4319" s="29">
        <f t="shared" si="201"/>
        <v>8.9845081316751116</v>
      </c>
      <c r="D4319" s="80">
        <f t="shared" si="202"/>
        <v>9.8175794765262889</v>
      </c>
      <c r="E4319" s="80">
        <f t="shared" si="203"/>
        <v>9.7857115803738495</v>
      </c>
    </row>
    <row r="4320" spans="1:5" x14ac:dyDescent="0.3">
      <c r="A4320" s="81">
        <v>42983</v>
      </c>
      <c r="B4320" s="88">
        <v>9.14</v>
      </c>
      <c r="C4320" s="29">
        <f t="shared" si="201"/>
        <v>8.9876269239828606</v>
      </c>
      <c r="D4320" s="80">
        <f t="shared" si="202"/>
        <v>9.8211251351350679</v>
      </c>
      <c r="E4320" s="80">
        <f t="shared" si="203"/>
        <v>9.7893022407368466</v>
      </c>
    </row>
    <row r="4321" spans="1:5" x14ac:dyDescent="0.3">
      <c r="A4321" s="81">
        <v>42984</v>
      </c>
      <c r="B4321" s="88">
        <v>9.14</v>
      </c>
      <c r="C4321" s="29">
        <f t="shared" si="201"/>
        <v>8.990746798916982</v>
      </c>
      <c r="D4321" s="80">
        <f t="shared" si="202"/>
        <v>9.8246720742728204</v>
      </c>
      <c r="E4321" s="80">
        <f t="shared" si="203"/>
        <v>9.7928942186168921</v>
      </c>
    </row>
    <row r="4322" spans="1:5" x14ac:dyDescent="0.3">
      <c r="A4322" s="81">
        <v>42986</v>
      </c>
      <c r="B4322" s="88">
        <v>8.14</v>
      </c>
      <c r="C4322" s="29">
        <f t="shared" si="201"/>
        <v>8.9938677568532892</v>
      </c>
      <c r="D4322" s="80">
        <f t="shared" si="202"/>
        <v>9.8282202944020138</v>
      </c>
      <c r="E4322" s="80">
        <f t="shared" si="203"/>
        <v>9.7964875144974215</v>
      </c>
    </row>
    <row r="4323" spans="1:5" x14ac:dyDescent="0.3">
      <c r="A4323" s="81">
        <v>42989</v>
      </c>
      <c r="B4323" s="88">
        <v>8.14</v>
      </c>
      <c r="C4323" s="29">
        <f t="shared" si="201"/>
        <v>8.9966611622398904</v>
      </c>
      <c r="D4323" s="80">
        <f t="shared" si="202"/>
        <v>9.8313961642396777</v>
      </c>
      <c r="E4323" s="80">
        <f t="shared" si="203"/>
        <v>9.7997241581234391</v>
      </c>
    </row>
    <row r="4324" spans="1:5" x14ac:dyDescent="0.3">
      <c r="A4324" s="81">
        <v>42990</v>
      </c>
      <c r="B4324" s="88">
        <v>8.14</v>
      </c>
      <c r="C4324" s="29">
        <f t="shared" si="201"/>
        <v>8.9994554352302707</v>
      </c>
      <c r="D4324" s="80">
        <f t="shared" si="202"/>
        <v>9.8345730603210484</v>
      </c>
      <c r="E4324" s="80">
        <f t="shared" si="203"/>
        <v>9.8029618710982369</v>
      </c>
    </row>
    <row r="4325" spans="1:5" x14ac:dyDescent="0.3">
      <c r="A4325" s="81">
        <v>42991</v>
      </c>
      <c r="B4325" s="88">
        <v>8.14</v>
      </c>
      <c r="C4325" s="29">
        <f t="shared" si="201"/>
        <v>9.002250576093898</v>
      </c>
      <c r="D4325" s="80">
        <f t="shared" si="202"/>
        <v>9.8377509829777452</v>
      </c>
      <c r="E4325" s="80">
        <f t="shared" si="203"/>
        <v>9.8062006537751127</v>
      </c>
    </row>
    <row r="4326" spans="1:5" x14ac:dyDescent="0.3">
      <c r="A4326" s="81">
        <v>42992</v>
      </c>
      <c r="B4326" s="88">
        <v>8.14</v>
      </c>
      <c r="C4326" s="29">
        <f t="shared" si="201"/>
        <v>9.0050465851003274</v>
      </c>
      <c r="D4326" s="80">
        <f t="shared" si="202"/>
        <v>9.8409299325414921</v>
      </c>
      <c r="E4326" s="80">
        <f t="shared" si="203"/>
        <v>9.8094405065074852</v>
      </c>
    </row>
    <row r="4327" spans="1:5" x14ac:dyDescent="0.3">
      <c r="A4327" s="81">
        <v>42993</v>
      </c>
      <c r="B4327" s="88">
        <v>8.14</v>
      </c>
      <c r="C4327" s="29">
        <f t="shared" si="201"/>
        <v>9.0078434625191939</v>
      </c>
      <c r="D4327" s="80">
        <f t="shared" si="202"/>
        <v>9.8441099093441213</v>
      </c>
      <c r="E4327" s="80">
        <f t="shared" si="203"/>
        <v>9.8126814296488867</v>
      </c>
    </row>
    <row r="4328" spans="1:5" x14ac:dyDescent="0.3">
      <c r="A4328" s="81">
        <v>42996</v>
      </c>
      <c r="B4328" s="88">
        <v>8.14</v>
      </c>
      <c r="C4328" s="29">
        <f t="shared" si="201"/>
        <v>9.0106412086202177</v>
      </c>
      <c r="D4328" s="80">
        <f t="shared" si="202"/>
        <v>9.8472909137175737</v>
      </c>
      <c r="E4328" s="80">
        <f t="shared" si="203"/>
        <v>9.8159234235529684</v>
      </c>
    </row>
    <row r="4329" spans="1:5" x14ac:dyDescent="0.3">
      <c r="A4329" s="81">
        <v>42997</v>
      </c>
      <c r="B4329" s="88">
        <v>8.14</v>
      </c>
      <c r="C4329" s="29">
        <f t="shared" si="201"/>
        <v>9.0134398236732025</v>
      </c>
      <c r="D4329" s="80">
        <f t="shared" si="202"/>
        <v>9.8504729459938947</v>
      </c>
      <c r="E4329" s="80">
        <f t="shared" si="203"/>
        <v>9.8191664885734991</v>
      </c>
    </row>
    <row r="4330" spans="1:5" x14ac:dyDescent="0.3">
      <c r="A4330" s="81">
        <v>42998</v>
      </c>
      <c r="B4330" s="88">
        <v>8.14</v>
      </c>
      <c r="C4330" s="29">
        <f t="shared" si="201"/>
        <v>9.0162393079480374</v>
      </c>
      <c r="D4330" s="80">
        <f t="shared" si="202"/>
        <v>9.8536560065052399</v>
      </c>
      <c r="E4330" s="80">
        <f t="shared" si="203"/>
        <v>9.8224106250643608</v>
      </c>
    </row>
    <row r="4331" spans="1:5" x14ac:dyDescent="0.3">
      <c r="A4331" s="81">
        <v>42999</v>
      </c>
      <c r="B4331" s="88">
        <v>8.14</v>
      </c>
      <c r="C4331" s="29">
        <f t="shared" si="201"/>
        <v>9.0190396617146931</v>
      </c>
      <c r="D4331" s="80">
        <f t="shared" si="202"/>
        <v>9.8568400955838698</v>
      </c>
      <c r="E4331" s="80">
        <f t="shared" si="203"/>
        <v>9.8256558333795549</v>
      </c>
    </row>
    <row r="4332" spans="1:5" x14ac:dyDescent="0.3">
      <c r="A4332" s="81">
        <v>43000</v>
      </c>
      <c r="B4332" s="88">
        <v>8.14</v>
      </c>
      <c r="C4332" s="29">
        <f t="shared" si="201"/>
        <v>9.0218408852432255</v>
      </c>
      <c r="D4332" s="80">
        <f t="shared" si="202"/>
        <v>9.8600252135621549</v>
      </c>
      <c r="E4332" s="80">
        <f t="shared" si="203"/>
        <v>9.8289021138732</v>
      </c>
    </row>
    <row r="4333" spans="1:5" x14ac:dyDescent="0.3">
      <c r="A4333" s="81">
        <v>43003</v>
      </c>
      <c r="B4333" s="88">
        <v>8.14</v>
      </c>
      <c r="C4333" s="29">
        <f t="shared" si="201"/>
        <v>9.0246429788037723</v>
      </c>
      <c r="D4333" s="80">
        <f t="shared" si="202"/>
        <v>9.8632113607725707</v>
      </c>
      <c r="E4333" s="80">
        <f t="shared" si="203"/>
        <v>9.8321494668995317</v>
      </c>
    </row>
    <row r="4334" spans="1:5" x14ac:dyDescent="0.3">
      <c r="A4334" s="81">
        <v>43004</v>
      </c>
      <c r="B4334" s="88">
        <v>8.14</v>
      </c>
      <c r="C4334" s="29">
        <f t="shared" si="201"/>
        <v>9.0274459426665583</v>
      </c>
      <c r="D4334" s="80">
        <f t="shared" si="202"/>
        <v>9.8663985375477008</v>
      </c>
      <c r="E4334" s="80">
        <f t="shared" si="203"/>
        <v>9.8353978928129013</v>
      </c>
    </row>
    <row r="4335" spans="1:5" x14ac:dyDescent="0.3">
      <c r="A4335" s="81">
        <v>43005</v>
      </c>
      <c r="B4335" s="88">
        <v>8.14</v>
      </c>
      <c r="C4335" s="29">
        <f t="shared" si="201"/>
        <v>9.0302497771018917</v>
      </c>
      <c r="D4335" s="80">
        <f t="shared" si="202"/>
        <v>9.8695867442202374</v>
      </c>
      <c r="E4335" s="80">
        <f t="shared" si="203"/>
        <v>9.838647391967779</v>
      </c>
    </row>
    <row r="4336" spans="1:5" x14ac:dyDescent="0.3">
      <c r="A4336" s="81">
        <v>43006</v>
      </c>
      <c r="B4336" s="88">
        <v>8.14</v>
      </c>
      <c r="C4336" s="29">
        <f t="shared" si="201"/>
        <v>9.0330544823801624</v>
      </c>
      <c r="D4336" s="80">
        <f t="shared" si="202"/>
        <v>9.8727759811229792</v>
      </c>
      <c r="E4336" s="80">
        <f t="shared" si="203"/>
        <v>9.8418979647187506</v>
      </c>
    </row>
    <row r="4337" spans="1:5" x14ac:dyDescent="0.3">
      <c r="A4337" s="81">
        <v>43007</v>
      </c>
      <c r="B4337" s="88">
        <v>8.14</v>
      </c>
      <c r="C4337" s="29">
        <f t="shared" si="201"/>
        <v>9.0358600587718456</v>
      </c>
      <c r="D4337" s="80">
        <f t="shared" si="202"/>
        <v>9.8759662485888331</v>
      </c>
      <c r="E4337" s="80">
        <f t="shared" si="203"/>
        <v>9.8451496114205188</v>
      </c>
    </row>
    <row r="4338" spans="1:5" x14ac:dyDescent="0.3">
      <c r="A4338" s="81">
        <v>43010</v>
      </c>
      <c r="B4338" s="88">
        <v>8.14</v>
      </c>
      <c r="C4338" s="29">
        <f t="shared" si="201"/>
        <v>9.0386665065475</v>
      </c>
      <c r="D4338" s="80">
        <f t="shared" si="202"/>
        <v>9.8791575469508111</v>
      </c>
      <c r="E4338" s="80">
        <f t="shared" si="203"/>
        <v>9.848402332427904</v>
      </c>
    </row>
    <row r="4339" spans="1:5" x14ac:dyDescent="0.3">
      <c r="A4339" s="81">
        <v>43011</v>
      </c>
      <c r="B4339" s="88">
        <v>8.14</v>
      </c>
      <c r="C4339" s="29">
        <f t="shared" si="201"/>
        <v>9.0414738259777678</v>
      </c>
      <c r="D4339" s="80">
        <f t="shared" si="202"/>
        <v>9.8823498765420368</v>
      </c>
      <c r="E4339" s="80">
        <f t="shared" si="203"/>
        <v>9.8516561280958452</v>
      </c>
    </row>
    <row r="4340" spans="1:5" x14ac:dyDescent="0.3">
      <c r="A4340" s="81">
        <v>43012</v>
      </c>
      <c r="B4340" s="88">
        <v>8.14</v>
      </c>
      <c r="C4340" s="29">
        <f t="shared" si="201"/>
        <v>9.0442820173333782</v>
      </c>
      <c r="D4340" s="80">
        <f t="shared" si="202"/>
        <v>9.8855432376957371</v>
      </c>
      <c r="E4340" s="80">
        <f t="shared" si="203"/>
        <v>9.8549109987793972</v>
      </c>
    </row>
    <row r="4341" spans="1:5" x14ac:dyDescent="0.3">
      <c r="A4341" s="81">
        <v>43013</v>
      </c>
      <c r="B4341" s="88">
        <v>8.14</v>
      </c>
      <c r="C4341" s="29">
        <f t="shared" si="201"/>
        <v>9.0470910808851421</v>
      </c>
      <c r="D4341" s="80">
        <f t="shared" si="202"/>
        <v>9.8887376307452506</v>
      </c>
      <c r="E4341" s="80">
        <f t="shared" si="203"/>
        <v>9.8581669448337337</v>
      </c>
    </row>
    <row r="4342" spans="1:5" x14ac:dyDescent="0.3">
      <c r="A4342" s="81">
        <v>43014</v>
      </c>
      <c r="B4342" s="88">
        <v>8.14</v>
      </c>
      <c r="C4342" s="29">
        <f t="shared" si="201"/>
        <v>9.049901016903954</v>
      </c>
      <c r="D4342" s="80">
        <f t="shared" si="202"/>
        <v>9.8919330560240208</v>
      </c>
      <c r="E4342" s="80">
        <f t="shared" si="203"/>
        <v>9.8614239666141419</v>
      </c>
    </row>
    <row r="4343" spans="1:5" x14ac:dyDescent="0.3">
      <c r="A4343" s="81">
        <v>43017</v>
      </c>
      <c r="B4343" s="88">
        <v>8.14</v>
      </c>
      <c r="C4343" s="29">
        <f t="shared" si="201"/>
        <v>9.0527118256607935</v>
      </c>
      <c r="D4343" s="80">
        <f t="shared" si="202"/>
        <v>9.8951295138656015</v>
      </c>
      <c r="E4343" s="80">
        <f t="shared" si="203"/>
        <v>9.86468206447603</v>
      </c>
    </row>
    <row r="4344" spans="1:5" x14ac:dyDescent="0.3">
      <c r="A4344" s="81">
        <v>43018</v>
      </c>
      <c r="B4344" s="88">
        <v>8.14</v>
      </c>
      <c r="C4344" s="29">
        <f t="shared" si="201"/>
        <v>9.0555235074267255</v>
      </c>
      <c r="D4344" s="80">
        <f t="shared" si="202"/>
        <v>9.8983270046036527</v>
      </c>
      <c r="E4344" s="80">
        <f t="shared" si="203"/>
        <v>9.8679412387749235</v>
      </c>
    </row>
    <row r="4345" spans="1:5" x14ac:dyDescent="0.3">
      <c r="A4345" s="81">
        <v>43019</v>
      </c>
      <c r="B4345" s="88">
        <v>8.14</v>
      </c>
      <c r="C4345" s="29">
        <f t="shared" si="201"/>
        <v>9.0583360624728968</v>
      </c>
      <c r="D4345" s="80">
        <f t="shared" si="202"/>
        <v>9.9015255285719412</v>
      </c>
      <c r="E4345" s="80">
        <f t="shared" si="203"/>
        <v>9.8712014898664648</v>
      </c>
    </row>
    <row r="4346" spans="1:5" x14ac:dyDescent="0.3">
      <c r="A4346" s="81">
        <v>43021</v>
      </c>
      <c r="B4346" s="88">
        <v>8.14</v>
      </c>
      <c r="C4346" s="29">
        <f t="shared" si="201"/>
        <v>9.061149491070541</v>
      </c>
      <c r="D4346" s="80">
        <f t="shared" si="202"/>
        <v>9.9047250861043423</v>
      </c>
      <c r="E4346" s="80">
        <f t="shared" si="203"/>
        <v>9.8744628181064122</v>
      </c>
    </row>
    <row r="4347" spans="1:5" x14ac:dyDescent="0.3">
      <c r="A4347" s="81">
        <v>43024</v>
      </c>
      <c r="B4347" s="88">
        <v>8.14</v>
      </c>
      <c r="C4347" s="29">
        <f t="shared" si="201"/>
        <v>9.0639637934909718</v>
      </c>
      <c r="D4347" s="80">
        <f t="shared" si="202"/>
        <v>9.9079256775348412</v>
      </c>
      <c r="E4347" s="80">
        <f t="shared" si="203"/>
        <v>9.8777252238506428</v>
      </c>
    </row>
    <row r="4348" spans="1:5" x14ac:dyDescent="0.3">
      <c r="A4348" s="81">
        <v>43025</v>
      </c>
      <c r="B4348" s="88">
        <v>8.14</v>
      </c>
      <c r="C4348" s="29">
        <f t="shared" si="201"/>
        <v>9.0667789700055916</v>
      </c>
      <c r="D4348" s="80">
        <f t="shared" si="202"/>
        <v>9.911127303197528</v>
      </c>
      <c r="E4348" s="80">
        <f t="shared" si="203"/>
        <v>9.8809887074551508</v>
      </c>
    </row>
    <row r="4349" spans="1:5" x14ac:dyDescent="0.3">
      <c r="A4349" s="81">
        <v>43026</v>
      </c>
      <c r="B4349" s="88">
        <v>8.14</v>
      </c>
      <c r="C4349" s="29">
        <f t="shared" si="201"/>
        <v>9.0695950208858864</v>
      </c>
      <c r="D4349" s="80">
        <f t="shared" si="202"/>
        <v>9.9143299634266047</v>
      </c>
      <c r="E4349" s="80">
        <f t="shared" si="203"/>
        <v>9.8842532692760496</v>
      </c>
    </row>
    <row r="4350" spans="1:5" x14ac:dyDescent="0.3">
      <c r="A4350" s="81">
        <v>43027</v>
      </c>
      <c r="B4350" s="88">
        <v>8.14</v>
      </c>
      <c r="C4350" s="29">
        <f t="shared" si="201"/>
        <v>9.0724119464034239</v>
      </c>
      <c r="D4350" s="80">
        <f t="shared" si="202"/>
        <v>9.9175336585563763</v>
      </c>
      <c r="E4350" s="80">
        <f t="shared" si="203"/>
        <v>9.8875189096695699</v>
      </c>
    </row>
    <row r="4351" spans="1:5" x14ac:dyDescent="0.3">
      <c r="A4351" s="81">
        <v>43028</v>
      </c>
      <c r="B4351" s="88">
        <v>8.14</v>
      </c>
      <c r="C4351" s="29">
        <f t="shared" si="201"/>
        <v>9.0752297468298568</v>
      </c>
      <c r="D4351" s="80">
        <f t="shared" si="202"/>
        <v>9.9207383889212597</v>
      </c>
      <c r="E4351" s="80">
        <f t="shared" si="203"/>
        <v>9.8907856289920577</v>
      </c>
    </row>
    <row r="4352" spans="1:5" x14ac:dyDescent="0.3">
      <c r="A4352" s="81">
        <v>43031</v>
      </c>
      <c r="B4352" s="88">
        <v>8.14</v>
      </c>
      <c r="C4352" s="29">
        <f t="shared" si="201"/>
        <v>9.0780484224369253</v>
      </c>
      <c r="D4352" s="80">
        <f t="shared" si="202"/>
        <v>9.9239441548557785</v>
      </c>
      <c r="E4352" s="80">
        <f t="shared" si="203"/>
        <v>9.8940534275999781</v>
      </c>
    </row>
    <row r="4353" spans="1:5" x14ac:dyDescent="0.3">
      <c r="A4353" s="81">
        <v>43032</v>
      </c>
      <c r="B4353" s="88">
        <v>8.14</v>
      </c>
      <c r="C4353" s="29">
        <f t="shared" si="201"/>
        <v>9.0808679734964493</v>
      </c>
      <c r="D4353" s="80">
        <f t="shared" si="202"/>
        <v>9.9271509566945628</v>
      </c>
      <c r="E4353" s="80">
        <f t="shared" si="203"/>
        <v>9.8973223058499151</v>
      </c>
    </row>
    <row r="4354" spans="1:5" x14ac:dyDescent="0.3">
      <c r="A4354" s="81">
        <v>43033</v>
      </c>
      <c r="B4354" s="88">
        <v>8.14</v>
      </c>
      <c r="C4354" s="29">
        <f t="shared" si="201"/>
        <v>9.0836884002803373</v>
      </c>
      <c r="D4354" s="80">
        <f t="shared" si="202"/>
        <v>9.9303587947723546</v>
      </c>
      <c r="E4354" s="80">
        <f t="shared" si="203"/>
        <v>9.9005922640985702</v>
      </c>
    </row>
    <row r="4355" spans="1:5" x14ac:dyDescent="0.3">
      <c r="A4355" s="81">
        <v>43034</v>
      </c>
      <c r="B4355" s="88">
        <v>7.39</v>
      </c>
      <c r="C4355" s="29">
        <f t="shared" si="201"/>
        <v>9.0865097030605799</v>
      </c>
      <c r="D4355" s="80">
        <f t="shared" si="202"/>
        <v>9.9335676694240007</v>
      </c>
      <c r="E4355" s="80">
        <f t="shared" si="203"/>
        <v>9.9038633027027618</v>
      </c>
    </row>
    <row r="4356" spans="1:5" x14ac:dyDescent="0.3">
      <c r="A4356" s="81">
        <v>43035</v>
      </c>
      <c r="B4356" s="88">
        <v>7.39</v>
      </c>
      <c r="C4356" s="29">
        <f t="shared" si="201"/>
        <v>9.0890808218461583</v>
      </c>
      <c r="D4356" s="80">
        <f t="shared" si="202"/>
        <v>9.9364920281449756</v>
      </c>
      <c r="E4356" s="80">
        <f t="shared" si="203"/>
        <v>9.9068617728604096</v>
      </c>
    </row>
    <row r="4357" spans="1:5" x14ac:dyDescent="0.3">
      <c r="A4357" s="81">
        <v>43038</v>
      </c>
      <c r="B4357" s="88">
        <v>7.39</v>
      </c>
      <c r="C4357" s="29">
        <f t="shared" ref="C4357:C4420" si="204">IF(A4357=$B$2,1,IF(A4356&lt;DATE(1998,1,2),ROUND(B4356/3000+1,8)*C4356,ROUND(((1+B4356/100)^(1/252)),8)*C4356))</f>
        <v>9.0916526681555077</v>
      </c>
      <c r="D4357" s="80">
        <f t="shared" ref="D4357:D4420" si="205">(((ROUND(C4357/C4356,8)-1)*$D$1)+1)*D4356</f>
        <v>9.9394172477725462</v>
      </c>
      <c r="E4357" s="80">
        <f t="shared" ref="E4357:E4420" si="206">(((ROUND(C4357/C4356,8))*(($E$1+1)^(1/252)))*E4356)</f>
        <v>9.9098611508277674</v>
      </c>
    </row>
    <row r="4358" spans="1:5" x14ac:dyDescent="0.3">
      <c r="A4358" s="81">
        <v>43039</v>
      </c>
      <c r="B4358" s="88">
        <v>7.39</v>
      </c>
      <c r="C4358" s="29">
        <f t="shared" si="204"/>
        <v>9.09422524219449</v>
      </c>
      <c r="D4358" s="80">
        <f t="shared" si="205"/>
        <v>9.9423433285601561</v>
      </c>
      <c r="E4358" s="80">
        <f t="shared" si="206"/>
        <v>9.9128614368796839</v>
      </c>
    </row>
    <row r="4359" spans="1:5" x14ac:dyDescent="0.3">
      <c r="A4359" s="81">
        <v>43040</v>
      </c>
      <c r="B4359" s="88">
        <v>7.39</v>
      </c>
      <c r="C4359" s="29">
        <f t="shared" si="204"/>
        <v>9.0967985441690224</v>
      </c>
      <c r="D4359" s="80">
        <f t="shared" si="205"/>
        <v>9.9452702707613234</v>
      </c>
      <c r="E4359" s="80">
        <f t="shared" si="206"/>
        <v>9.9158626312910876</v>
      </c>
    </row>
    <row r="4360" spans="1:5" x14ac:dyDescent="0.3">
      <c r="A4360" s="81">
        <v>43042</v>
      </c>
      <c r="B4360" s="88">
        <v>7.39</v>
      </c>
      <c r="C4360" s="29">
        <f t="shared" si="204"/>
        <v>9.0993725742850806</v>
      </c>
      <c r="D4360" s="80">
        <f t="shared" si="205"/>
        <v>9.9481980746296426</v>
      </c>
      <c r="E4360" s="80">
        <f t="shared" si="206"/>
        <v>9.9188647343369905</v>
      </c>
    </row>
    <row r="4361" spans="1:5" x14ac:dyDescent="0.3">
      <c r="A4361" s="81">
        <v>43045</v>
      </c>
      <c r="B4361" s="88">
        <v>7.39</v>
      </c>
      <c r="C4361" s="29">
        <f t="shared" si="204"/>
        <v>9.1019473327487006</v>
      </c>
      <c r="D4361" s="80">
        <f t="shared" si="205"/>
        <v>9.9511267404187791</v>
      </c>
      <c r="E4361" s="80">
        <f t="shared" si="206"/>
        <v>9.9218677462924898</v>
      </c>
    </row>
    <row r="4362" spans="1:5" x14ac:dyDescent="0.3">
      <c r="A4362" s="81">
        <v>43046</v>
      </c>
      <c r="B4362" s="88">
        <v>7.39</v>
      </c>
      <c r="C4362" s="29">
        <f t="shared" si="204"/>
        <v>9.1045228197659753</v>
      </c>
      <c r="D4362" s="80">
        <f t="shared" si="205"/>
        <v>9.9540562683824767</v>
      </c>
      <c r="E4362" s="80">
        <f t="shared" si="206"/>
        <v>9.9248716674327646</v>
      </c>
    </row>
    <row r="4363" spans="1:5" x14ac:dyDescent="0.3">
      <c r="A4363" s="81">
        <v>43047</v>
      </c>
      <c r="B4363" s="88">
        <v>7.39</v>
      </c>
      <c r="C4363" s="29">
        <f t="shared" si="204"/>
        <v>9.1070990355430563</v>
      </c>
      <c r="D4363" s="80">
        <f t="shared" si="205"/>
        <v>9.9569866587745519</v>
      </c>
      <c r="E4363" s="80">
        <f t="shared" si="206"/>
        <v>9.9278764980330774</v>
      </c>
    </row>
    <row r="4364" spans="1:5" x14ac:dyDescent="0.3">
      <c r="A4364" s="81">
        <v>43048</v>
      </c>
      <c r="B4364" s="88">
        <v>7.39</v>
      </c>
      <c r="C4364" s="29">
        <f t="shared" si="204"/>
        <v>9.1096759802861538</v>
      </c>
      <c r="D4364" s="80">
        <f t="shared" si="205"/>
        <v>9.9599179118488959</v>
      </c>
      <c r="E4364" s="80">
        <f t="shared" si="206"/>
        <v>9.930882238368774</v>
      </c>
    </row>
    <row r="4365" spans="1:5" x14ac:dyDescent="0.3">
      <c r="A4365" s="81">
        <v>43049</v>
      </c>
      <c r="B4365" s="88">
        <v>7.39</v>
      </c>
      <c r="C4365" s="29">
        <f t="shared" si="204"/>
        <v>9.1122536542015364</v>
      </c>
      <c r="D4365" s="80">
        <f t="shared" si="205"/>
        <v>9.962850027859476</v>
      </c>
      <c r="E4365" s="80">
        <f t="shared" si="206"/>
        <v>9.9338888887152841</v>
      </c>
    </row>
    <row r="4366" spans="1:5" x14ac:dyDescent="0.3">
      <c r="A4366" s="81">
        <v>43052</v>
      </c>
      <c r="B4366" s="88">
        <v>7.39</v>
      </c>
      <c r="C4366" s="29">
        <f t="shared" si="204"/>
        <v>9.1148320574955299</v>
      </c>
      <c r="D4366" s="80">
        <f t="shared" si="205"/>
        <v>9.9657830070603328</v>
      </c>
      <c r="E4366" s="80">
        <f t="shared" si="206"/>
        <v>9.9368964493481204</v>
      </c>
    </row>
    <row r="4367" spans="1:5" x14ac:dyDescent="0.3">
      <c r="A4367" s="81">
        <v>43053</v>
      </c>
      <c r="B4367" s="88">
        <v>7.39</v>
      </c>
      <c r="C4367" s="29">
        <f t="shared" si="204"/>
        <v>9.1174111903745185</v>
      </c>
      <c r="D4367" s="80">
        <f t="shared" si="205"/>
        <v>9.9687168497055829</v>
      </c>
      <c r="E4367" s="80">
        <f t="shared" si="206"/>
        <v>9.9399049205428778</v>
      </c>
    </row>
    <row r="4368" spans="1:5" x14ac:dyDescent="0.3">
      <c r="A4368" s="81">
        <v>43055</v>
      </c>
      <c r="B4368" s="88">
        <v>7.39</v>
      </c>
      <c r="C4368" s="29">
        <f t="shared" si="204"/>
        <v>9.1199910530449468</v>
      </c>
      <c r="D4368" s="80">
        <f t="shared" si="205"/>
        <v>9.9716515560494159</v>
      </c>
      <c r="E4368" s="80">
        <f t="shared" si="206"/>
        <v>9.9429143025752378</v>
      </c>
    </row>
    <row r="4369" spans="1:5" x14ac:dyDescent="0.3">
      <c r="A4369" s="81">
        <v>43056</v>
      </c>
      <c r="B4369" s="88">
        <v>7.39</v>
      </c>
      <c r="C4369" s="29">
        <f t="shared" si="204"/>
        <v>9.1225716457133164</v>
      </c>
      <c r="D4369" s="80">
        <f t="shared" si="205"/>
        <v>9.9745871263460995</v>
      </c>
      <c r="E4369" s="80">
        <f t="shared" si="206"/>
        <v>9.9459245957209621</v>
      </c>
    </row>
    <row r="4370" spans="1:5" x14ac:dyDescent="0.3">
      <c r="A4370" s="81">
        <v>43059</v>
      </c>
      <c r="B4370" s="88">
        <v>7.39</v>
      </c>
      <c r="C4370" s="29">
        <f t="shared" si="204"/>
        <v>9.1251529685861872</v>
      </c>
      <c r="D4370" s="80">
        <f t="shared" si="205"/>
        <v>9.9775235608499724</v>
      </c>
      <c r="E4370" s="80">
        <f t="shared" si="206"/>
        <v>9.9489358002558976</v>
      </c>
    </row>
    <row r="4371" spans="1:5" x14ac:dyDescent="0.3">
      <c r="A4371" s="81">
        <v>43060</v>
      </c>
      <c r="B4371" s="88">
        <v>7.39</v>
      </c>
      <c r="C4371" s="29">
        <f t="shared" si="204"/>
        <v>9.127735021870178</v>
      </c>
      <c r="D4371" s="80">
        <f t="shared" si="205"/>
        <v>9.9804608598154498</v>
      </c>
      <c r="E4371" s="80">
        <f t="shared" si="206"/>
        <v>9.9519479164559748</v>
      </c>
    </row>
    <row r="4372" spans="1:5" x14ac:dyDescent="0.3">
      <c r="A4372" s="81">
        <v>43061</v>
      </c>
      <c r="B4372" s="88">
        <v>7.39</v>
      </c>
      <c r="C4372" s="29">
        <f t="shared" si="204"/>
        <v>9.1303178057719663</v>
      </c>
      <c r="D4372" s="80">
        <f t="shared" si="205"/>
        <v>9.9833990234970216</v>
      </c>
      <c r="E4372" s="80">
        <f t="shared" si="206"/>
        <v>9.9549609445972056</v>
      </c>
    </row>
    <row r="4373" spans="1:5" x14ac:dyDescent="0.3">
      <c r="A4373" s="81">
        <v>43062</v>
      </c>
      <c r="B4373" s="88">
        <v>7.39</v>
      </c>
      <c r="C4373" s="29">
        <f t="shared" si="204"/>
        <v>9.1329013204982878</v>
      </c>
      <c r="D4373" s="80">
        <f t="shared" si="205"/>
        <v>9.9863380521492537</v>
      </c>
      <c r="E4373" s="80">
        <f t="shared" si="206"/>
        <v>9.9579748849556893</v>
      </c>
    </row>
    <row r="4374" spans="1:5" x14ac:dyDescent="0.3">
      <c r="A4374" s="81">
        <v>43063</v>
      </c>
      <c r="B4374" s="88">
        <v>7.39</v>
      </c>
      <c r="C4374" s="29">
        <f t="shared" si="204"/>
        <v>9.1354855662559373</v>
      </c>
      <c r="D4374" s="80">
        <f t="shared" si="205"/>
        <v>9.9892779460267871</v>
      </c>
      <c r="E4374" s="80">
        <f t="shared" si="206"/>
        <v>9.9609897378076049</v>
      </c>
    </row>
    <row r="4375" spans="1:5" x14ac:dyDescent="0.3">
      <c r="A4375" s="81">
        <v>43066</v>
      </c>
      <c r="B4375" s="88">
        <v>7.39</v>
      </c>
      <c r="C4375" s="29">
        <f t="shared" si="204"/>
        <v>9.1380705432517662</v>
      </c>
      <c r="D4375" s="80">
        <f t="shared" si="205"/>
        <v>9.9922187053843352</v>
      </c>
      <c r="E4375" s="80">
        <f t="shared" si="206"/>
        <v>9.9640055034292185</v>
      </c>
    </row>
    <row r="4376" spans="1:5" x14ac:dyDescent="0.3">
      <c r="A4376" s="81">
        <v>43067</v>
      </c>
      <c r="B4376" s="88">
        <v>7.39</v>
      </c>
      <c r="C4376" s="29">
        <f t="shared" si="204"/>
        <v>9.1406562516926844</v>
      </c>
      <c r="D4376" s="80">
        <f t="shared" si="205"/>
        <v>9.9951603304766898</v>
      </c>
      <c r="E4376" s="80">
        <f t="shared" si="206"/>
        <v>9.9670221820968763</v>
      </c>
    </row>
    <row r="4377" spans="1:5" x14ac:dyDescent="0.3">
      <c r="A4377" s="81">
        <v>43068</v>
      </c>
      <c r="B4377" s="88">
        <v>7.39</v>
      </c>
      <c r="C4377" s="29">
        <f t="shared" si="204"/>
        <v>9.1432426917856642</v>
      </c>
      <c r="D4377" s="80">
        <f t="shared" si="205"/>
        <v>9.9981028215587138</v>
      </c>
      <c r="E4377" s="80">
        <f t="shared" si="206"/>
        <v>9.9700397740870113</v>
      </c>
    </row>
    <row r="4378" spans="1:5" x14ac:dyDescent="0.3">
      <c r="A4378" s="81">
        <v>43069</v>
      </c>
      <c r="B4378" s="88">
        <v>7.39</v>
      </c>
      <c r="C4378" s="29">
        <f t="shared" si="204"/>
        <v>9.1458298637377329</v>
      </c>
      <c r="D4378" s="80">
        <f t="shared" si="205"/>
        <v>10.001046178885348</v>
      </c>
      <c r="E4378" s="80">
        <f t="shared" si="206"/>
        <v>9.9730582796761382</v>
      </c>
    </row>
    <row r="4379" spans="1:5" x14ac:dyDescent="0.3">
      <c r="A4379" s="81">
        <v>43070</v>
      </c>
      <c r="B4379" s="88">
        <v>7.39</v>
      </c>
      <c r="C4379" s="29">
        <f t="shared" si="204"/>
        <v>9.1484177677559764</v>
      </c>
      <c r="D4379" s="80">
        <f t="shared" si="205"/>
        <v>10.003990402711608</v>
      </c>
      <c r="E4379" s="80">
        <f t="shared" si="206"/>
        <v>9.9760776991408555</v>
      </c>
    </row>
    <row r="4380" spans="1:5" x14ac:dyDescent="0.3">
      <c r="A4380" s="81">
        <v>43073</v>
      </c>
      <c r="B4380" s="88">
        <v>7.39</v>
      </c>
      <c r="C4380" s="29">
        <f t="shared" si="204"/>
        <v>9.151006404047541</v>
      </c>
      <c r="D4380" s="80">
        <f t="shared" si="205"/>
        <v>10.006935493292584</v>
      </c>
      <c r="E4380" s="80">
        <f t="shared" si="206"/>
        <v>9.9790980327578467</v>
      </c>
    </row>
    <row r="4381" spans="1:5" x14ac:dyDescent="0.3">
      <c r="A4381" s="81">
        <v>43074</v>
      </c>
      <c r="B4381" s="88">
        <v>7.39</v>
      </c>
      <c r="C4381" s="29">
        <f t="shared" si="204"/>
        <v>9.1535957728196315</v>
      </c>
      <c r="D4381" s="80">
        <f t="shared" si="205"/>
        <v>10.009881450883441</v>
      </c>
      <c r="E4381" s="80">
        <f t="shared" si="206"/>
        <v>9.9821192808038788</v>
      </c>
    </row>
    <row r="4382" spans="1:5" x14ac:dyDescent="0.3">
      <c r="A4382" s="81">
        <v>43075</v>
      </c>
      <c r="B4382" s="88">
        <v>7.39</v>
      </c>
      <c r="C4382" s="29">
        <f t="shared" si="204"/>
        <v>9.1561858742795099</v>
      </c>
      <c r="D4382" s="80">
        <f t="shared" si="205"/>
        <v>10.01282827573942</v>
      </c>
      <c r="E4382" s="80">
        <f t="shared" si="206"/>
        <v>9.9851414435558024</v>
      </c>
    </row>
    <row r="4383" spans="1:5" x14ac:dyDescent="0.3">
      <c r="A4383" s="81">
        <v>43076</v>
      </c>
      <c r="B4383" s="88">
        <v>6.89</v>
      </c>
      <c r="C4383" s="29">
        <f t="shared" si="204"/>
        <v>9.1587767086344964</v>
      </c>
      <c r="D4383" s="80">
        <f t="shared" si="205"/>
        <v>10.015775968115836</v>
      </c>
      <c r="E4383" s="80">
        <f t="shared" si="206"/>
        <v>9.9881645212905497</v>
      </c>
    </row>
    <row r="4384" spans="1:5" x14ac:dyDescent="0.3">
      <c r="A4384" s="81">
        <v>43077</v>
      </c>
      <c r="B4384" s="88">
        <v>6.89</v>
      </c>
      <c r="C4384" s="29">
        <f t="shared" si="204"/>
        <v>9.1611986555473273</v>
      </c>
      <c r="D4384" s="80">
        <f t="shared" si="205"/>
        <v>10.018531542213445</v>
      </c>
      <c r="E4384" s="80">
        <f t="shared" si="206"/>
        <v>9.9910035298170605</v>
      </c>
    </row>
    <row r="4385" spans="1:5" x14ac:dyDescent="0.3">
      <c r="A4385" s="81">
        <v>43080</v>
      </c>
      <c r="B4385" s="88">
        <v>6.89</v>
      </c>
      <c r="C4385" s="29">
        <f t="shared" si="204"/>
        <v>9.1636212429198007</v>
      </c>
      <c r="D4385" s="80">
        <f t="shared" si="205"/>
        <v>10.021287874433902</v>
      </c>
      <c r="E4385" s="80">
        <f t="shared" si="206"/>
        <v>9.9938433452955788</v>
      </c>
    </row>
    <row r="4386" spans="1:5" x14ac:dyDescent="0.3">
      <c r="A4386" s="81">
        <v>43081</v>
      </c>
      <c r="B4386" s="88">
        <v>6.89</v>
      </c>
      <c r="C4386" s="29">
        <f t="shared" si="204"/>
        <v>9.1660444709212783</v>
      </c>
      <c r="D4386" s="80">
        <f t="shared" si="205"/>
        <v>10.024044964985785</v>
      </c>
      <c r="E4386" s="80">
        <f t="shared" si="206"/>
        <v>9.9966839679554713</v>
      </c>
    </row>
    <row r="4387" spans="1:5" x14ac:dyDescent="0.3">
      <c r="A4387" s="81">
        <v>43082</v>
      </c>
      <c r="B4387" s="88">
        <v>6.89</v>
      </c>
      <c r="C4387" s="29">
        <f t="shared" si="204"/>
        <v>9.1684683397211693</v>
      </c>
      <c r="D4387" s="80">
        <f t="shared" si="205"/>
        <v>10.02680281407773</v>
      </c>
      <c r="E4387" s="80">
        <f t="shared" si="206"/>
        <v>9.9995253980261687</v>
      </c>
    </row>
    <row r="4388" spans="1:5" x14ac:dyDescent="0.3">
      <c r="A4388" s="81">
        <v>43083</v>
      </c>
      <c r="B4388" s="88">
        <v>6.89</v>
      </c>
      <c r="C4388" s="29">
        <f t="shared" si="204"/>
        <v>9.1708928494889257</v>
      </c>
      <c r="D4388" s="80">
        <f t="shared" si="205"/>
        <v>10.029561421918427</v>
      </c>
      <c r="E4388" s="80">
        <f t="shared" si="206"/>
        <v>10.002367635737167</v>
      </c>
    </row>
    <row r="4389" spans="1:5" x14ac:dyDescent="0.3">
      <c r="A4389" s="81">
        <v>43084</v>
      </c>
      <c r="B4389" s="88">
        <v>6.89</v>
      </c>
      <c r="C4389" s="29">
        <f t="shared" si="204"/>
        <v>9.173318000394044</v>
      </c>
      <c r="D4389" s="80">
        <f t="shared" si="205"/>
        <v>10.032320788716625</v>
      </c>
      <c r="E4389" s="80">
        <f t="shared" si="206"/>
        <v>10.005210681318028</v>
      </c>
    </row>
    <row r="4390" spans="1:5" x14ac:dyDescent="0.3">
      <c r="A4390" s="81">
        <v>43087</v>
      </c>
      <c r="B4390" s="88">
        <v>6.89</v>
      </c>
      <c r="C4390" s="29">
        <f t="shared" si="204"/>
        <v>9.1757437926060685</v>
      </c>
      <c r="D4390" s="80">
        <f t="shared" si="205"/>
        <v>10.035080914681133</v>
      </c>
      <c r="E4390" s="80">
        <f t="shared" si="206"/>
        <v>10.008054534998378</v>
      </c>
    </row>
    <row r="4391" spans="1:5" x14ac:dyDescent="0.3">
      <c r="A4391" s="81">
        <v>43088</v>
      </c>
      <c r="B4391" s="88">
        <v>6.89</v>
      </c>
      <c r="C4391" s="29">
        <f t="shared" si="204"/>
        <v>9.1781702262945863</v>
      </c>
      <c r="D4391" s="80">
        <f t="shared" si="205"/>
        <v>10.037841800020814</v>
      </c>
      <c r="E4391" s="80">
        <f t="shared" si="206"/>
        <v>10.010899197007907</v>
      </c>
    </row>
    <row r="4392" spans="1:5" x14ac:dyDescent="0.3">
      <c r="A4392" s="81">
        <v>43089</v>
      </c>
      <c r="B4392" s="88">
        <v>6.89</v>
      </c>
      <c r="C4392" s="29">
        <f t="shared" si="204"/>
        <v>9.1805973016292288</v>
      </c>
      <c r="D4392" s="80">
        <f t="shared" si="205"/>
        <v>10.04060344494459</v>
      </c>
      <c r="E4392" s="80">
        <f t="shared" si="206"/>
        <v>10.013744667576375</v>
      </c>
    </row>
    <row r="4393" spans="1:5" x14ac:dyDescent="0.3">
      <c r="A4393" s="81">
        <v>43090</v>
      </c>
      <c r="B4393" s="88">
        <v>6.89</v>
      </c>
      <c r="C4393" s="29">
        <f t="shared" si="204"/>
        <v>9.1830250187796718</v>
      </c>
      <c r="D4393" s="80">
        <f t="shared" si="205"/>
        <v>10.043365849661441</v>
      </c>
      <c r="E4393" s="80">
        <f t="shared" si="206"/>
        <v>10.016590946933604</v>
      </c>
    </row>
    <row r="4394" spans="1:5" x14ac:dyDescent="0.3">
      <c r="A4394" s="81">
        <v>43091</v>
      </c>
      <c r="B4394" s="88">
        <v>6.89</v>
      </c>
      <c r="C4394" s="29">
        <f t="shared" si="204"/>
        <v>9.1854533779156373</v>
      </c>
      <c r="D4394" s="80">
        <f t="shared" si="205"/>
        <v>10.046129014380405</v>
      </c>
      <c r="E4394" s="80">
        <f t="shared" si="206"/>
        <v>10.019438035309483</v>
      </c>
    </row>
    <row r="4395" spans="1:5" x14ac:dyDescent="0.3">
      <c r="A4395" s="81">
        <v>43095</v>
      </c>
      <c r="B4395" s="88">
        <v>6.89</v>
      </c>
      <c r="C4395" s="29">
        <f t="shared" si="204"/>
        <v>9.1878823792068935</v>
      </c>
      <c r="D4395" s="80">
        <f t="shared" si="205"/>
        <v>10.048892939310575</v>
      </c>
      <c r="E4395" s="80">
        <f t="shared" si="206"/>
        <v>10.022285932933963</v>
      </c>
    </row>
    <row r="4396" spans="1:5" x14ac:dyDescent="0.3">
      <c r="A4396" s="81">
        <v>43096</v>
      </c>
      <c r="B4396" s="88">
        <v>6.89</v>
      </c>
      <c r="C4396" s="29">
        <f t="shared" si="204"/>
        <v>9.1903120228232513</v>
      </c>
      <c r="D4396" s="80">
        <f t="shared" si="205"/>
        <v>10.051657624661102</v>
      </c>
      <c r="E4396" s="80">
        <f t="shared" si="206"/>
        <v>10.025134640037063</v>
      </c>
    </row>
    <row r="4397" spans="1:5" x14ac:dyDescent="0.3">
      <c r="A4397" s="81">
        <v>43097</v>
      </c>
      <c r="B4397" s="88">
        <v>6.89</v>
      </c>
      <c r="C4397" s="29">
        <f t="shared" si="204"/>
        <v>9.1927423089345677</v>
      </c>
      <c r="D4397" s="80">
        <f t="shared" si="205"/>
        <v>10.054423070641196</v>
      </c>
      <c r="E4397" s="80">
        <f t="shared" si="206"/>
        <v>10.027984156848868</v>
      </c>
    </row>
    <row r="4398" spans="1:5" x14ac:dyDescent="0.3">
      <c r="A4398" s="81">
        <v>43098</v>
      </c>
      <c r="B4398" s="88">
        <v>6.89</v>
      </c>
      <c r="C4398" s="29">
        <f t="shared" si="204"/>
        <v>9.1951732377107422</v>
      </c>
      <c r="D4398" s="80">
        <f t="shared" si="205"/>
        <v>10.057189277460123</v>
      </c>
      <c r="E4398" s="80">
        <f t="shared" si="206"/>
        <v>10.030834483599527</v>
      </c>
    </row>
    <row r="4399" spans="1:5" x14ac:dyDescent="0.3">
      <c r="A4399" s="81">
        <v>43102</v>
      </c>
      <c r="B4399" s="88">
        <v>6.89</v>
      </c>
      <c r="C4399" s="29">
        <f t="shared" si="204"/>
        <v>9.1976048093217226</v>
      </c>
      <c r="D4399" s="80">
        <f t="shared" si="205"/>
        <v>10.059956245327211</v>
      </c>
      <c r="E4399" s="80">
        <f t="shared" si="206"/>
        <v>10.033685620519254</v>
      </c>
    </row>
    <row r="4400" spans="1:5" x14ac:dyDescent="0.3">
      <c r="A4400" s="81">
        <v>43103</v>
      </c>
      <c r="B4400" s="88">
        <v>6.89</v>
      </c>
      <c r="C4400" s="29">
        <f t="shared" si="204"/>
        <v>9.2000370239374991</v>
      </c>
      <c r="D4400" s="80">
        <f t="shared" si="205"/>
        <v>10.062723974451838</v>
      </c>
      <c r="E4400" s="80">
        <f t="shared" si="206"/>
        <v>10.03653756783833</v>
      </c>
    </row>
    <row r="4401" spans="1:5" x14ac:dyDescent="0.3">
      <c r="A4401" s="81">
        <v>43104</v>
      </c>
      <c r="B4401" s="88">
        <v>6.89</v>
      </c>
      <c r="C4401" s="29">
        <f t="shared" si="204"/>
        <v>9.2024698817281099</v>
      </c>
      <c r="D4401" s="80">
        <f t="shared" si="205"/>
        <v>10.065492465043446</v>
      </c>
      <c r="E4401" s="80">
        <f t="shared" si="206"/>
        <v>10.039390325787101</v>
      </c>
    </row>
    <row r="4402" spans="1:5" x14ac:dyDescent="0.3">
      <c r="A4402" s="81">
        <v>43105</v>
      </c>
      <c r="B4402" s="88">
        <v>6.89</v>
      </c>
      <c r="C4402" s="29">
        <f t="shared" si="204"/>
        <v>9.204903382863634</v>
      </c>
      <c r="D4402" s="80">
        <f t="shared" si="205"/>
        <v>10.068261717311533</v>
      </c>
      <c r="E4402" s="80">
        <f t="shared" si="206"/>
        <v>10.042243894595979</v>
      </c>
    </row>
    <row r="4403" spans="1:5" x14ac:dyDescent="0.3">
      <c r="A4403" s="81">
        <v>43108</v>
      </c>
      <c r="B4403" s="88">
        <v>6.89</v>
      </c>
      <c r="C4403" s="29">
        <f t="shared" si="204"/>
        <v>9.2073375275141984</v>
      </c>
      <c r="D4403" s="80">
        <f t="shared" si="205"/>
        <v>10.071031731465652</v>
      </c>
      <c r="E4403" s="80">
        <f t="shared" si="206"/>
        <v>10.045098274495437</v>
      </c>
    </row>
    <row r="4404" spans="1:5" x14ac:dyDescent="0.3">
      <c r="A4404" s="81">
        <v>43109</v>
      </c>
      <c r="B4404" s="88">
        <v>6.89</v>
      </c>
      <c r="C4404" s="29">
        <f t="shared" si="204"/>
        <v>9.2097723158499747</v>
      </c>
      <c r="D4404" s="80">
        <f t="shared" si="205"/>
        <v>10.073802507715417</v>
      </c>
      <c r="E4404" s="80">
        <f t="shared" si="206"/>
        <v>10.047953465716022</v>
      </c>
    </row>
    <row r="4405" spans="1:5" x14ac:dyDescent="0.3">
      <c r="A4405" s="81">
        <v>43110</v>
      </c>
      <c r="B4405" s="88">
        <v>6.89</v>
      </c>
      <c r="C4405" s="29">
        <f t="shared" si="204"/>
        <v>9.2122077480411786</v>
      </c>
      <c r="D4405" s="80">
        <f t="shared" si="205"/>
        <v>10.076574046270498</v>
      </c>
      <c r="E4405" s="80">
        <f t="shared" si="206"/>
        <v>10.050809468488339</v>
      </c>
    </row>
    <row r="4406" spans="1:5" x14ac:dyDescent="0.3">
      <c r="A4406" s="81">
        <v>43111</v>
      </c>
      <c r="B4406" s="88">
        <v>6.89</v>
      </c>
      <c r="C4406" s="29">
        <f t="shared" si="204"/>
        <v>9.2146438242580704</v>
      </c>
      <c r="D4406" s="80">
        <f t="shared" si="205"/>
        <v>10.079346347340623</v>
      </c>
      <c r="E4406" s="80">
        <f t="shared" si="206"/>
        <v>10.053666283043061</v>
      </c>
    </row>
    <row r="4407" spans="1:5" x14ac:dyDescent="0.3">
      <c r="A4407" s="81">
        <v>43112</v>
      </c>
      <c r="B4407" s="88">
        <v>6.89</v>
      </c>
      <c r="C4407" s="29">
        <f t="shared" si="204"/>
        <v>9.2170805446709583</v>
      </c>
      <c r="D4407" s="80">
        <f t="shared" si="205"/>
        <v>10.082119411135578</v>
      </c>
      <c r="E4407" s="80">
        <f t="shared" si="206"/>
        <v>10.056523909610927</v>
      </c>
    </row>
    <row r="4408" spans="1:5" x14ac:dyDescent="0.3">
      <c r="A4408" s="81">
        <v>43115</v>
      </c>
      <c r="B4408" s="88">
        <v>6.89</v>
      </c>
      <c r="C4408" s="29">
        <f t="shared" si="204"/>
        <v>9.2195179094501913</v>
      </c>
      <c r="D4408" s="80">
        <f t="shared" si="205"/>
        <v>10.084893237865206</v>
      </c>
      <c r="E4408" s="80">
        <f t="shared" si="206"/>
        <v>10.059382348422742</v>
      </c>
    </row>
    <row r="4409" spans="1:5" x14ac:dyDescent="0.3">
      <c r="A4409" s="81">
        <v>43116</v>
      </c>
      <c r="B4409" s="88">
        <v>6.89</v>
      </c>
      <c r="C4409" s="29">
        <f t="shared" si="204"/>
        <v>9.2219559187661666</v>
      </c>
      <c r="D4409" s="80">
        <f t="shared" si="205"/>
        <v>10.087667827739407</v>
      </c>
      <c r="E4409" s="80">
        <f t="shared" si="206"/>
        <v>10.062241599709376</v>
      </c>
    </row>
    <row r="4410" spans="1:5" x14ac:dyDescent="0.3">
      <c r="A4410" s="81">
        <v>43117</v>
      </c>
      <c r="B4410" s="88">
        <v>6.89</v>
      </c>
      <c r="C4410" s="29">
        <f t="shared" si="204"/>
        <v>9.2243945727893255</v>
      </c>
      <c r="D4410" s="80">
        <f t="shared" si="205"/>
        <v>10.090443180968142</v>
      </c>
      <c r="E4410" s="80">
        <f t="shared" si="206"/>
        <v>10.065101663701764</v>
      </c>
    </row>
    <row r="4411" spans="1:5" x14ac:dyDescent="0.3">
      <c r="A4411" s="81">
        <v>43118</v>
      </c>
      <c r="B4411" s="88">
        <v>6.89</v>
      </c>
      <c r="C4411" s="29">
        <f t="shared" si="204"/>
        <v>9.2268338716901539</v>
      </c>
      <c r="D4411" s="80">
        <f t="shared" si="205"/>
        <v>10.093219297761427</v>
      </c>
      <c r="E4411" s="80">
        <f t="shared" si="206"/>
        <v>10.067962540630909</v>
      </c>
    </row>
    <row r="4412" spans="1:5" x14ac:dyDescent="0.3">
      <c r="A4412" s="81">
        <v>43119</v>
      </c>
      <c r="B4412" s="88">
        <v>6.89</v>
      </c>
      <c r="C4412" s="29">
        <f t="shared" si="204"/>
        <v>9.2292738156391838</v>
      </c>
      <c r="D4412" s="80">
        <f t="shared" si="205"/>
        <v>10.095996178329337</v>
      </c>
      <c r="E4412" s="80">
        <f t="shared" si="206"/>
        <v>10.070824230727874</v>
      </c>
    </row>
    <row r="4413" spans="1:5" x14ac:dyDescent="0.3">
      <c r="A4413" s="81">
        <v>43122</v>
      </c>
      <c r="B4413" s="88">
        <v>6.89</v>
      </c>
      <c r="C4413" s="29">
        <f t="shared" si="204"/>
        <v>9.2317144048069917</v>
      </c>
      <c r="D4413" s="80">
        <f t="shared" si="205"/>
        <v>10.098773822882002</v>
      </c>
      <c r="E4413" s="80">
        <f t="shared" si="206"/>
        <v>10.073686734223795</v>
      </c>
    </row>
    <row r="4414" spans="1:5" x14ac:dyDescent="0.3">
      <c r="A4414" s="81">
        <v>43123</v>
      </c>
      <c r="B4414" s="88">
        <v>6.89</v>
      </c>
      <c r="C4414" s="29">
        <f t="shared" si="204"/>
        <v>9.2341556393641984</v>
      </c>
      <c r="D4414" s="80">
        <f t="shared" si="205"/>
        <v>10.101552231629615</v>
      </c>
      <c r="E4414" s="80">
        <f t="shared" si="206"/>
        <v>10.076550051349869</v>
      </c>
    </row>
    <row r="4415" spans="1:5" x14ac:dyDescent="0.3">
      <c r="A4415" s="81">
        <v>43124</v>
      </c>
      <c r="B4415" s="88">
        <v>6.89</v>
      </c>
      <c r="C4415" s="29">
        <f t="shared" si="204"/>
        <v>9.2365975194814727</v>
      </c>
      <c r="D4415" s="80">
        <f t="shared" si="205"/>
        <v>10.104331404782423</v>
      </c>
      <c r="E4415" s="80">
        <f t="shared" si="206"/>
        <v>10.079414182337361</v>
      </c>
    </row>
    <row r="4416" spans="1:5" x14ac:dyDescent="0.3">
      <c r="A4416" s="81">
        <v>43125</v>
      </c>
      <c r="B4416" s="88">
        <v>6.89</v>
      </c>
      <c r="C4416" s="29">
        <f t="shared" si="204"/>
        <v>9.2390400453295243</v>
      </c>
      <c r="D4416" s="80">
        <f t="shared" si="205"/>
        <v>10.107111342550731</v>
      </c>
      <c r="E4416" s="80">
        <f t="shared" si="206"/>
        <v>10.082279127417602</v>
      </c>
    </row>
    <row r="4417" spans="1:5" x14ac:dyDescent="0.3">
      <c r="A4417" s="81">
        <v>43126</v>
      </c>
      <c r="B4417" s="88">
        <v>6.89</v>
      </c>
      <c r="C4417" s="29">
        <f t="shared" si="204"/>
        <v>9.2414832170791108</v>
      </c>
      <c r="D4417" s="80">
        <f t="shared" si="205"/>
        <v>10.109892045144901</v>
      </c>
      <c r="E4417" s="80">
        <f t="shared" si="206"/>
        <v>10.085144886821984</v>
      </c>
    </row>
    <row r="4418" spans="1:5" x14ac:dyDescent="0.3">
      <c r="A4418" s="81">
        <v>43129</v>
      </c>
      <c r="B4418" s="88">
        <v>6.89</v>
      </c>
      <c r="C4418" s="29">
        <f t="shared" si="204"/>
        <v>9.2439270349010361</v>
      </c>
      <c r="D4418" s="80">
        <f t="shared" si="205"/>
        <v>10.112673512775359</v>
      </c>
      <c r="E4418" s="80">
        <f t="shared" si="206"/>
        <v>10.088011460781971</v>
      </c>
    </row>
    <row r="4419" spans="1:5" x14ac:dyDescent="0.3">
      <c r="A4419" s="81">
        <v>43130</v>
      </c>
      <c r="B4419" s="88">
        <v>6.89</v>
      </c>
      <c r="C4419" s="29">
        <f t="shared" si="204"/>
        <v>9.2463714989661447</v>
      </c>
      <c r="D4419" s="80">
        <f t="shared" si="205"/>
        <v>10.11545574565258</v>
      </c>
      <c r="E4419" s="80">
        <f t="shared" si="206"/>
        <v>10.090878849529087</v>
      </c>
    </row>
    <row r="4420" spans="1:5" x14ac:dyDescent="0.3">
      <c r="A4420" s="81">
        <v>43131</v>
      </c>
      <c r="B4420" s="88">
        <v>6.89</v>
      </c>
      <c r="C4420" s="29">
        <f t="shared" si="204"/>
        <v>9.2488166094453312</v>
      </c>
      <c r="D4420" s="80">
        <f t="shared" si="205"/>
        <v>10.118238743987105</v>
      </c>
      <c r="E4420" s="80">
        <f t="shared" si="206"/>
        <v>10.093747053294928</v>
      </c>
    </row>
    <row r="4421" spans="1:5" x14ac:dyDescent="0.3">
      <c r="A4421" s="81">
        <v>43132</v>
      </c>
      <c r="B4421" s="88">
        <v>6.89</v>
      </c>
      <c r="C4421" s="29">
        <f t="shared" ref="C4421:C4484" si="207">IF(A4421=$B$2,1,IF(A4420&lt;DATE(1998,1,2),ROUND(B4420/3000+1,8)*C4420,ROUND(((1+B4420/100)^(1/252)),8)*C4420))</f>
        <v>9.2512623665095326</v>
      </c>
      <c r="D4421" s="80">
        <f t="shared" ref="D4421:D4484" si="208">(((ROUND(C4421/C4420,8)-1)*$D$1)+1)*D4420</f>
        <v>10.121022507989526</v>
      </c>
      <c r="E4421" s="80">
        <f t="shared" ref="E4421:E4484" si="209">(((ROUND(C4421/C4420,8))*(($E$1+1)^(1/252)))*E4420)</f>
        <v>10.096616072311152</v>
      </c>
    </row>
    <row r="4422" spans="1:5" x14ac:dyDescent="0.3">
      <c r="A4422" s="81">
        <v>43133</v>
      </c>
      <c r="B4422" s="88">
        <v>6.89</v>
      </c>
      <c r="C4422" s="29">
        <f t="shared" si="207"/>
        <v>9.253708770329732</v>
      </c>
      <c r="D4422" s="80">
        <f t="shared" si="208"/>
        <v>10.123807037870497</v>
      </c>
      <c r="E4422" s="80">
        <f t="shared" si="209"/>
        <v>10.099485906809482</v>
      </c>
    </row>
    <row r="4423" spans="1:5" x14ac:dyDescent="0.3">
      <c r="A4423" s="81">
        <v>43136</v>
      </c>
      <c r="B4423" s="88">
        <v>6.89</v>
      </c>
      <c r="C4423" s="29">
        <f t="shared" si="207"/>
        <v>9.256155821076959</v>
      </c>
      <c r="D4423" s="80">
        <f t="shared" si="208"/>
        <v>10.12659233384073</v>
      </c>
      <c r="E4423" s="80">
        <f t="shared" si="209"/>
        <v>10.102356557021711</v>
      </c>
    </row>
    <row r="4424" spans="1:5" x14ac:dyDescent="0.3">
      <c r="A4424" s="81">
        <v>43137</v>
      </c>
      <c r="B4424" s="88">
        <v>6.89</v>
      </c>
      <c r="C4424" s="29">
        <f t="shared" si="207"/>
        <v>9.2586035189222855</v>
      </c>
      <c r="D4424" s="80">
        <f t="shared" si="208"/>
        <v>10.129378396110992</v>
      </c>
      <c r="E4424" s="80">
        <f t="shared" si="209"/>
        <v>10.105228023179693</v>
      </c>
    </row>
    <row r="4425" spans="1:5" x14ac:dyDescent="0.3">
      <c r="A4425" s="81">
        <v>43138</v>
      </c>
      <c r="B4425" s="88">
        <v>6.89</v>
      </c>
      <c r="C4425" s="29">
        <f t="shared" si="207"/>
        <v>9.2610518640368298</v>
      </c>
      <c r="D4425" s="80">
        <f t="shared" si="208"/>
        <v>10.132165224892113</v>
      </c>
      <c r="E4425" s="80">
        <f t="shared" si="209"/>
        <v>10.108100305515352</v>
      </c>
    </row>
    <row r="4426" spans="1:5" x14ac:dyDescent="0.3">
      <c r="A4426" s="81">
        <v>43139</v>
      </c>
      <c r="B4426" s="88">
        <v>6.64</v>
      </c>
      <c r="C4426" s="29">
        <f t="shared" si="207"/>
        <v>9.2635008565917563</v>
      </c>
      <c r="D4426" s="80">
        <f t="shared" si="208"/>
        <v>10.134952820394975</v>
      </c>
      <c r="E4426" s="80">
        <f t="shared" si="209"/>
        <v>10.110973404260674</v>
      </c>
    </row>
    <row r="4427" spans="1:5" x14ac:dyDescent="0.3">
      <c r="A4427" s="81">
        <v>43140</v>
      </c>
      <c r="B4427" s="88">
        <v>6.64</v>
      </c>
      <c r="C4427" s="29">
        <f t="shared" si="207"/>
        <v>9.2658644388353171</v>
      </c>
      <c r="D4427" s="80">
        <f t="shared" si="208"/>
        <v>10.137643225308869</v>
      </c>
      <c r="E4427" s="80">
        <f t="shared" si="209"/>
        <v>10.113753386845707</v>
      </c>
    </row>
    <row r="4428" spans="1:5" x14ac:dyDescent="0.3">
      <c r="A4428" s="81">
        <v>43145</v>
      </c>
      <c r="B4428" s="88">
        <v>6.64</v>
      </c>
      <c r="C4428" s="29">
        <f t="shared" si="207"/>
        <v>9.2682286241468876</v>
      </c>
      <c r="D4428" s="80">
        <f t="shared" si="208"/>
        <v>10.140334344412432</v>
      </c>
      <c r="E4428" s="80">
        <f t="shared" si="209"/>
        <v>10.116534133778826</v>
      </c>
    </row>
    <row r="4429" spans="1:5" x14ac:dyDescent="0.3">
      <c r="A4429" s="81">
        <v>43146</v>
      </c>
      <c r="B4429" s="88">
        <v>6.64</v>
      </c>
      <c r="C4429" s="29">
        <f t="shared" si="207"/>
        <v>9.2705934126803395</v>
      </c>
      <c r="D4429" s="80">
        <f t="shared" si="208"/>
        <v>10.143026177895253</v>
      </c>
      <c r="E4429" s="80">
        <f t="shared" si="209"/>
        <v>10.119315645270186</v>
      </c>
    </row>
    <row r="4430" spans="1:5" x14ac:dyDescent="0.3">
      <c r="A4430" s="81">
        <v>43147</v>
      </c>
      <c r="B4430" s="88">
        <v>6.64</v>
      </c>
      <c r="C4430" s="29">
        <f t="shared" si="207"/>
        <v>9.2729588045895852</v>
      </c>
      <c r="D4430" s="80">
        <f t="shared" si="208"/>
        <v>10.145718725946967</v>
      </c>
      <c r="E4430" s="80">
        <f t="shared" si="209"/>
        <v>10.122097921530001</v>
      </c>
    </row>
    <row r="4431" spans="1:5" x14ac:dyDescent="0.3">
      <c r="A4431" s="81">
        <v>43150</v>
      </c>
      <c r="B4431" s="88">
        <v>6.64</v>
      </c>
      <c r="C4431" s="29">
        <f t="shared" si="207"/>
        <v>9.275324800028578</v>
      </c>
      <c r="D4431" s="80">
        <f t="shared" si="208"/>
        <v>10.148411988757264</v>
      </c>
      <c r="E4431" s="80">
        <f t="shared" si="209"/>
        <v>10.124880962768541</v>
      </c>
    </row>
    <row r="4432" spans="1:5" x14ac:dyDescent="0.3">
      <c r="A4432" s="81">
        <v>43151</v>
      </c>
      <c r="B4432" s="88">
        <v>6.64</v>
      </c>
      <c r="C4432" s="29">
        <f t="shared" si="207"/>
        <v>9.2776913991513066</v>
      </c>
      <c r="D4432" s="80">
        <f t="shared" si="208"/>
        <v>10.151105966515882</v>
      </c>
      <c r="E4432" s="80">
        <f t="shared" si="209"/>
        <v>10.127664769196137</v>
      </c>
    </row>
    <row r="4433" spans="1:5" x14ac:dyDescent="0.3">
      <c r="A4433" s="81">
        <v>43152</v>
      </c>
      <c r="B4433" s="88">
        <v>6.64</v>
      </c>
      <c r="C4433" s="29">
        <f t="shared" si="207"/>
        <v>9.2800586021118008</v>
      </c>
      <c r="D4433" s="80">
        <f t="shared" si="208"/>
        <v>10.153800659412608</v>
      </c>
      <c r="E4433" s="80">
        <f t="shared" si="209"/>
        <v>10.130449341023173</v>
      </c>
    </row>
    <row r="4434" spans="1:5" x14ac:dyDescent="0.3">
      <c r="A4434" s="81">
        <v>43153</v>
      </c>
      <c r="B4434" s="88">
        <v>6.64</v>
      </c>
      <c r="C4434" s="29">
        <f t="shared" si="207"/>
        <v>9.2824264090641311</v>
      </c>
      <c r="D4434" s="80">
        <f t="shared" si="208"/>
        <v>10.156496067637285</v>
      </c>
      <c r="E4434" s="80">
        <f t="shared" si="209"/>
        <v>10.133234678460093</v>
      </c>
    </row>
    <row r="4435" spans="1:5" x14ac:dyDescent="0.3">
      <c r="A4435" s="81">
        <v>43154</v>
      </c>
      <c r="B4435" s="88">
        <v>6.64</v>
      </c>
      <c r="C4435" s="29">
        <f t="shared" si="207"/>
        <v>9.2847948201624053</v>
      </c>
      <c r="D4435" s="80">
        <f t="shared" si="208"/>
        <v>10.159192191379798</v>
      </c>
      <c r="E4435" s="80">
        <f t="shared" si="209"/>
        <v>10.136020781717402</v>
      </c>
    </row>
    <row r="4436" spans="1:5" x14ac:dyDescent="0.3">
      <c r="A4436" s="81">
        <v>43157</v>
      </c>
      <c r="B4436" s="88">
        <v>6.64</v>
      </c>
      <c r="C4436" s="29">
        <f t="shared" si="207"/>
        <v>9.2871638355607704</v>
      </c>
      <c r="D4436" s="80">
        <f t="shared" si="208"/>
        <v>10.161889030830091</v>
      </c>
      <c r="E4436" s="80">
        <f t="shared" si="209"/>
        <v>10.138807651005658</v>
      </c>
    </row>
    <row r="4437" spans="1:5" x14ac:dyDescent="0.3">
      <c r="A4437" s="81">
        <v>43158</v>
      </c>
      <c r="B4437" s="88">
        <v>6.64</v>
      </c>
      <c r="C4437" s="29">
        <f t="shared" si="207"/>
        <v>9.2895334554134141</v>
      </c>
      <c r="D4437" s="80">
        <f t="shared" si="208"/>
        <v>10.164586586178151</v>
      </c>
      <c r="E4437" s="80">
        <f t="shared" si="209"/>
        <v>10.141595286535479</v>
      </c>
    </row>
    <row r="4438" spans="1:5" x14ac:dyDescent="0.3">
      <c r="A4438" s="81">
        <v>43159</v>
      </c>
      <c r="B4438" s="88">
        <v>6.64</v>
      </c>
      <c r="C4438" s="29">
        <f t="shared" si="207"/>
        <v>9.2919036798745633</v>
      </c>
      <c r="D4438" s="80">
        <f t="shared" si="208"/>
        <v>10.167284857614021</v>
      </c>
      <c r="E4438" s="80">
        <f t="shared" si="209"/>
        <v>10.144383688517541</v>
      </c>
    </row>
    <row r="4439" spans="1:5" x14ac:dyDescent="0.3">
      <c r="A4439" s="81">
        <v>43160</v>
      </c>
      <c r="B4439" s="88">
        <v>6.64</v>
      </c>
      <c r="C4439" s="29">
        <f t="shared" si="207"/>
        <v>9.294274509098484</v>
      </c>
      <c r="D4439" s="80">
        <f t="shared" si="208"/>
        <v>10.169983845327792</v>
      </c>
      <c r="E4439" s="80">
        <f t="shared" si="209"/>
        <v>10.147172857162579</v>
      </c>
    </row>
    <row r="4440" spans="1:5" x14ac:dyDescent="0.3">
      <c r="A4440" s="81">
        <v>43161</v>
      </c>
      <c r="B4440" s="88">
        <v>6.64</v>
      </c>
      <c r="C4440" s="29">
        <f t="shared" si="207"/>
        <v>9.296645943239481</v>
      </c>
      <c r="D4440" s="80">
        <f t="shared" si="208"/>
        <v>10.172683549509605</v>
      </c>
      <c r="E4440" s="80">
        <f t="shared" si="209"/>
        <v>10.149962792681382</v>
      </c>
    </row>
    <row r="4441" spans="1:5" x14ac:dyDescent="0.3">
      <c r="A4441" s="81">
        <v>43164</v>
      </c>
      <c r="B4441" s="88">
        <v>6.64</v>
      </c>
      <c r="C4441" s="29">
        <f t="shared" si="207"/>
        <v>9.2990179824518986</v>
      </c>
      <c r="D4441" s="80">
        <f t="shared" si="208"/>
        <v>10.175383970349653</v>
      </c>
      <c r="E4441" s="80">
        <f t="shared" si="209"/>
        <v>10.152753495284802</v>
      </c>
    </row>
    <row r="4442" spans="1:5" x14ac:dyDescent="0.3">
      <c r="A4442" s="81">
        <v>43165</v>
      </c>
      <c r="B4442" s="88">
        <v>6.64</v>
      </c>
      <c r="C4442" s="29">
        <f t="shared" si="207"/>
        <v>9.3013906268901216</v>
      </c>
      <c r="D4442" s="80">
        <f t="shared" si="208"/>
        <v>10.178085108038179</v>
      </c>
      <c r="E4442" s="80">
        <f t="shared" si="209"/>
        <v>10.155544965183747</v>
      </c>
    </row>
    <row r="4443" spans="1:5" x14ac:dyDescent="0.3">
      <c r="A4443" s="81">
        <v>43166</v>
      </c>
      <c r="B4443" s="88">
        <v>6.64</v>
      </c>
      <c r="C4443" s="29">
        <f t="shared" si="207"/>
        <v>9.3037638767085742</v>
      </c>
      <c r="D4443" s="80">
        <f t="shared" si="208"/>
        <v>10.180786962765474</v>
      </c>
      <c r="E4443" s="80">
        <f t="shared" si="209"/>
        <v>10.15833720258918</v>
      </c>
    </row>
    <row r="4444" spans="1:5" x14ac:dyDescent="0.3">
      <c r="A4444" s="81">
        <v>43167</v>
      </c>
      <c r="B4444" s="88">
        <v>6.64</v>
      </c>
      <c r="C4444" s="29">
        <f t="shared" si="207"/>
        <v>9.3061377320617176</v>
      </c>
      <c r="D4444" s="80">
        <f t="shared" si="208"/>
        <v>10.183489534721884</v>
      </c>
      <c r="E4444" s="80">
        <f t="shared" si="209"/>
        <v>10.161130207712128</v>
      </c>
    </row>
    <row r="4445" spans="1:5" x14ac:dyDescent="0.3">
      <c r="A4445" s="81">
        <v>43168</v>
      </c>
      <c r="B4445" s="88">
        <v>6.64</v>
      </c>
      <c r="C4445" s="29">
        <f t="shared" si="207"/>
        <v>9.308512193104054</v>
      </c>
      <c r="D4445" s="80">
        <f t="shared" si="208"/>
        <v>10.186192824097803</v>
      </c>
      <c r="E4445" s="80">
        <f t="shared" si="209"/>
        <v>10.163923980763672</v>
      </c>
    </row>
    <row r="4446" spans="1:5" x14ac:dyDescent="0.3">
      <c r="A4446" s="81">
        <v>43171</v>
      </c>
      <c r="B4446" s="88">
        <v>6.64</v>
      </c>
      <c r="C4446" s="29">
        <f t="shared" si="207"/>
        <v>9.3108872599901247</v>
      </c>
      <c r="D4446" s="80">
        <f t="shared" si="208"/>
        <v>10.188896831083676</v>
      </c>
      <c r="E4446" s="80">
        <f t="shared" si="209"/>
        <v>10.16671852195495</v>
      </c>
    </row>
    <row r="4447" spans="1:5" x14ac:dyDescent="0.3">
      <c r="A4447" s="81">
        <v>43172</v>
      </c>
      <c r="B4447" s="88">
        <v>6.64</v>
      </c>
      <c r="C4447" s="29">
        <f t="shared" si="207"/>
        <v>9.3132629328745118</v>
      </c>
      <c r="D4447" s="80">
        <f t="shared" si="208"/>
        <v>10.191601555869997</v>
      </c>
      <c r="E4447" s="80">
        <f t="shared" si="209"/>
        <v>10.169513831497159</v>
      </c>
    </row>
    <row r="4448" spans="1:5" x14ac:dyDescent="0.3">
      <c r="A4448" s="81">
        <v>43173</v>
      </c>
      <c r="B4448" s="88">
        <v>6.64</v>
      </c>
      <c r="C4448" s="29">
        <f t="shared" si="207"/>
        <v>9.3156392119118347</v>
      </c>
      <c r="D4448" s="80">
        <f t="shared" si="208"/>
        <v>10.194306998647313</v>
      </c>
      <c r="E4448" s="80">
        <f t="shared" si="209"/>
        <v>10.172309909601559</v>
      </c>
    </row>
    <row r="4449" spans="1:5" x14ac:dyDescent="0.3">
      <c r="A4449" s="81">
        <v>43174</v>
      </c>
      <c r="B4449" s="88">
        <v>6.64</v>
      </c>
      <c r="C4449" s="29">
        <f t="shared" si="207"/>
        <v>9.3180160972567556</v>
      </c>
      <c r="D4449" s="80">
        <f t="shared" si="208"/>
        <v>10.19701315960622</v>
      </c>
      <c r="E4449" s="80">
        <f t="shared" si="209"/>
        <v>10.17510675647946</v>
      </c>
    </row>
    <row r="4450" spans="1:5" x14ac:dyDescent="0.3">
      <c r="A4450" s="81">
        <v>43175</v>
      </c>
      <c r="B4450" s="88">
        <v>6.64</v>
      </c>
      <c r="C4450" s="29">
        <f t="shared" si="207"/>
        <v>9.320393589063972</v>
      </c>
      <c r="D4450" s="80">
        <f t="shared" si="208"/>
        <v>10.199720038937365</v>
      </c>
      <c r="E4450" s="80">
        <f t="shared" si="209"/>
        <v>10.177904372342235</v>
      </c>
    </row>
    <row r="4451" spans="1:5" x14ac:dyDescent="0.3">
      <c r="A4451" s="81">
        <v>43178</v>
      </c>
      <c r="B4451" s="88">
        <v>6.64</v>
      </c>
      <c r="C4451" s="29">
        <f t="shared" si="207"/>
        <v>9.3227716874882223</v>
      </c>
      <c r="D4451" s="80">
        <f t="shared" si="208"/>
        <v>10.202427636831445</v>
      </c>
      <c r="E4451" s="80">
        <f t="shared" si="209"/>
        <v>10.180702757401315</v>
      </c>
    </row>
    <row r="4452" spans="1:5" x14ac:dyDescent="0.3">
      <c r="A4452" s="81">
        <v>43179</v>
      </c>
      <c r="B4452" s="88">
        <v>6.64</v>
      </c>
      <c r="C4452" s="29">
        <f t="shared" si="207"/>
        <v>9.3251503926842858</v>
      </c>
      <c r="D4452" s="80">
        <f t="shared" si="208"/>
        <v>10.205135953479209</v>
      </c>
      <c r="E4452" s="80">
        <f t="shared" si="209"/>
        <v>10.183501911868188</v>
      </c>
    </row>
    <row r="4453" spans="1:5" x14ac:dyDescent="0.3">
      <c r="A4453" s="81">
        <v>43180</v>
      </c>
      <c r="B4453" s="88">
        <v>6.64</v>
      </c>
      <c r="C4453" s="29">
        <f t="shared" si="207"/>
        <v>9.3275297048069792</v>
      </c>
      <c r="D4453" s="80">
        <f t="shared" si="208"/>
        <v>10.207844989071457</v>
      </c>
      <c r="E4453" s="80">
        <f t="shared" si="209"/>
        <v>10.186301835954399</v>
      </c>
    </row>
    <row r="4454" spans="1:5" x14ac:dyDescent="0.3">
      <c r="A4454" s="81">
        <v>43181</v>
      </c>
      <c r="B4454" s="88">
        <v>6.39</v>
      </c>
      <c r="C4454" s="29">
        <f t="shared" si="207"/>
        <v>9.3299096240111616</v>
      </c>
      <c r="D4454" s="80">
        <f t="shared" si="208"/>
        <v>10.210554743799038</v>
      </c>
      <c r="E4454" s="80">
        <f t="shared" si="209"/>
        <v>10.189102529871555</v>
      </c>
    </row>
    <row r="4455" spans="1:5" x14ac:dyDescent="0.3">
      <c r="A4455" s="81">
        <v>43182</v>
      </c>
      <c r="B4455" s="88">
        <v>6.39</v>
      </c>
      <c r="C4455" s="29">
        <f t="shared" si="207"/>
        <v>9.3322031956940315</v>
      </c>
      <c r="D4455" s="80">
        <f t="shared" si="208"/>
        <v>10.21316621092288</v>
      </c>
      <c r="E4455" s="80">
        <f t="shared" si="209"/>
        <v>10.191809029516238</v>
      </c>
    </row>
    <row r="4456" spans="1:5" x14ac:dyDescent="0.3">
      <c r="A4456" s="81">
        <v>43185</v>
      </c>
      <c r="B4456" s="88">
        <v>6.39</v>
      </c>
      <c r="C4456" s="29">
        <f t="shared" si="207"/>
        <v>9.3344973312056272</v>
      </c>
      <c r="D4456" s="80">
        <f t="shared" si="208"/>
        <v>10.215778345959555</v>
      </c>
      <c r="E4456" s="80">
        <f t="shared" si="209"/>
        <v>10.19451624808001</v>
      </c>
    </row>
    <row r="4457" spans="1:5" x14ac:dyDescent="0.3">
      <c r="A4457" s="81">
        <v>43186</v>
      </c>
      <c r="B4457" s="88">
        <v>6.39</v>
      </c>
      <c r="C4457" s="29">
        <f t="shared" si="207"/>
        <v>9.3367920306845562</v>
      </c>
      <c r="D4457" s="80">
        <f t="shared" si="208"/>
        <v>10.218391149079888</v>
      </c>
      <c r="E4457" s="80">
        <f t="shared" si="209"/>
        <v>10.197224185753837</v>
      </c>
    </row>
    <row r="4458" spans="1:5" x14ac:dyDescent="0.3">
      <c r="A4458" s="81">
        <v>43187</v>
      </c>
      <c r="B4458" s="88">
        <v>6.39</v>
      </c>
      <c r="C4458" s="29">
        <f t="shared" si="207"/>
        <v>9.3390872942694578</v>
      </c>
      <c r="D4458" s="80">
        <f t="shared" si="208"/>
        <v>10.22100462045475</v>
      </c>
      <c r="E4458" s="80">
        <f t="shared" si="209"/>
        <v>10.199932842728735</v>
      </c>
    </row>
    <row r="4459" spans="1:5" x14ac:dyDescent="0.3">
      <c r="A4459" s="81">
        <v>43188</v>
      </c>
      <c r="B4459" s="88">
        <v>6.39</v>
      </c>
      <c r="C4459" s="29">
        <f t="shared" si="207"/>
        <v>9.3413831220990069</v>
      </c>
      <c r="D4459" s="80">
        <f t="shared" si="208"/>
        <v>10.223618760255054</v>
      </c>
      <c r="E4459" s="80">
        <f t="shared" si="209"/>
        <v>10.202642219195768</v>
      </c>
    </row>
    <row r="4460" spans="1:5" x14ac:dyDescent="0.3">
      <c r="A4460" s="81">
        <v>43192</v>
      </c>
      <c r="B4460" s="88">
        <v>6.39</v>
      </c>
      <c r="C4460" s="29">
        <f t="shared" si="207"/>
        <v>9.343679514311912</v>
      </c>
      <c r="D4460" s="80">
        <f t="shared" si="208"/>
        <v>10.226233568651759</v>
      </c>
      <c r="E4460" s="80">
        <f t="shared" si="209"/>
        <v>10.205352315346055</v>
      </c>
    </row>
    <row r="4461" spans="1:5" x14ac:dyDescent="0.3">
      <c r="A4461" s="81">
        <v>43193</v>
      </c>
      <c r="B4461" s="88">
        <v>6.39</v>
      </c>
      <c r="C4461" s="29">
        <f t="shared" si="207"/>
        <v>9.3459764710469138</v>
      </c>
      <c r="D4461" s="80">
        <f t="shared" si="208"/>
        <v>10.228849045815865</v>
      </c>
      <c r="E4461" s="80">
        <f t="shared" si="209"/>
        <v>10.208063131370761</v>
      </c>
    </row>
    <row r="4462" spans="1:5" x14ac:dyDescent="0.3">
      <c r="A4462" s="81">
        <v>43194</v>
      </c>
      <c r="B4462" s="88">
        <v>6.39</v>
      </c>
      <c r="C4462" s="29">
        <f t="shared" si="207"/>
        <v>9.34827399244279</v>
      </c>
      <c r="D4462" s="80">
        <f t="shared" si="208"/>
        <v>10.231465191918417</v>
      </c>
      <c r="E4462" s="80">
        <f t="shared" si="209"/>
        <v>10.210774667461104</v>
      </c>
    </row>
    <row r="4463" spans="1:5" x14ac:dyDescent="0.3">
      <c r="A4463" s="81">
        <v>43195</v>
      </c>
      <c r="B4463" s="88">
        <v>6.39</v>
      </c>
      <c r="C4463" s="29">
        <f t="shared" si="207"/>
        <v>9.3505720786383506</v>
      </c>
      <c r="D4463" s="80">
        <f t="shared" si="208"/>
        <v>10.234082007130505</v>
      </c>
      <c r="E4463" s="80">
        <f t="shared" si="209"/>
        <v>10.213486923808352</v>
      </c>
    </row>
    <row r="4464" spans="1:5" x14ac:dyDescent="0.3">
      <c r="A4464" s="81">
        <v>43196</v>
      </c>
      <c r="B4464" s="88">
        <v>6.39</v>
      </c>
      <c r="C4464" s="29">
        <f t="shared" si="207"/>
        <v>9.3528707297724409</v>
      </c>
      <c r="D4464" s="80">
        <f t="shared" si="208"/>
        <v>10.236699491623261</v>
      </c>
      <c r="E4464" s="80">
        <f t="shared" si="209"/>
        <v>10.216199900603828</v>
      </c>
    </row>
    <row r="4465" spans="1:5" x14ac:dyDescent="0.3">
      <c r="A4465" s="81">
        <v>43199</v>
      </c>
      <c r="B4465" s="88">
        <v>6.39</v>
      </c>
      <c r="C4465" s="29">
        <f t="shared" si="207"/>
        <v>9.3551699459839401</v>
      </c>
      <c r="D4465" s="80">
        <f t="shared" si="208"/>
        <v>10.23931764556786</v>
      </c>
      <c r="E4465" s="80">
        <f t="shared" si="209"/>
        <v>10.218913598038899</v>
      </c>
    </row>
    <row r="4466" spans="1:5" x14ac:dyDescent="0.3">
      <c r="A4466" s="81">
        <v>43200</v>
      </c>
      <c r="B4466" s="88">
        <v>6.39</v>
      </c>
      <c r="C4466" s="29">
        <f t="shared" si="207"/>
        <v>9.3574697274117611</v>
      </c>
      <c r="D4466" s="80">
        <f t="shared" si="208"/>
        <v>10.241936469135524</v>
      </c>
      <c r="E4466" s="80">
        <f t="shared" si="209"/>
        <v>10.221628016304987</v>
      </c>
    </row>
    <row r="4467" spans="1:5" x14ac:dyDescent="0.3">
      <c r="A4467" s="81">
        <v>43201</v>
      </c>
      <c r="B4467" s="88">
        <v>6.39</v>
      </c>
      <c r="C4467" s="29">
        <f t="shared" si="207"/>
        <v>9.3597700741948504</v>
      </c>
      <c r="D4467" s="80">
        <f t="shared" si="208"/>
        <v>10.244555962497515</v>
      </c>
      <c r="E4467" s="80">
        <f t="shared" si="209"/>
        <v>10.224343155593564</v>
      </c>
    </row>
    <row r="4468" spans="1:5" x14ac:dyDescent="0.3">
      <c r="A4468" s="81">
        <v>43202</v>
      </c>
      <c r="B4468" s="88">
        <v>6.39</v>
      </c>
      <c r="C4468" s="29">
        <f t="shared" si="207"/>
        <v>9.3620709864721885</v>
      </c>
      <c r="D4468" s="80">
        <f t="shared" si="208"/>
        <v>10.24717612582514</v>
      </c>
      <c r="E4468" s="80">
        <f t="shared" si="209"/>
        <v>10.227059016096154</v>
      </c>
    </row>
    <row r="4469" spans="1:5" x14ac:dyDescent="0.3">
      <c r="A4469" s="81">
        <v>43203</v>
      </c>
      <c r="B4469" s="88">
        <v>6.39</v>
      </c>
      <c r="C4469" s="29">
        <f t="shared" si="207"/>
        <v>9.3643724643827913</v>
      </c>
      <c r="D4469" s="80">
        <f t="shared" si="208"/>
        <v>10.249796959289753</v>
      </c>
      <c r="E4469" s="80">
        <f t="shared" si="209"/>
        <v>10.229775598004331</v>
      </c>
    </row>
    <row r="4470" spans="1:5" x14ac:dyDescent="0.3">
      <c r="A4470" s="81">
        <v>43206</v>
      </c>
      <c r="B4470" s="88">
        <v>6.39</v>
      </c>
      <c r="C4470" s="29">
        <f t="shared" si="207"/>
        <v>9.3666745080657101</v>
      </c>
      <c r="D4470" s="80">
        <f t="shared" si="208"/>
        <v>10.252418463062748</v>
      </c>
      <c r="E4470" s="80">
        <f t="shared" si="209"/>
        <v>10.232492901509719</v>
      </c>
    </row>
    <row r="4471" spans="1:5" x14ac:dyDescent="0.3">
      <c r="A4471" s="81">
        <v>43207</v>
      </c>
      <c r="B4471" s="88">
        <v>6.39</v>
      </c>
      <c r="C4471" s="29">
        <f t="shared" si="207"/>
        <v>9.3689771176600267</v>
      </c>
      <c r="D4471" s="80">
        <f t="shared" si="208"/>
        <v>10.255040637315563</v>
      </c>
      <c r="E4471" s="80">
        <f t="shared" si="209"/>
        <v>10.235210926803994</v>
      </c>
    </row>
    <row r="4472" spans="1:5" x14ac:dyDescent="0.3">
      <c r="A4472" s="81">
        <v>43208</v>
      </c>
      <c r="B4472" s="88">
        <v>6.39</v>
      </c>
      <c r="C4472" s="29">
        <f t="shared" si="207"/>
        <v>9.37128029330486</v>
      </c>
      <c r="D4472" s="80">
        <f t="shared" si="208"/>
        <v>10.257663482219684</v>
      </c>
      <c r="E4472" s="80">
        <f t="shared" si="209"/>
        <v>10.237929674078883</v>
      </c>
    </row>
    <row r="4473" spans="1:5" x14ac:dyDescent="0.3">
      <c r="A4473" s="81">
        <v>43209</v>
      </c>
      <c r="B4473" s="88">
        <v>6.39</v>
      </c>
      <c r="C4473" s="29">
        <f t="shared" si="207"/>
        <v>9.3735840351393627</v>
      </c>
      <c r="D4473" s="80">
        <f t="shared" si="208"/>
        <v>10.260286997946634</v>
      </c>
      <c r="E4473" s="80">
        <f t="shared" si="209"/>
        <v>10.240649143526161</v>
      </c>
    </row>
    <row r="4474" spans="1:5" x14ac:dyDescent="0.3">
      <c r="A4474" s="81">
        <v>43210</v>
      </c>
      <c r="B4474" s="88">
        <v>6.39</v>
      </c>
      <c r="C4474" s="29">
        <f t="shared" si="207"/>
        <v>9.3758883433027194</v>
      </c>
      <c r="D4474" s="80">
        <f t="shared" si="208"/>
        <v>10.262911184667987</v>
      </c>
      <c r="E4474" s="80">
        <f t="shared" si="209"/>
        <v>10.243369335337659</v>
      </c>
    </row>
    <row r="4475" spans="1:5" x14ac:dyDescent="0.3">
      <c r="A4475" s="81">
        <v>43213</v>
      </c>
      <c r="B4475" s="88">
        <v>6.39</v>
      </c>
      <c r="C4475" s="29">
        <f t="shared" si="207"/>
        <v>9.3781932179341521</v>
      </c>
      <c r="D4475" s="80">
        <f t="shared" si="208"/>
        <v>10.265536042555356</v>
      </c>
      <c r="E4475" s="80">
        <f t="shared" si="209"/>
        <v>10.246090249705256</v>
      </c>
    </row>
    <row r="4476" spans="1:5" x14ac:dyDescent="0.3">
      <c r="A4476" s="81">
        <v>43214</v>
      </c>
      <c r="B4476" s="88">
        <v>6.39</v>
      </c>
      <c r="C4476" s="29">
        <f t="shared" si="207"/>
        <v>9.3804986591729165</v>
      </c>
      <c r="D4476" s="80">
        <f t="shared" si="208"/>
        <v>10.268161571780398</v>
      </c>
      <c r="E4476" s="80">
        <f t="shared" si="209"/>
        <v>10.248811886820882</v>
      </c>
    </row>
    <row r="4477" spans="1:5" x14ac:dyDescent="0.3">
      <c r="A4477" s="81">
        <v>43215</v>
      </c>
      <c r="B4477" s="88">
        <v>6.39</v>
      </c>
      <c r="C4477" s="29">
        <f t="shared" si="207"/>
        <v>9.3828046671583003</v>
      </c>
      <c r="D4477" s="80">
        <f t="shared" si="208"/>
        <v>10.270787772514819</v>
      </c>
      <c r="E4477" s="80">
        <f t="shared" si="209"/>
        <v>10.251534246876517</v>
      </c>
    </row>
    <row r="4478" spans="1:5" x14ac:dyDescent="0.3">
      <c r="A4478" s="81">
        <v>43216</v>
      </c>
      <c r="B4478" s="88">
        <v>6.39</v>
      </c>
      <c r="C4478" s="29">
        <f t="shared" si="207"/>
        <v>9.3851112420296268</v>
      </c>
      <c r="D4478" s="80">
        <f t="shared" si="208"/>
        <v>10.273414644930362</v>
      </c>
      <c r="E4478" s="80">
        <f t="shared" si="209"/>
        <v>10.254257330064195</v>
      </c>
    </row>
    <row r="4479" spans="1:5" x14ac:dyDescent="0.3">
      <c r="A4479" s="81">
        <v>43217</v>
      </c>
      <c r="B4479" s="88">
        <v>6.39</v>
      </c>
      <c r="C4479" s="29">
        <f t="shared" si="207"/>
        <v>9.3874183839262546</v>
      </c>
      <c r="D4479" s="80">
        <f t="shared" si="208"/>
        <v>10.276042189198819</v>
      </c>
      <c r="E4479" s="80">
        <f t="shared" si="209"/>
        <v>10.256981136576</v>
      </c>
    </row>
    <row r="4480" spans="1:5" x14ac:dyDescent="0.3">
      <c r="A4480" s="81">
        <v>43220</v>
      </c>
      <c r="B4480" s="88">
        <v>6.39</v>
      </c>
      <c r="C4480" s="29">
        <f t="shared" si="207"/>
        <v>9.3897260929875745</v>
      </c>
      <c r="D4480" s="80">
        <f t="shared" si="208"/>
        <v>10.278670405492022</v>
      </c>
      <c r="E4480" s="80">
        <f t="shared" si="209"/>
        <v>10.259705666604063</v>
      </c>
    </row>
    <row r="4481" spans="1:5" x14ac:dyDescent="0.3">
      <c r="A4481" s="81">
        <v>43222</v>
      </c>
      <c r="B4481" s="88">
        <v>6.39</v>
      </c>
      <c r="C4481" s="29">
        <f t="shared" si="207"/>
        <v>9.3920343693530128</v>
      </c>
      <c r="D4481" s="80">
        <f t="shared" si="208"/>
        <v>10.281299293981851</v>
      </c>
      <c r="E4481" s="80">
        <f t="shared" si="209"/>
        <v>10.262430920340572</v>
      </c>
    </row>
    <row r="4482" spans="1:5" x14ac:dyDescent="0.3">
      <c r="A4482" s="81">
        <v>43223</v>
      </c>
      <c r="B4482" s="88">
        <v>6.39</v>
      </c>
      <c r="C4482" s="29">
        <f t="shared" si="207"/>
        <v>9.3943432131620295</v>
      </c>
      <c r="D4482" s="80">
        <f t="shared" si="208"/>
        <v>10.283928854840228</v>
      </c>
      <c r="E4482" s="80">
        <f t="shared" si="209"/>
        <v>10.265156897977763</v>
      </c>
    </row>
    <row r="4483" spans="1:5" x14ac:dyDescent="0.3">
      <c r="A4483" s="81">
        <v>43224</v>
      </c>
      <c r="B4483" s="88">
        <v>6.39</v>
      </c>
      <c r="C4483" s="29">
        <f t="shared" si="207"/>
        <v>9.39665262455412</v>
      </c>
      <c r="D4483" s="80">
        <f t="shared" si="208"/>
        <v>10.28655908823912</v>
      </c>
      <c r="E4483" s="80">
        <f t="shared" si="209"/>
        <v>10.267883599707924</v>
      </c>
    </row>
    <row r="4484" spans="1:5" x14ac:dyDescent="0.3">
      <c r="A4484" s="81">
        <v>43227</v>
      </c>
      <c r="B4484" s="88">
        <v>6.39</v>
      </c>
      <c r="C4484" s="29">
        <f t="shared" si="207"/>
        <v>9.3989626036688136</v>
      </c>
      <c r="D4484" s="80">
        <f t="shared" si="208"/>
        <v>10.289189994350535</v>
      </c>
      <c r="E4484" s="80">
        <f t="shared" si="209"/>
        <v>10.270611025723392</v>
      </c>
    </row>
    <row r="4485" spans="1:5" x14ac:dyDescent="0.3">
      <c r="A4485" s="81">
        <v>43228</v>
      </c>
      <c r="B4485" s="88">
        <v>6.39</v>
      </c>
      <c r="C4485" s="29">
        <f t="shared" ref="C4485:C4548" si="210">IF(A4485=$B$2,1,IF(A4484&lt;DATE(1998,1,2),ROUND(B4484/3000+1,8)*C4484,ROUND(((1+B4484/100)^(1/252)),8)*C4484))</f>
        <v>9.4012731506456717</v>
      </c>
      <c r="D4485" s="80">
        <f t="shared" ref="D4485:D4548" si="211">(((ROUND(C4485/C4484,8)-1)*$D$1)+1)*D4484</f>
        <v>10.291821573346526</v>
      </c>
      <c r="E4485" s="80">
        <f t="shared" ref="E4485:E4548" si="212">(((ROUND(C4485/C4484,8))*(($E$1+1)^(1/252)))*E4484)</f>
        <v>10.273339176216558</v>
      </c>
    </row>
    <row r="4486" spans="1:5" x14ac:dyDescent="0.3">
      <c r="A4486" s="81">
        <v>43229</v>
      </c>
      <c r="B4486" s="88">
        <v>6.39</v>
      </c>
      <c r="C4486" s="29">
        <f t="shared" si="210"/>
        <v>9.4035842656242945</v>
      </c>
      <c r="D4486" s="80">
        <f t="shared" si="211"/>
        <v>10.294453825399193</v>
      </c>
      <c r="E4486" s="80">
        <f t="shared" si="212"/>
        <v>10.276068051379863</v>
      </c>
    </row>
    <row r="4487" spans="1:5" x14ac:dyDescent="0.3">
      <c r="A4487" s="81">
        <v>43230</v>
      </c>
      <c r="B4487" s="88">
        <v>6.39</v>
      </c>
      <c r="C4487" s="29">
        <f t="shared" si="210"/>
        <v>9.4058959487443126</v>
      </c>
      <c r="D4487" s="80">
        <f t="shared" si="211"/>
        <v>10.297086750680679</v>
      </c>
      <c r="E4487" s="80">
        <f t="shared" si="212"/>
        <v>10.278797651405798</v>
      </c>
    </row>
    <row r="4488" spans="1:5" x14ac:dyDescent="0.3">
      <c r="A4488" s="81">
        <v>43231</v>
      </c>
      <c r="B4488" s="88">
        <v>6.39</v>
      </c>
      <c r="C4488" s="29">
        <f t="shared" si="210"/>
        <v>9.4082082001453919</v>
      </c>
      <c r="D4488" s="80">
        <f t="shared" si="211"/>
        <v>10.299720349363168</v>
      </c>
      <c r="E4488" s="80">
        <f t="shared" si="212"/>
        <v>10.281527976486906</v>
      </c>
    </row>
    <row r="4489" spans="1:5" x14ac:dyDescent="0.3">
      <c r="A4489" s="81">
        <v>43234</v>
      </c>
      <c r="B4489" s="88">
        <v>6.39</v>
      </c>
      <c r="C4489" s="29">
        <f t="shared" si="210"/>
        <v>9.4105210199672324</v>
      </c>
      <c r="D4489" s="80">
        <f t="shared" si="211"/>
        <v>10.302354621618891</v>
      </c>
      <c r="E4489" s="80">
        <f t="shared" si="212"/>
        <v>10.284259026815782</v>
      </c>
    </row>
    <row r="4490" spans="1:5" x14ac:dyDescent="0.3">
      <c r="A4490" s="81">
        <v>43235</v>
      </c>
      <c r="B4490" s="88">
        <v>6.39</v>
      </c>
      <c r="C4490" s="29">
        <f t="shared" si="210"/>
        <v>9.4128344083495694</v>
      </c>
      <c r="D4490" s="80">
        <f t="shared" si="211"/>
        <v>10.304989567620121</v>
      </c>
      <c r="E4490" s="80">
        <f t="shared" si="212"/>
        <v>10.28699080258507</v>
      </c>
    </row>
    <row r="4491" spans="1:5" x14ac:dyDescent="0.3">
      <c r="A4491" s="81">
        <v>43236</v>
      </c>
      <c r="B4491" s="88">
        <v>6.39</v>
      </c>
      <c r="C4491" s="29">
        <f t="shared" si="210"/>
        <v>9.4151483654321737</v>
      </c>
      <c r="D4491" s="80">
        <f t="shared" si="211"/>
        <v>10.307625187539177</v>
      </c>
      <c r="E4491" s="80">
        <f t="shared" si="212"/>
        <v>10.289723303987467</v>
      </c>
    </row>
    <row r="4492" spans="1:5" x14ac:dyDescent="0.3">
      <c r="A4492" s="81">
        <v>43237</v>
      </c>
      <c r="B4492" s="88">
        <v>6.39</v>
      </c>
      <c r="C4492" s="29">
        <f t="shared" si="210"/>
        <v>9.4174628913548464</v>
      </c>
      <c r="D4492" s="80">
        <f t="shared" si="211"/>
        <v>10.310261481548421</v>
      </c>
      <c r="E4492" s="80">
        <f t="shared" si="212"/>
        <v>10.292456531215722</v>
      </c>
    </row>
    <row r="4493" spans="1:5" x14ac:dyDescent="0.3">
      <c r="A4493" s="81">
        <v>43238</v>
      </c>
      <c r="B4493" s="88">
        <v>6.39</v>
      </c>
      <c r="C4493" s="29">
        <f t="shared" si="210"/>
        <v>9.4197779862574276</v>
      </c>
      <c r="D4493" s="80">
        <f t="shared" si="211"/>
        <v>10.31289844982026</v>
      </c>
      <c r="E4493" s="80">
        <f t="shared" si="212"/>
        <v>10.295190484462632</v>
      </c>
    </row>
    <row r="4494" spans="1:5" x14ac:dyDescent="0.3">
      <c r="A4494" s="81">
        <v>43241</v>
      </c>
      <c r="B4494" s="88">
        <v>6.39</v>
      </c>
      <c r="C4494" s="29">
        <f t="shared" si="210"/>
        <v>9.4220936502797876</v>
      </c>
      <c r="D4494" s="80">
        <f t="shared" si="211"/>
        <v>10.315536092527145</v>
      </c>
      <c r="E4494" s="80">
        <f t="shared" si="212"/>
        <v>10.297925163921049</v>
      </c>
    </row>
    <row r="4495" spans="1:5" x14ac:dyDescent="0.3">
      <c r="A4495" s="81">
        <v>43242</v>
      </c>
      <c r="B4495" s="88">
        <v>6.39</v>
      </c>
      <c r="C4495" s="29">
        <f t="shared" si="210"/>
        <v>9.4244098835618342</v>
      </c>
      <c r="D4495" s="80">
        <f t="shared" si="211"/>
        <v>10.31817440984157</v>
      </c>
      <c r="E4495" s="80">
        <f t="shared" si="212"/>
        <v>10.300660569783872</v>
      </c>
    </row>
    <row r="4496" spans="1:5" x14ac:dyDescent="0.3">
      <c r="A4496" s="81">
        <v>43243</v>
      </c>
      <c r="B4496" s="88">
        <v>6.39</v>
      </c>
      <c r="C4496" s="29">
        <f t="shared" si="210"/>
        <v>9.4267266862435086</v>
      </c>
      <c r="D4496" s="80">
        <f t="shared" si="211"/>
        <v>10.320813401936071</v>
      </c>
      <c r="E4496" s="80">
        <f t="shared" si="212"/>
        <v>10.303396702244054</v>
      </c>
    </row>
    <row r="4497" spans="1:5" x14ac:dyDescent="0.3">
      <c r="A4497" s="81">
        <v>43244</v>
      </c>
      <c r="B4497" s="88">
        <v>6.39</v>
      </c>
      <c r="C4497" s="29">
        <f t="shared" si="210"/>
        <v>9.4290440584647861</v>
      </c>
      <c r="D4497" s="80">
        <f t="shared" si="211"/>
        <v>10.323453068983234</v>
      </c>
      <c r="E4497" s="80">
        <f t="shared" si="212"/>
        <v>10.306133561494601</v>
      </c>
    </row>
    <row r="4498" spans="1:5" x14ac:dyDescent="0.3">
      <c r="A4498" s="81">
        <v>43245</v>
      </c>
      <c r="B4498" s="88">
        <v>6.39</v>
      </c>
      <c r="C4498" s="29">
        <f t="shared" si="210"/>
        <v>9.4313620003656773</v>
      </c>
      <c r="D4498" s="80">
        <f t="shared" si="211"/>
        <v>10.326093411155686</v>
      </c>
      <c r="E4498" s="80">
        <f t="shared" si="212"/>
        <v>10.308871147728565</v>
      </c>
    </row>
    <row r="4499" spans="1:5" x14ac:dyDescent="0.3">
      <c r="A4499" s="81">
        <v>43248</v>
      </c>
      <c r="B4499" s="88">
        <v>6.39</v>
      </c>
      <c r="C4499" s="29">
        <f t="shared" si="210"/>
        <v>9.4336805120862266</v>
      </c>
      <c r="D4499" s="80">
        <f t="shared" si="211"/>
        <v>10.328734428626095</v>
      </c>
      <c r="E4499" s="80">
        <f t="shared" si="212"/>
        <v>10.311609461139055</v>
      </c>
    </row>
    <row r="4500" spans="1:5" x14ac:dyDescent="0.3">
      <c r="A4500" s="81">
        <v>43249</v>
      </c>
      <c r="B4500" s="88">
        <v>6.39</v>
      </c>
      <c r="C4500" s="29">
        <f t="shared" si="210"/>
        <v>9.4359995937665122</v>
      </c>
      <c r="D4500" s="80">
        <f t="shared" si="211"/>
        <v>10.33137612156718</v>
      </c>
      <c r="E4500" s="80">
        <f t="shared" si="212"/>
        <v>10.314348501919227</v>
      </c>
    </row>
    <row r="4501" spans="1:5" x14ac:dyDescent="0.3">
      <c r="A4501" s="81">
        <v>43250</v>
      </c>
      <c r="B4501" s="88">
        <v>6.39</v>
      </c>
      <c r="C4501" s="29">
        <f t="shared" si="210"/>
        <v>9.438319245546646</v>
      </c>
      <c r="D4501" s="80">
        <f t="shared" si="211"/>
        <v>10.334018490151697</v>
      </c>
      <c r="E4501" s="80">
        <f t="shared" si="212"/>
        <v>10.317088270262291</v>
      </c>
    </row>
    <row r="4502" spans="1:5" x14ac:dyDescent="0.3">
      <c r="A4502" s="81">
        <v>43252</v>
      </c>
      <c r="B4502" s="88">
        <v>6.39</v>
      </c>
      <c r="C4502" s="29">
        <f t="shared" si="210"/>
        <v>9.4406394675667773</v>
      </c>
      <c r="D4502" s="80">
        <f t="shared" si="211"/>
        <v>10.336661534552453</v>
      </c>
      <c r="E4502" s="80">
        <f t="shared" si="212"/>
        <v>10.319828766361507</v>
      </c>
    </row>
    <row r="4503" spans="1:5" x14ac:dyDescent="0.3">
      <c r="A4503" s="81">
        <v>43255</v>
      </c>
      <c r="B4503" s="88">
        <v>6.39</v>
      </c>
      <c r="C4503" s="29">
        <f t="shared" si="210"/>
        <v>9.442960259967089</v>
      </c>
      <c r="D4503" s="80">
        <f t="shared" si="211"/>
        <v>10.339305254942294</v>
      </c>
      <c r="E4503" s="80">
        <f t="shared" si="212"/>
        <v>10.322569990410186</v>
      </c>
    </row>
    <row r="4504" spans="1:5" x14ac:dyDescent="0.3">
      <c r="A4504" s="81">
        <v>43256</v>
      </c>
      <c r="B4504" s="88">
        <v>6.39</v>
      </c>
      <c r="C4504" s="29">
        <f t="shared" si="210"/>
        <v>9.445281622887796</v>
      </c>
      <c r="D4504" s="80">
        <f t="shared" si="211"/>
        <v>10.341949651494112</v>
      </c>
      <c r="E4504" s="80">
        <f t="shared" si="212"/>
        <v>10.32531194260169</v>
      </c>
    </row>
    <row r="4505" spans="1:5" x14ac:dyDescent="0.3">
      <c r="A4505" s="81">
        <v>43257</v>
      </c>
      <c r="B4505" s="88">
        <v>6.39</v>
      </c>
      <c r="C4505" s="29">
        <f t="shared" si="210"/>
        <v>9.447603556469149</v>
      </c>
      <c r="D4505" s="80">
        <f t="shared" si="211"/>
        <v>10.344594724380842</v>
      </c>
      <c r="E4505" s="80">
        <f t="shared" si="212"/>
        <v>10.328054623129436</v>
      </c>
    </row>
    <row r="4506" spans="1:5" x14ac:dyDescent="0.3">
      <c r="A4506" s="81">
        <v>43258</v>
      </c>
      <c r="B4506" s="88">
        <v>6.39</v>
      </c>
      <c r="C4506" s="29">
        <f t="shared" si="210"/>
        <v>9.4499260608514355</v>
      </c>
      <c r="D4506" s="80">
        <f t="shared" si="211"/>
        <v>10.347240473775466</v>
      </c>
      <c r="E4506" s="80">
        <f t="shared" si="212"/>
        <v>10.330798032186888</v>
      </c>
    </row>
    <row r="4507" spans="1:5" x14ac:dyDescent="0.3">
      <c r="A4507" s="81">
        <v>43259</v>
      </c>
      <c r="B4507" s="88">
        <v>6.39</v>
      </c>
      <c r="C4507" s="29">
        <f t="shared" si="210"/>
        <v>9.4522491361749736</v>
      </c>
      <c r="D4507" s="80">
        <f t="shared" si="211"/>
        <v>10.349886899851009</v>
      </c>
      <c r="E4507" s="80">
        <f t="shared" si="212"/>
        <v>10.333542169967563</v>
      </c>
    </row>
    <row r="4508" spans="1:5" x14ac:dyDescent="0.3">
      <c r="A4508" s="81">
        <v>43262</v>
      </c>
      <c r="B4508" s="88">
        <v>6.39</v>
      </c>
      <c r="C4508" s="29">
        <f t="shared" si="210"/>
        <v>9.4545727825801187</v>
      </c>
      <c r="D4508" s="80">
        <f t="shared" si="211"/>
        <v>10.352534002780541</v>
      </c>
      <c r="E4508" s="80">
        <f t="shared" si="212"/>
        <v>10.336287036665031</v>
      </c>
    </row>
    <row r="4509" spans="1:5" x14ac:dyDescent="0.3">
      <c r="A4509" s="81">
        <v>43263</v>
      </c>
      <c r="B4509" s="88">
        <v>6.39</v>
      </c>
      <c r="C4509" s="29">
        <f t="shared" si="210"/>
        <v>9.4568970002072597</v>
      </c>
      <c r="D4509" s="80">
        <f t="shared" si="211"/>
        <v>10.355181782737171</v>
      </c>
      <c r="E4509" s="80">
        <f t="shared" si="212"/>
        <v>10.339032632472909</v>
      </c>
    </row>
    <row r="4510" spans="1:5" x14ac:dyDescent="0.3">
      <c r="A4510" s="81">
        <v>43264</v>
      </c>
      <c r="B4510" s="88">
        <v>6.39</v>
      </c>
      <c r="C4510" s="29">
        <f t="shared" si="210"/>
        <v>9.4592217891968193</v>
      </c>
      <c r="D4510" s="80">
        <f t="shared" si="211"/>
        <v>10.35783023989406</v>
      </c>
      <c r="E4510" s="80">
        <f t="shared" si="212"/>
        <v>10.341778957584872</v>
      </c>
    </row>
    <row r="4511" spans="1:5" x14ac:dyDescent="0.3">
      <c r="A4511" s="81">
        <v>43265</v>
      </c>
      <c r="B4511" s="88">
        <v>6.39</v>
      </c>
      <c r="C4511" s="29">
        <f t="shared" si="210"/>
        <v>9.461547149689256</v>
      </c>
      <c r="D4511" s="80">
        <f t="shared" si="211"/>
        <v>10.360479374424409</v>
      </c>
      <c r="E4511" s="80">
        <f t="shared" si="212"/>
        <v>10.34452601219464</v>
      </c>
    </row>
    <row r="4512" spans="1:5" x14ac:dyDescent="0.3">
      <c r="A4512" s="81">
        <v>43266</v>
      </c>
      <c r="B4512" s="88">
        <v>6.39</v>
      </c>
      <c r="C4512" s="29">
        <f t="shared" si="210"/>
        <v>9.4638730818250636</v>
      </c>
      <c r="D4512" s="80">
        <f t="shared" si="211"/>
        <v>10.363129186501464</v>
      </c>
      <c r="E4512" s="80">
        <f t="shared" si="212"/>
        <v>10.347273796495989</v>
      </c>
    </row>
    <row r="4513" spans="1:5" x14ac:dyDescent="0.3">
      <c r="A4513" s="81">
        <v>43269</v>
      </c>
      <c r="B4513" s="88">
        <v>6.39</v>
      </c>
      <c r="C4513" s="29">
        <f t="shared" si="210"/>
        <v>9.4661995857447678</v>
      </c>
      <c r="D4513" s="80">
        <f t="shared" si="211"/>
        <v>10.365779676298516</v>
      </c>
      <c r="E4513" s="80">
        <f t="shared" si="212"/>
        <v>10.350022310682743</v>
      </c>
    </row>
    <row r="4514" spans="1:5" x14ac:dyDescent="0.3">
      <c r="A4514" s="81">
        <v>43270</v>
      </c>
      <c r="B4514" s="88">
        <v>6.39</v>
      </c>
      <c r="C4514" s="29">
        <f t="shared" si="210"/>
        <v>9.4685266615889301</v>
      </c>
      <c r="D4514" s="80">
        <f t="shared" si="211"/>
        <v>10.368430843988898</v>
      </c>
      <c r="E4514" s="80">
        <f t="shared" si="212"/>
        <v>10.352771554948781</v>
      </c>
    </row>
    <row r="4515" spans="1:5" x14ac:dyDescent="0.3">
      <c r="A4515" s="81">
        <v>43271</v>
      </c>
      <c r="B4515" s="88">
        <v>6.39</v>
      </c>
      <c r="C4515" s="29">
        <f t="shared" si="210"/>
        <v>9.4708543094981472</v>
      </c>
      <c r="D4515" s="80">
        <f t="shared" si="211"/>
        <v>10.371082689745991</v>
      </c>
      <c r="E4515" s="80">
        <f t="shared" si="212"/>
        <v>10.35552152948803</v>
      </c>
    </row>
    <row r="4516" spans="1:5" x14ac:dyDescent="0.3">
      <c r="A4516" s="81">
        <v>43272</v>
      </c>
      <c r="B4516" s="88">
        <v>6.39</v>
      </c>
      <c r="C4516" s="29">
        <f t="shared" si="210"/>
        <v>9.4731825296130499</v>
      </c>
      <c r="D4516" s="80">
        <f t="shared" si="211"/>
        <v>10.373735213743217</v>
      </c>
      <c r="E4516" s="80">
        <f t="shared" si="212"/>
        <v>10.358272234494471</v>
      </c>
    </row>
    <row r="4517" spans="1:5" x14ac:dyDescent="0.3">
      <c r="A4517" s="81">
        <v>43273</v>
      </c>
      <c r="B4517" s="88">
        <v>6.39</v>
      </c>
      <c r="C4517" s="29">
        <f t="shared" si="210"/>
        <v>9.4755113220743041</v>
      </c>
      <c r="D4517" s="80">
        <f t="shared" si="211"/>
        <v>10.376388416154043</v>
      </c>
      <c r="E4517" s="80">
        <f t="shared" si="212"/>
        <v>10.361023670162137</v>
      </c>
    </row>
    <row r="4518" spans="1:5" x14ac:dyDescent="0.3">
      <c r="A4518" s="81">
        <v>43276</v>
      </c>
      <c r="B4518" s="88">
        <v>6.39</v>
      </c>
      <c r="C4518" s="29">
        <f t="shared" si="210"/>
        <v>9.4778406870226082</v>
      </c>
      <c r="D4518" s="80">
        <f t="shared" si="211"/>
        <v>10.379042297151983</v>
      </c>
      <c r="E4518" s="80">
        <f t="shared" si="212"/>
        <v>10.363775836685109</v>
      </c>
    </row>
    <row r="4519" spans="1:5" x14ac:dyDescent="0.3">
      <c r="A4519" s="81">
        <v>43277</v>
      </c>
      <c r="B4519" s="88">
        <v>6.39</v>
      </c>
      <c r="C4519" s="29">
        <f t="shared" si="210"/>
        <v>9.4801706245986974</v>
      </c>
      <c r="D4519" s="80">
        <f t="shared" si="211"/>
        <v>10.381696856910594</v>
      </c>
      <c r="E4519" s="80">
        <f t="shared" si="212"/>
        <v>10.366528734257523</v>
      </c>
    </row>
    <row r="4520" spans="1:5" x14ac:dyDescent="0.3">
      <c r="A4520" s="81">
        <v>43278</v>
      </c>
      <c r="B4520" s="88">
        <v>6.39</v>
      </c>
      <c r="C4520" s="29">
        <f t="shared" si="210"/>
        <v>9.482501134943341</v>
      </c>
      <c r="D4520" s="80">
        <f t="shared" si="211"/>
        <v>10.384352095603475</v>
      </c>
      <c r="E4520" s="80">
        <f t="shared" si="212"/>
        <v>10.369282363073564</v>
      </c>
    </row>
    <row r="4521" spans="1:5" x14ac:dyDescent="0.3">
      <c r="A4521" s="81">
        <v>43279</v>
      </c>
      <c r="B4521" s="88">
        <v>6.39</v>
      </c>
      <c r="C4521" s="29">
        <f t="shared" si="210"/>
        <v>9.4848322181973437</v>
      </c>
      <c r="D4521" s="80">
        <f t="shared" si="211"/>
        <v>10.387008013404271</v>
      </c>
      <c r="E4521" s="80">
        <f t="shared" si="212"/>
        <v>10.372036723327472</v>
      </c>
    </row>
    <row r="4522" spans="1:5" x14ac:dyDescent="0.3">
      <c r="A4522" s="81">
        <v>43280</v>
      </c>
      <c r="B4522" s="88">
        <v>6.39</v>
      </c>
      <c r="C4522" s="29">
        <f t="shared" si="210"/>
        <v>9.4871638745015421</v>
      </c>
      <c r="D4522" s="80">
        <f t="shared" si="211"/>
        <v>10.389664610486674</v>
      </c>
      <c r="E4522" s="80">
        <f t="shared" si="212"/>
        <v>10.374791815213536</v>
      </c>
    </row>
    <row r="4523" spans="1:5" x14ac:dyDescent="0.3">
      <c r="A4523" s="81">
        <v>43283</v>
      </c>
      <c r="B4523" s="88">
        <v>6.39</v>
      </c>
      <c r="C4523" s="29">
        <f t="shared" si="210"/>
        <v>9.4894961039968102</v>
      </c>
      <c r="D4523" s="80">
        <f t="shared" si="211"/>
        <v>10.392321887024416</v>
      </c>
      <c r="E4523" s="80">
        <f t="shared" si="212"/>
        <v>10.377547638926096</v>
      </c>
    </row>
    <row r="4524" spans="1:5" x14ac:dyDescent="0.3">
      <c r="A4524" s="81">
        <v>43284</v>
      </c>
      <c r="B4524" s="88">
        <v>6.39</v>
      </c>
      <c r="C4524" s="29">
        <f t="shared" si="210"/>
        <v>9.491828906824054</v>
      </c>
      <c r="D4524" s="80">
        <f t="shared" si="211"/>
        <v>10.394979843191276</v>
      </c>
      <c r="E4524" s="80">
        <f t="shared" si="212"/>
        <v>10.380304194659546</v>
      </c>
    </row>
    <row r="4525" spans="1:5" x14ac:dyDescent="0.3">
      <c r="A4525" s="81">
        <v>43285</v>
      </c>
      <c r="B4525" s="88">
        <v>6.39</v>
      </c>
      <c r="C4525" s="29">
        <f t="shared" si="210"/>
        <v>9.4941622831242167</v>
      </c>
      <c r="D4525" s="80">
        <f t="shared" si="211"/>
        <v>10.397638479161078</v>
      </c>
      <c r="E4525" s="80">
        <f t="shared" si="212"/>
        <v>10.38306148260833</v>
      </c>
    </row>
    <row r="4526" spans="1:5" x14ac:dyDescent="0.3">
      <c r="A4526" s="81">
        <v>43286</v>
      </c>
      <c r="B4526" s="88">
        <v>6.39</v>
      </c>
      <c r="C4526" s="29">
        <f t="shared" si="210"/>
        <v>9.4964962330382754</v>
      </c>
      <c r="D4526" s="80">
        <f t="shared" si="211"/>
        <v>10.400297795107688</v>
      </c>
      <c r="E4526" s="80">
        <f t="shared" si="212"/>
        <v>10.385819502966944</v>
      </c>
    </row>
    <row r="4527" spans="1:5" x14ac:dyDescent="0.3">
      <c r="A4527" s="81">
        <v>43287</v>
      </c>
      <c r="B4527" s="88">
        <v>6.39</v>
      </c>
      <c r="C4527" s="29">
        <f t="shared" si="210"/>
        <v>9.4988307567072425</v>
      </c>
      <c r="D4527" s="80">
        <f t="shared" si="211"/>
        <v>10.402957791205019</v>
      </c>
      <c r="E4527" s="80">
        <f t="shared" si="212"/>
        <v>10.388578255929936</v>
      </c>
    </row>
    <row r="4528" spans="1:5" x14ac:dyDescent="0.3">
      <c r="A4528" s="81">
        <v>43290</v>
      </c>
      <c r="B4528" s="88">
        <v>6.39</v>
      </c>
      <c r="C4528" s="29">
        <f t="shared" si="210"/>
        <v>9.5011658542721626</v>
      </c>
      <c r="D4528" s="80">
        <f t="shared" si="211"/>
        <v>10.405618467627026</v>
      </c>
      <c r="E4528" s="80">
        <f t="shared" si="212"/>
        <v>10.391337741691906</v>
      </c>
    </row>
    <row r="4529" spans="1:5" x14ac:dyDescent="0.3">
      <c r="A4529" s="81">
        <v>43291</v>
      </c>
      <c r="B4529" s="88">
        <v>6.39</v>
      </c>
      <c r="C4529" s="29">
        <f t="shared" si="210"/>
        <v>9.5035015258741176</v>
      </c>
      <c r="D4529" s="80">
        <f t="shared" si="211"/>
        <v>10.40827982454771</v>
      </c>
      <c r="E4529" s="80">
        <f t="shared" si="212"/>
        <v>10.394097960447505</v>
      </c>
    </row>
    <row r="4530" spans="1:5" x14ac:dyDescent="0.3">
      <c r="A4530" s="81">
        <v>43292</v>
      </c>
      <c r="B4530" s="88">
        <v>6.39</v>
      </c>
      <c r="C4530" s="29">
        <f t="shared" si="210"/>
        <v>9.5058377716542228</v>
      </c>
      <c r="D4530" s="80">
        <f t="shared" si="211"/>
        <v>10.410941862141119</v>
      </c>
      <c r="E4530" s="80">
        <f t="shared" si="212"/>
        <v>10.396858912391433</v>
      </c>
    </row>
    <row r="4531" spans="1:5" x14ac:dyDescent="0.3">
      <c r="A4531" s="81">
        <v>43293</v>
      </c>
      <c r="B4531" s="88">
        <v>6.39</v>
      </c>
      <c r="C4531" s="29">
        <f t="shared" si="210"/>
        <v>9.5081745917536278</v>
      </c>
      <c r="D4531" s="80">
        <f t="shared" si="211"/>
        <v>10.413604580581341</v>
      </c>
      <c r="E4531" s="80">
        <f t="shared" si="212"/>
        <v>10.399620597718449</v>
      </c>
    </row>
    <row r="4532" spans="1:5" x14ac:dyDescent="0.3">
      <c r="A4532" s="81">
        <v>43294</v>
      </c>
      <c r="B4532" s="88">
        <v>6.39</v>
      </c>
      <c r="C4532" s="29">
        <f t="shared" si="210"/>
        <v>9.5105119863135172</v>
      </c>
      <c r="D4532" s="80">
        <f t="shared" si="211"/>
        <v>10.416267980042511</v>
      </c>
      <c r="E4532" s="80">
        <f t="shared" si="212"/>
        <v>10.402383016623357</v>
      </c>
    </row>
    <row r="4533" spans="1:5" x14ac:dyDescent="0.3">
      <c r="A4533" s="81">
        <v>43297</v>
      </c>
      <c r="B4533" s="88">
        <v>6.39</v>
      </c>
      <c r="C4533" s="29">
        <f t="shared" si="210"/>
        <v>9.5128499554751116</v>
      </c>
      <c r="D4533" s="80">
        <f t="shared" si="211"/>
        <v>10.418932060698808</v>
      </c>
      <c r="E4533" s="80">
        <f t="shared" si="212"/>
        <v>10.405146169301014</v>
      </c>
    </row>
    <row r="4534" spans="1:5" x14ac:dyDescent="0.3">
      <c r="A4534" s="81">
        <v>43298</v>
      </c>
      <c r="B4534" s="88">
        <v>6.39</v>
      </c>
      <c r="C4534" s="29">
        <f t="shared" si="210"/>
        <v>9.5151884993796649</v>
      </c>
      <c r="D4534" s="80">
        <f t="shared" si="211"/>
        <v>10.421596822724453</v>
      </c>
      <c r="E4534" s="80">
        <f t="shared" si="212"/>
        <v>10.407910055946331</v>
      </c>
    </row>
    <row r="4535" spans="1:5" x14ac:dyDescent="0.3">
      <c r="A4535" s="81">
        <v>43299</v>
      </c>
      <c r="B4535" s="88">
        <v>6.39</v>
      </c>
      <c r="C4535" s="29">
        <f t="shared" si="210"/>
        <v>9.5175276181684669</v>
      </c>
      <c r="D4535" s="80">
        <f t="shared" si="211"/>
        <v>10.424262266293717</v>
      </c>
      <c r="E4535" s="80">
        <f t="shared" si="212"/>
        <v>10.410674676754271</v>
      </c>
    </row>
    <row r="4536" spans="1:5" x14ac:dyDescent="0.3">
      <c r="A4536" s="81">
        <v>43300</v>
      </c>
      <c r="B4536" s="88">
        <v>6.39</v>
      </c>
      <c r="C4536" s="29">
        <f t="shared" si="210"/>
        <v>9.519867311982841</v>
      </c>
      <c r="D4536" s="80">
        <f t="shared" si="211"/>
        <v>10.426928391580912</v>
      </c>
      <c r="E4536" s="80">
        <f t="shared" si="212"/>
        <v>10.413440031919844</v>
      </c>
    </row>
    <row r="4537" spans="1:5" x14ac:dyDescent="0.3">
      <c r="A4537" s="81">
        <v>43301</v>
      </c>
      <c r="B4537" s="88">
        <v>6.39</v>
      </c>
      <c r="C4537" s="29">
        <f t="shared" si="210"/>
        <v>9.5222075809641442</v>
      </c>
      <c r="D4537" s="80">
        <f t="shared" si="211"/>
        <v>10.429595198760396</v>
      </c>
      <c r="E4537" s="80">
        <f t="shared" si="212"/>
        <v>10.416206121638117</v>
      </c>
    </row>
    <row r="4538" spans="1:5" x14ac:dyDescent="0.3">
      <c r="A4538" s="81">
        <v>43304</v>
      </c>
      <c r="B4538" s="88">
        <v>6.39</v>
      </c>
      <c r="C4538" s="29">
        <f t="shared" si="210"/>
        <v>9.5245484252537711</v>
      </c>
      <c r="D4538" s="80">
        <f t="shared" si="211"/>
        <v>10.432262688006569</v>
      </c>
      <c r="E4538" s="80">
        <f t="shared" si="212"/>
        <v>10.418972946104207</v>
      </c>
    </row>
    <row r="4539" spans="1:5" x14ac:dyDescent="0.3">
      <c r="A4539" s="81">
        <v>43305</v>
      </c>
      <c r="B4539" s="88">
        <v>6.39</v>
      </c>
      <c r="C4539" s="29">
        <f t="shared" si="210"/>
        <v>9.5268898449931498</v>
      </c>
      <c r="D4539" s="80">
        <f t="shared" si="211"/>
        <v>10.434930859493878</v>
      </c>
      <c r="E4539" s="80">
        <f t="shared" si="212"/>
        <v>10.421740505513283</v>
      </c>
    </row>
    <row r="4540" spans="1:5" x14ac:dyDescent="0.3">
      <c r="A4540" s="81">
        <v>43306</v>
      </c>
      <c r="B4540" s="88">
        <v>6.39</v>
      </c>
      <c r="C4540" s="29">
        <f t="shared" si="210"/>
        <v>9.5292318403237442</v>
      </c>
      <c r="D4540" s="80">
        <f t="shared" si="211"/>
        <v>10.437599713396814</v>
      </c>
      <c r="E4540" s="80">
        <f t="shared" si="212"/>
        <v>10.424508800060565</v>
      </c>
    </row>
    <row r="4541" spans="1:5" x14ac:dyDescent="0.3">
      <c r="A4541" s="81">
        <v>43307</v>
      </c>
      <c r="B4541" s="88">
        <v>6.39</v>
      </c>
      <c r="C4541" s="29">
        <f t="shared" si="210"/>
        <v>9.5315744113870498</v>
      </c>
      <c r="D4541" s="80">
        <f t="shared" si="211"/>
        <v>10.440269249889914</v>
      </c>
      <c r="E4541" s="80">
        <f t="shared" si="212"/>
        <v>10.427277829941326</v>
      </c>
    </row>
    <row r="4542" spans="1:5" x14ac:dyDescent="0.3">
      <c r="A4542" s="81">
        <v>43308</v>
      </c>
      <c r="B4542" s="88">
        <v>6.39</v>
      </c>
      <c r="C4542" s="29">
        <f t="shared" si="210"/>
        <v>9.5339175583245996</v>
      </c>
      <c r="D4542" s="80">
        <f t="shared" si="211"/>
        <v>10.442939469147756</v>
      </c>
      <c r="E4542" s="80">
        <f t="shared" si="212"/>
        <v>10.43004759535089</v>
      </c>
    </row>
    <row r="4543" spans="1:5" x14ac:dyDescent="0.3">
      <c r="A4543" s="81">
        <v>43311</v>
      </c>
      <c r="B4543" s="88">
        <v>6.39</v>
      </c>
      <c r="C4543" s="29">
        <f t="shared" si="210"/>
        <v>9.5362612812779624</v>
      </c>
      <c r="D4543" s="80">
        <f t="shared" si="211"/>
        <v>10.445610371344966</v>
      </c>
      <c r="E4543" s="80">
        <f t="shared" si="212"/>
        <v>10.432818096484635</v>
      </c>
    </row>
    <row r="4544" spans="1:5" x14ac:dyDescent="0.3">
      <c r="A4544" s="81">
        <v>43312</v>
      </c>
      <c r="B4544" s="88">
        <v>6.39</v>
      </c>
      <c r="C4544" s="29">
        <f t="shared" si="210"/>
        <v>9.5386055803887384</v>
      </c>
      <c r="D4544" s="80">
        <f t="shared" si="211"/>
        <v>10.448281956656214</v>
      </c>
      <c r="E4544" s="80">
        <f t="shared" si="212"/>
        <v>10.435589333537985</v>
      </c>
    </row>
    <row r="4545" spans="1:5" x14ac:dyDescent="0.3">
      <c r="A4545" s="81">
        <v>43313</v>
      </c>
      <c r="B4545" s="88">
        <v>6.39</v>
      </c>
      <c r="C4545" s="29">
        <f t="shared" si="210"/>
        <v>9.5409504557985638</v>
      </c>
      <c r="D4545" s="80">
        <f t="shared" si="211"/>
        <v>10.450954225256213</v>
      </c>
      <c r="E4545" s="80">
        <f t="shared" si="212"/>
        <v>10.438361306706422</v>
      </c>
    </row>
    <row r="4546" spans="1:5" x14ac:dyDescent="0.3">
      <c r="A4546" s="81">
        <v>43314</v>
      </c>
      <c r="B4546" s="88">
        <v>6.39</v>
      </c>
      <c r="C4546" s="29">
        <f t="shared" si="210"/>
        <v>9.543295907649112</v>
      </c>
      <c r="D4546" s="80">
        <f t="shared" si="211"/>
        <v>10.453627177319724</v>
      </c>
      <c r="E4546" s="80">
        <f t="shared" si="212"/>
        <v>10.44113401618548</v>
      </c>
    </row>
    <row r="4547" spans="1:5" x14ac:dyDescent="0.3">
      <c r="A4547" s="81">
        <v>43315</v>
      </c>
      <c r="B4547" s="88">
        <v>6.39</v>
      </c>
      <c r="C4547" s="29">
        <f t="shared" si="210"/>
        <v>9.5456419360820881</v>
      </c>
      <c r="D4547" s="80">
        <f t="shared" si="211"/>
        <v>10.456300813021551</v>
      </c>
      <c r="E4547" s="80">
        <f t="shared" si="212"/>
        <v>10.44390746217074</v>
      </c>
    </row>
    <row r="4548" spans="1:5" x14ac:dyDescent="0.3">
      <c r="A4548" s="81">
        <v>43318</v>
      </c>
      <c r="B4548" s="88">
        <v>6.39</v>
      </c>
      <c r="C4548" s="29">
        <f t="shared" si="210"/>
        <v>9.5479885412392349</v>
      </c>
      <c r="D4548" s="80">
        <f t="shared" si="211"/>
        <v>10.458975132536541</v>
      </c>
      <c r="E4548" s="80">
        <f t="shared" si="212"/>
        <v>10.44668164485784</v>
      </c>
    </row>
    <row r="4549" spans="1:5" x14ac:dyDescent="0.3">
      <c r="A4549" s="81">
        <v>43319</v>
      </c>
      <c r="B4549" s="88">
        <v>6.39</v>
      </c>
      <c r="C4549" s="29">
        <f t="shared" ref="C4549:C4612" si="213">IF(A4549=$B$2,1,IF(A4548&lt;DATE(1998,1,2),ROUND(B4548/3000+1,8)*C4548,ROUND(((1+B4548/100)^(1/252)),8)*C4548))</f>
        <v>9.5503357232623269</v>
      </c>
      <c r="D4549" s="80">
        <f t="shared" ref="D4549:D4612" si="214">(((ROUND(C4549/C4548,8)-1)*$D$1)+1)*D4548</f>
        <v>10.461650136039585</v>
      </c>
      <c r="E4549" s="80">
        <f t="shared" ref="E4549:E4612" si="215">(((ROUND(C4549/C4548,8))*(($E$1+1)^(1/252)))*E4548)</f>
        <v>10.449456564442468</v>
      </c>
    </row>
    <row r="4550" spans="1:5" x14ac:dyDescent="0.3">
      <c r="A4550" s="81">
        <v>43320</v>
      </c>
      <c r="B4550" s="88">
        <v>6.39</v>
      </c>
      <c r="C4550" s="29">
        <f t="shared" si="213"/>
        <v>9.5526834822931761</v>
      </c>
      <c r="D4550" s="80">
        <f t="shared" si="214"/>
        <v>10.464325823705625</v>
      </c>
      <c r="E4550" s="80">
        <f t="shared" si="215"/>
        <v>10.452232221120362</v>
      </c>
    </row>
    <row r="4551" spans="1:5" x14ac:dyDescent="0.3">
      <c r="A4551" s="81">
        <v>43321</v>
      </c>
      <c r="B4551" s="88">
        <v>6.39</v>
      </c>
      <c r="C4551" s="29">
        <f t="shared" si="213"/>
        <v>9.555031818473628</v>
      </c>
      <c r="D4551" s="80">
        <f t="shared" si="214"/>
        <v>10.467002195709641</v>
      </c>
      <c r="E4551" s="80">
        <f t="shared" si="215"/>
        <v>10.455008615087314</v>
      </c>
    </row>
    <row r="4552" spans="1:5" x14ac:dyDescent="0.3">
      <c r="A4552" s="81">
        <v>43322</v>
      </c>
      <c r="B4552" s="88">
        <v>6.39</v>
      </c>
      <c r="C4552" s="29">
        <f t="shared" si="213"/>
        <v>9.5573807319455621</v>
      </c>
      <c r="D4552" s="80">
        <f t="shared" si="214"/>
        <v>10.469679252226662</v>
      </c>
      <c r="E4552" s="80">
        <f t="shared" si="215"/>
        <v>10.457785746539169</v>
      </c>
    </row>
    <row r="4553" spans="1:5" x14ac:dyDescent="0.3">
      <c r="A4553" s="81">
        <v>43325</v>
      </c>
      <c r="B4553" s="88">
        <v>6.39</v>
      </c>
      <c r="C4553" s="29">
        <f t="shared" si="213"/>
        <v>9.5597302228508951</v>
      </c>
      <c r="D4553" s="80">
        <f t="shared" si="214"/>
        <v>10.472356993431758</v>
      </c>
      <c r="E4553" s="80">
        <f t="shared" si="215"/>
        <v>10.460563615671823</v>
      </c>
    </row>
    <row r="4554" spans="1:5" x14ac:dyDescent="0.3">
      <c r="A4554" s="81">
        <v>43326</v>
      </c>
      <c r="B4554" s="88">
        <v>6.39</v>
      </c>
      <c r="C4554" s="29">
        <f t="shared" si="213"/>
        <v>9.5620802913315774</v>
      </c>
      <c r="D4554" s="80">
        <f t="shared" si="214"/>
        <v>10.475035419500047</v>
      </c>
      <c r="E4554" s="80">
        <f t="shared" si="215"/>
        <v>10.463342222681224</v>
      </c>
    </row>
    <row r="4555" spans="1:5" x14ac:dyDescent="0.3">
      <c r="A4555" s="81">
        <v>43327</v>
      </c>
      <c r="B4555" s="88">
        <v>6.39</v>
      </c>
      <c r="C4555" s="29">
        <f t="shared" si="213"/>
        <v>9.5644309375295951</v>
      </c>
      <c r="D4555" s="80">
        <f t="shared" si="214"/>
        <v>10.47771453060669</v>
      </c>
      <c r="E4555" s="80">
        <f t="shared" si="215"/>
        <v>10.46612156776337</v>
      </c>
    </row>
    <row r="4556" spans="1:5" x14ac:dyDescent="0.3">
      <c r="A4556" s="81">
        <v>43328</v>
      </c>
      <c r="B4556" s="88">
        <v>6.39</v>
      </c>
      <c r="C4556" s="29">
        <f t="shared" si="213"/>
        <v>9.5667821615869677</v>
      </c>
      <c r="D4556" s="80">
        <f t="shared" si="214"/>
        <v>10.480394326926895</v>
      </c>
      <c r="E4556" s="80">
        <f t="shared" si="215"/>
        <v>10.468901651114313</v>
      </c>
    </row>
    <row r="4557" spans="1:5" x14ac:dyDescent="0.3">
      <c r="A4557" s="81">
        <v>43329</v>
      </c>
      <c r="B4557" s="88">
        <v>6.39</v>
      </c>
      <c r="C4557" s="29">
        <f t="shared" si="213"/>
        <v>9.5691339636457489</v>
      </c>
      <c r="D4557" s="80">
        <f t="shared" si="214"/>
        <v>10.483074808635912</v>
      </c>
      <c r="E4557" s="80">
        <f t="shared" si="215"/>
        <v>10.471682472930159</v>
      </c>
    </row>
    <row r="4558" spans="1:5" x14ac:dyDescent="0.3">
      <c r="A4558" s="81">
        <v>43332</v>
      </c>
      <c r="B4558" s="88">
        <v>6.39</v>
      </c>
      <c r="C4558" s="29">
        <f t="shared" si="213"/>
        <v>9.5714863438480311</v>
      </c>
      <c r="D4558" s="80">
        <f t="shared" si="214"/>
        <v>10.485755975909038</v>
      </c>
      <c r="E4558" s="80">
        <f t="shared" si="215"/>
        <v>10.474464033407063</v>
      </c>
    </row>
    <row r="4559" spans="1:5" x14ac:dyDescent="0.3">
      <c r="A4559" s="81">
        <v>43333</v>
      </c>
      <c r="B4559" s="88">
        <v>6.39</v>
      </c>
      <c r="C4559" s="29">
        <f t="shared" si="213"/>
        <v>9.5738393023359389</v>
      </c>
      <c r="D4559" s="80">
        <f t="shared" si="214"/>
        <v>10.488437828921613</v>
      </c>
      <c r="E4559" s="80">
        <f t="shared" si="215"/>
        <v>10.477246332741233</v>
      </c>
    </row>
    <row r="4560" spans="1:5" x14ac:dyDescent="0.3">
      <c r="A4560" s="81">
        <v>43334</v>
      </c>
      <c r="B4560" s="88">
        <v>6.39</v>
      </c>
      <c r="C4560" s="29">
        <f t="shared" si="213"/>
        <v>9.5761928392516307</v>
      </c>
      <c r="D4560" s="80">
        <f t="shared" si="214"/>
        <v>10.491120367849023</v>
      </c>
      <c r="E4560" s="80">
        <f t="shared" si="215"/>
        <v>10.48002937112893</v>
      </c>
    </row>
    <row r="4561" spans="1:5" x14ac:dyDescent="0.3">
      <c r="A4561" s="81">
        <v>43335</v>
      </c>
      <c r="B4561" s="88">
        <v>6.39</v>
      </c>
      <c r="C4561" s="29">
        <f t="shared" si="213"/>
        <v>9.5785469547373037</v>
      </c>
      <c r="D4561" s="80">
        <f t="shared" si="214"/>
        <v>10.493803592866698</v>
      </c>
      <c r="E4561" s="80">
        <f t="shared" si="215"/>
        <v>10.482813148766466</v>
      </c>
    </row>
    <row r="4562" spans="1:5" x14ac:dyDescent="0.3">
      <c r="A4562" s="81">
        <v>43336</v>
      </c>
      <c r="B4562" s="88">
        <v>6.39</v>
      </c>
      <c r="C4562" s="29">
        <f t="shared" si="213"/>
        <v>9.5809016489351855</v>
      </c>
      <c r="D4562" s="80">
        <f t="shared" si="214"/>
        <v>10.496487504150114</v>
      </c>
      <c r="E4562" s="80">
        <f t="shared" si="215"/>
        <v>10.485597665850205</v>
      </c>
    </row>
    <row r="4563" spans="1:5" x14ac:dyDescent="0.3">
      <c r="A4563" s="81">
        <v>43339</v>
      </c>
      <c r="B4563" s="88">
        <v>6.39</v>
      </c>
      <c r="C4563" s="29">
        <f t="shared" si="213"/>
        <v>9.5832569219875428</v>
      </c>
      <c r="D4563" s="80">
        <f t="shared" si="214"/>
        <v>10.499172101874793</v>
      </c>
      <c r="E4563" s="80">
        <f t="shared" si="215"/>
        <v>10.488382922576566</v>
      </c>
    </row>
    <row r="4564" spans="1:5" x14ac:dyDescent="0.3">
      <c r="A4564" s="81">
        <v>43340</v>
      </c>
      <c r="B4564" s="88">
        <v>6.39</v>
      </c>
      <c r="C4564" s="29">
        <f t="shared" si="213"/>
        <v>9.5856127740366741</v>
      </c>
      <c r="D4564" s="80">
        <f t="shared" si="214"/>
        <v>10.501857386216297</v>
      </c>
      <c r="E4564" s="80">
        <f t="shared" si="215"/>
        <v>10.491168919142016</v>
      </c>
    </row>
    <row r="4565" spans="1:5" x14ac:dyDescent="0.3">
      <c r="A4565" s="81">
        <v>43341</v>
      </c>
      <c r="B4565" s="88">
        <v>6.39</v>
      </c>
      <c r="C4565" s="29">
        <f t="shared" si="213"/>
        <v>9.5879692052249137</v>
      </c>
      <c r="D4565" s="80">
        <f t="shared" si="214"/>
        <v>10.50454335735024</v>
      </c>
      <c r="E4565" s="80">
        <f t="shared" si="215"/>
        <v>10.493955655743077</v>
      </c>
    </row>
    <row r="4566" spans="1:5" x14ac:dyDescent="0.3">
      <c r="A4566" s="81">
        <v>43342</v>
      </c>
      <c r="B4566" s="88">
        <v>6.39</v>
      </c>
      <c r="C4566" s="29">
        <f t="shared" si="213"/>
        <v>9.5903262156946329</v>
      </c>
      <c r="D4566" s="80">
        <f t="shared" si="214"/>
        <v>10.507230015452274</v>
      </c>
      <c r="E4566" s="80">
        <f t="shared" si="215"/>
        <v>10.496743132576324</v>
      </c>
    </row>
    <row r="4567" spans="1:5" x14ac:dyDescent="0.3">
      <c r="A4567" s="81">
        <v>43343</v>
      </c>
      <c r="B4567" s="88">
        <v>6.39</v>
      </c>
      <c r="C4567" s="29">
        <f t="shared" si="213"/>
        <v>9.5926838055882353</v>
      </c>
      <c r="D4567" s="80">
        <f t="shared" si="214"/>
        <v>10.5099173606981</v>
      </c>
      <c r="E4567" s="80">
        <f t="shared" si="215"/>
        <v>10.49953134983838</v>
      </c>
    </row>
    <row r="4568" spans="1:5" x14ac:dyDescent="0.3">
      <c r="A4568" s="81">
        <v>43346</v>
      </c>
      <c r="B4568" s="88">
        <v>6.39</v>
      </c>
      <c r="C4568" s="29">
        <f t="shared" si="213"/>
        <v>9.5950419750481615</v>
      </c>
      <c r="D4568" s="80">
        <f t="shared" si="214"/>
        <v>10.512605393263463</v>
      </c>
      <c r="E4568" s="80">
        <f t="shared" si="215"/>
        <v>10.502320307725922</v>
      </c>
    </row>
    <row r="4569" spans="1:5" x14ac:dyDescent="0.3">
      <c r="A4569" s="81">
        <v>43347</v>
      </c>
      <c r="B4569" s="88">
        <v>6.39</v>
      </c>
      <c r="C4569" s="29">
        <f t="shared" si="213"/>
        <v>9.5974007242168859</v>
      </c>
      <c r="D4569" s="80">
        <f t="shared" si="214"/>
        <v>10.515294113324154</v>
      </c>
      <c r="E4569" s="80">
        <f t="shared" si="215"/>
        <v>10.505110006435682</v>
      </c>
    </row>
    <row r="4570" spans="1:5" x14ac:dyDescent="0.3">
      <c r="A4570" s="81">
        <v>43348</v>
      </c>
      <c r="B4570" s="88">
        <v>6.39</v>
      </c>
      <c r="C4570" s="29">
        <f t="shared" si="213"/>
        <v>9.5997600532369187</v>
      </c>
      <c r="D4570" s="80">
        <f t="shared" si="214"/>
        <v>10.517983521056006</v>
      </c>
      <c r="E4570" s="80">
        <f t="shared" si="215"/>
        <v>10.507900446164443</v>
      </c>
    </row>
    <row r="4571" spans="1:5" x14ac:dyDescent="0.3">
      <c r="A4571" s="81">
        <v>43349</v>
      </c>
      <c r="B4571" s="88">
        <v>6.39</v>
      </c>
      <c r="C4571" s="29">
        <f t="shared" si="213"/>
        <v>9.6021199622508053</v>
      </c>
      <c r="D4571" s="80">
        <f t="shared" si="214"/>
        <v>10.5206736166349</v>
      </c>
      <c r="E4571" s="80">
        <f t="shared" si="215"/>
        <v>10.510691627109038</v>
      </c>
    </row>
    <row r="4572" spans="1:5" x14ac:dyDescent="0.3">
      <c r="A4572" s="81">
        <v>43353</v>
      </c>
      <c r="B4572" s="88">
        <v>6.39</v>
      </c>
      <c r="C4572" s="29">
        <f t="shared" si="213"/>
        <v>9.6044804514011251</v>
      </c>
      <c r="D4572" s="80">
        <f t="shared" si="214"/>
        <v>10.52336440023676</v>
      </c>
      <c r="E4572" s="80">
        <f t="shared" si="215"/>
        <v>10.513483549466354</v>
      </c>
    </row>
    <row r="4573" spans="1:5" x14ac:dyDescent="0.3">
      <c r="A4573" s="81">
        <v>43354</v>
      </c>
      <c r="B4573" s="88">
        <v>6.39</v>
      </c>
      <c r="C4573" s="29">
        <f t="shared" si="213"/>
        <v>9.6068415208304927</v>
      </c>
      <c r="D4573" s="80">
        <f t="shared" si="214"/>
        <v>10.526055872037556</v>
      </c>
      <c r="E4573" s="80">
        <f t="shared" si="215"/>
        <v>10.516276213433331</v>
      </c>
    </row>
    <row r="4574" spans="1:5" x14ac:dyDescent="0.3">
      <c r="A4574" s="81">
        <v>43355</v>
      </c>
      <c r="B4574" s="88">
        <v>6.39</v>
      </c>
      <c r="C4574" s="29">
        <f t="shared" si="213"/>
        <v>9.6092031706815568</v>
      </c>
      <c r="D4574" s="80">
        <f t="shared" si="214"/>
        <v>10.528748032213304</v>
      </c>
      <c r="E4574" s="80">
        <f t="shared" si="215"/>
        <v>10.519069619206959</v>
      </c>
    </row>
    <row r="4575" spans="1:5" x14ac:dyDescent="0.3">
      <c r="A4575" s="81">
        <v>43356</v>
      </c>
      <c r="B4575" s="88">
        <v>6.39</v>
      </c>
      <c r="C4575" s="29">
        <f t="shared" si="213"/>
        <v>9.6115654010970051</v>
      </c>
      <c r="D4575" s="80">
        <f t="shared" si="214"/>
        <v>10.531440880940062</v>
      </c>
      <c r="E4575" s="80">
        <f t="shared" si="215"/>
        <v>10.521863766984284</v>
      </c>
    </row>
    <row r="4576" spans="1:5" x14ac:dyDescent="0.3">
      <c r="A4576" s="81">
        <v>43357</v>
      </c>
      <c r="B4576" s="88">
        <v>6.39</v>
      </c>
      <c r="C4576" s="29">
        <f t="shared" si="213"/>
        <v>9.6139282122195553</v>
      </c>
      <c r="D4576" s="80">
        <f t="shared" si="214"/>
        <v>10.534134418393936</v>
      </c>
      <c r="E4576" s="80">
        <f t="shared" si="215"/>
        <v>10.5246586569624</v>
      </c>
    </row>
    <row r="4577" spans="1:5" x14ac:dyDescent="0.3">
      <c r="A4577" s="81">
        <v>43360</v>
      </c>
      <c r="B4577" s="88">
        <v>6.39</v>
      </c>
      <c r="C4577" s="29">
        <f t="shared" si="213"/>
        <v>9.6162916041919644</v>
      </c>
      <c r="D4577" s="80">
        <f t="shared" si="214"/>
        <v>10.536828644751077</v>
      </c>
      <c r="E4577" s="80">
        <f t="shared" si="215"/>
        <v>10.527454289338456</v>
      </c>
    </row>
    <row r="4578" spans="1:5" x14ac:dyDescent="0.3">
      <c r="A4578" s="81">
        <v>43361</v>
      </c>
      <c r="B4578" s="88">
        <v>6.39</v>
      </c>
      <c r="C4578" s="29">
        <f t="shared" si="213"/>
        <v>9.6186555771570212</v>
      </c>
      <c r="D4578" s="80">
        <f t="shared" si="214"/>
        <v>10.539523560187678</v>
      </c>
      <c r="E4578" s="80">
        <f t="shared" si="215"/>
        <v>10.530250664309653</v>
      </c>
    </row>
    <row r="4579" spans="1:5" x14ac:dyDescent="0.3">
      <c r="A4579" s="81">
        <v>43362</v>
      </c>
      <c r="B4579" s="88">
        <v>6.39</v>
      </c>
      <c r="C4579" s="29">
        <f t="shared" si="213"/>
        <v>9.6210201312575521</v>
      </c>
      <c r="D4579" s="80">
        <f t="shared" si="214"/>
        <v>10.542219164879979</v>
      </c>
      <c r="E4579" s="80">
        <f t="shared" si="215"/>
        <v>10.533047782073245</v>
      </c>
    </row>
    <row r="4580" spans="1:5" x14ac:dyDescent="0.3">
      <c r="A4580" s="81">
        <v>43363</v>
      </c>
      <c r="B4580" s="88">
        <v>6.39</v>
      </c>
      <c r="C4580" s="29">
        <f t="shared" si="213"/>
        <v>9.6233852666364186</v>
      </c>
      <c r="D4580" s="80">
        <f t="shared" si="214"/>
        <v>10.544915459004267</v>
      </c>
      <c r="E4580" s="80">
        <f t="shared" si="215"/>
        <v>10.535845642826537</v>
      </c>
    </row>
    <row r="4581" spans="1:5" x14ac:dyDescent="0.3">
      <c r="A4581" s="81">
        <v>43364</v>
      </c>
      <c r="B4581" s="88">
        <v>6.39</v>
      </c>
      <c r="C4581" s="29">
        <f t="shared" si="213"/>
        <v>9.6257509834365145</v>
      </c>
      <c r="D4581" s="80">
        <f t="shared" si="214"/>
        <v>10.54761244273687</v>
      </c>
      <c r="E4581" s="80">
        <f t="shared" si="215"/>
        <v>10.538644246766887</v>
      </c>
    </row>
    <row r="4582" spans="1:5" x14ac:dyDescent="0.3">
      <c r="A4582" s="81">
        <v>43367</v>
      </c>
      <c r="B4582" s="88">
        <v>6.39</v>
      </c>
      <c r="C4582" s="29">
        <f t="shared" si="213"/>
        <v>9.6281172818007708</v>
      </c>
      <c r="D4582" s="80">
        <f t="shared" si="214"/>
        <v>10.550310116254165</v>
      </c>
      <c r="E4582" s="80">
        <f t="shared" si="215"/>
        <v>10.541443594091707</v>
      </c>
    </row>
    <row r="4583" spans="1:5" x14ac:dyDescent="0.3">
      <c r="A4583" s="81">
        <v>43368</v>
      </c>
      <c r="B4583" s="88">
        <v>6.39</v>
      </c>
      <c r="C4583" s="29">
        <f t="shared" si="213"/>
        <v>9.6304841618721539</v>
      </c>
      <c r="D4583" s="80">
        <f t="shared" si="214"/>
        <v>10.553008479732572</v>
      </c>
      <c r="E4583" s="80">
        <f t="shared" si="215"/>
        <v>10.544243684998458</v>
      </c>
    </row>
    <row r="4584" spans="1:5" x14ac:dyDescent="0.3">
      <c r="A4584" s="81">
        <v>43369</v>
      </c>
      <c r="B4584" s="88">
        <v>6.39</v>
      </c>
      <c r="C4584" s="29">
        <f t="shared" si="213"/>
        <v>9.6328516237936661</v>
      </c>
      <c r="D4584" s="80">
        <f t="shared" si="214"/>
        <v>10.555707533348555</v>
      </c>
      <c r="E4584" s="80">
        <f t="shared" si="215"/>
        <v>10.547044519684656</v>
      </c>
    </row>
    <row r="4585" spans="1:5" x14ac:dyDescent="0.3">
      <c r="A4585" s="81">
        <v>43370</v>
      </c>
      <c r="B4585" s="88">
        <v>6.39</v>
      </c>
      <c r="C4585" s="29">
        <f t="shared" si="213"/>
        <v>9.635219667708343</v>
      </c>
      <c r="D4585" s="80">
        <f t="shared" si="214"/>
        <v>10.558407277278626</v>
      </c>
      <c r="E4585" s="80">
        <f t="shared" si="215"/>
        <v>10.549846098347869</v>
      </c>
    </row>
    <row r="4586" spans="1:5" x14ac:dyDescent="0.3">
      <c r="A4586" s="81">
        <v>43371</v>
      </c>
      <c r="B4586" s="88">
        <v>6.39</v>
      </c>
      <c r="C4586" s="29">
        <f t="shared" si="213"/>
        <v>9.6375882937592543</v>
      </c>
      <c r="D4586" s="80">
        <f t="shared" si="214"/>
        <v>10.561107711699341</v>
      </c>
      <c r="E4586" s="80">
        <f t="shared" si="215"/>
        <v>10.552648421185717</v>
      </c>
    </row>
    <row r="4587" spans="1:5" x14ac:dyDescent="0.3">
      <c r="A4587" s="81">
        <v>43374</v>
      </c>
      <c r="B4587" s="88">
        <v>6.4</v>
      </c>
      <c r="C4587" s="29">
        <f t="shared" si="213"/>
        <v>9.6399575020895085</v>
      </c>
      <c r="D4587" s="80">
        <f t="shared" si="214"/>
        <v>10.563808836787301</v>
      </c>
      <c r="E4587" s="80">
        <f t="shared" si="215"/>
        <v>10.555451488395873</v>
      </c>
    </row>
    <row r="4588" spans="1:5" x14ac:dyDescent="0.3">
      <c r="A4588" s="81">
        <v>43375</v>
      </c>
      <c r="B4588" s="88">
        <v>6.4</v>
      </c>
      <c r="C4588" s="29">
        <f t="shared" si="213"/>
        <v>9.642330859626524</v>
      </c>
      <c r="D4588" s="80">
        <f t="shared" si="214"/>
        <v>10.566514719236238</v>
      </c>
      <c r="E4588" s="80">
        <f t="shared" si="215"/>
        <v>10.558259205770412</v>
      </c>
    </row>
    <row r="4589" spans="1:5" x14ac:dyDescent="0.3">
      <c r="A4589" s="81">
        <v>43376</v>
      </c>
      <c r="B4589" s="88">
        <v>6.4</v>
      </c>
      <c r="C4589" s="29">
        <f t="shared" si="213"/>
        <v>9.6447048014841652</v>
      </c>
      <c r="D4589" s="80">
        <f t="shared" si="214"/>
        <v>10.569221294787441</v>
      </c>
      <c r="E4589" s="80">
        <f t="shared" si="215"/>
        <v>10.56106766998907</v>
      </c>
    </row>
    <row r="4590" spans="1:5" x14ac:dyDescent="0.3">
      <c r="A4590" s="81">
        <v>43377</v>
      </c>
      <c r="B4590" s="88">
        <v>6.4</v>
      </c>
      <c r="C4590" s="29">
        <f t="shared" si="213"/>
        <v>9.6470793278062921</v>
      </c>
      <c r="D4590" s="80">
        <f t="shared" si="214"/>
        <v>10.571928563618444</v>
      </c>
      <c r="E4590" s="80">
        <f t="shared" si="215"/>
        <v>10.563876881250502</v>
      </c>
    </row>
    <row r="4591" spans="1:5" x14ac:dyDescent="0.3">
      <c r="A4591" s="81">
        <v>43378</v>
      </c>
      <c r="B4591" s="88">
        <v>6.4</v>
      </c>
      <c r="C4591" s="29">
        <f t="shared" si="213"/>
        <v>9.6494544387367984</v>
      </c>
      <c r="D4591" s="80">
        <f t="shared" si="214"/>
        <v>10.574636525906827</v>
      </c>
      <c r="E4591" s="80">
        <f t="shared" si="215"/>
        <v>10.566686839753423</v>
      </c>
    </row>
    <row r="4592" spans="1:5" x14ac:dyDescent="0.3">
      <c r="A4592" s="81">
        <v>43381</v>
      </c>
      <c r="B4592" s="88">
        <v>6.4</v>
      </c>
      <c r="C4592" s="29">
        <f t="shared" si="213"/>
        <v>9.6518301344196171</v>
      </c>
      <c r="D4592" s="80">
        <f t="shared" si="214"/>
        <v>10.57734518183022</v>
      </c>
      <c r="E4592" s="80">
        <f t="shared" si="215"/>
        <v>10.569497545696594</v>
      </c>
    </row>
    <row r="4593" spans="1:5" x14ac:dyDescent="0.3">
      <c r="A4593" s="81">
        <v>43382</v>
      </c>
      <c r="B4593" s="88">
        <v>6.4</v>
      </c>
      <c r="C4593" s="29">
        <f t="shared" si="213"/>
        <v>9.6542064149987112</v>
      </c>
      <c r="D4593" s="80">
        <f t="shared" si="214"/>
        <v>10.580054531566292</v>
      </c>
      <c r="E4593" s="80">
        <f t="shared" si="215"/>
        <v>10.572308999278833</v>
      </c>
    </row>
    <row r="4594" spans="1:5" x14ac:dyDescent="0.3">
      <c r="A4594" s="81">
        <v>43383</v>
      </c>
      <c r="B4594" s="88">
        <v>6.4</v>
      </c>
      <c r="C4594" s="29">
        <f t="shared" si="213"/>
        <v>9.6565832806180847</v>
      </c>
      <c r="D4594" s="80">
        <f t="shared" si="214"/>
        <v>10.582764575292762</v>
      </c>
      <c r="E4594" s="80">
        <f t="shared" si="215"/>
        <v>10.575121200699011</v>
      </c>
    </row>
    <row r="4595" spans="1:5" x14ac:dyDescent="0.3">
      <c r="A4595" s="81">
        <v>43384</v>
      </c>
      <c r="B4595" s="88">
        <v>6.4</v>
      </c>
      <c r="C4595" s="29">
        <f t="shared" si="213"/>
        <v>9.6589607314217734</v>
      </c>
      <c r="D4595" s="80">
        <f t="shared" si="214"/>
        <v>10.585475313187393</v>
      </c>
      <c r="E4595" s="80">
        <f t="shared" si="215"/>
        <v>10.577934150156047</v>
      </c>
    </row>
    <row r="4596" spans="1:5" x14ac:dyDescent="0.3">
      <c r="A4596" s="81">
        <v>43388</v>
      </c>
      <c r="B4596" s="88">
        <v>6.4</v>
      </c>
      <c r="C4596" s="29">
        <f t="shared" si="213"/>
        <v>9.6613387675538505</v>
      </c>
      <c r="D4596" s="80">
        <f t="shared" si="214"/>
        <v>10.588186745427995</v>
      </c>
      <c r="E4596" s="80">
        <f t="shared" si="215"/>
        <v>10.580747847848919</v>
      </c>
    </row>
    <row r="4597" spans="1:5" x14ac:dyDescent="0.3">
      <c r="A4597" s="81">
        <v>43389</v>
      </c>
      <c r="B4597" s="88">
        <v>6.4</v>
      </c>
      <c r="C4597" s="29">
        <f t="shared" si="213"/>
        <v>9.6637173891584229</v>
      </c>
      <c r="D4597" s="80">
        <f t="shared" si="214"/>
        <v>10.590898872192421</v>
      </c>
      <c r="E4597" s="80">
        <f t="shared" si="215"/>
        <v>10.583562293976655</v>
      </c>
    </row>
    <row r="4598" spans="1:5" x14ac:dyDescent="0.3">
      <c r="A4598" s="81">
        <v>43390</v>
      </c>
      <c r="B4598" s="88">
        <v>6.4</v>
      </c>
      <c r="C4598" s="29">
        <f t="shared" si="213"/>
        <v>9.666096596379635</v>
      </c>
      <c r="D4598" s="80">
        <f t="shared" si="214"/>
        <v>10.59361169365857</v>
      </c>
      <c r="E4598" s="80">
        <f t="shared" si="215"/>
        <v>10.586377488738338</v>
      </c>
    </row>
    <row r="4599" spans="1:5" x14ac:dyDescent="0.3">
      <c r="A4599" s="81">
        <v>43391</v>
      </c>
      <c r="B4599" s="88">
        <v>6.4</v>
      </c>
      <c r="C4599" s="29">
        <f t="shared" si="213"/>
        <v>9.6684763893616648</v>
      </c>
      <c r="D4599" s="80">
        <f t="shared" si="214"/>
        <v>10.596325210004389</v>
      </c>
      <c r="E4599" s="80">
        <f t="shared" si="215"/>
        <v>10.589193432333099</v>
      </c>
    </row>
    <row r="4600" spans="1:5" x14ac:dyDescent="0.3">
      <c r="A4600" s="81">
        <v>43392</v>
      </c>
      <c r="B4600" s="88">
        <v>6.4</v>
      </c>
      <c r="C4600" s="29">
        <f t="shared" si="213"/>
        <v>9.6708567682487256</v>
      </c>
      <c r="D4600" s="80">
        <f t="shared" si="214"/>
        <v>10.599039421407868</v>
      </c>
      <c r="E4600" s="80">
        <f t="shared" si="215"/>
        <v>10.592010124960128</v>
      </c>
    </row>
    <row r="4601" spans="1:5" x14ac:dyDescent="0.3">
      <c r="A4601" s="81">
        <v>43395</v>
      </c>
      <c r="B4601" s="88">
        <v>6.4</v>
      </c>
      <c r="C4601" s="29">
        <f t="shared" si="213"/>
        <v>9.6732377331850685</v>
      </c>
      <c r="D4601" s="80">
        <f t="shared" si="214"/>
        <v>10.601754328047045</v>
      </c>
      <c r="E4601" s="80">
        <f t="shared" si="215"/>
        <v>10.594827566818664</v>
      </c>
    </row>
    <row r="4602" spans="1:5" x14ac:dyDescent="0.3">
      <c r="A4602" s="81">
        <v>43396</v>
      </c>
      <c r="B4602" s="88">
        <v>6.4</v>
      </c>
      <c r="C4602" s="29">
        <f t="shared" si="213"/>
        <v>9.6756192843149798</v>
      </c>
      <c r="D4602" s="80">
        <f t="shared" si="214"/>
        <v>10.6044699301</v>
      </c>
      <c r="E4602" s="80">
        <f t="shared" si="215"/>
        <v>10.597645758107999</v>
      </c>
    </row>
    <row r="4603" spans="1:5" x14ac:dyDescent="0.3">
      <c r="A4603" s="81">
        <v>43397</v>
      </c>
      <c r="B4603" s="88">
        <v>6.4</v>
      </c>
      <c r="C4603" s="29">
        <f t="shared" si="213"/>
        <v>9.6780014217827794</v>
      </c>
      <c r="D4603" s="80">
        <f t="shared" si="214"/>
        <v>10.607186227744863</v>
      </c>
      <c r="E4603" s="80">
        <f t="shared" si="215"/>
        <v>10.600464699027482</v>
      </c>
    </row>
    <row r="4604" spans="1:5" x14ac:dyDescent="0.3">
      <c r="A4604" s="81">
        <v>43398</v>
      </c>
      <c r="B4604" s="88">
        <v>6.4</v>
      </c>
      <c r="C4604" s="29">
        <f t="shared" si="213"/>
        <v>9.6803841457328232</v>
      </c>
      <c r="D4604" s="80">
        <f t="shared" si="214"/>
        <v>10.609903221159806</v>
      </c>
      <c r="E4604" s="80">
        <f t="shared" si="215"/>
        <v>10.60328438977651</v>
      </c>
    </row>
    <row r="4605" spans="1:5" x14ac:dyDescent="0.3">
      <c r="A4605" s="81">
        <v>43399</v>
      </c>
      <c r="B4605" s="88">
        <v>6.4</v>
      </c>
      <c r="C4605" s="29">
        <f t="shared" si="213"/>
        <v>9.6827674563095041</v>
      </c>
      <c r="D4605" s="80">
        <f t="shared" si="214"/>
        <v>10.612620910523049</v>
      </c>
      <c r="E4605" s="80">
        <f t="shared" si="215"/>
        <v>10.606104830554537</v>
      </c>
    </row>
    <row r="4606" spans="1:5" x14ac:dyDescent="0.3">
      <c r="A4606" s="81">
        <v>43402</v>
      </c>
      <c r="B4606" s="88">
        <v>6.4</v>
      </c>
      <c r="C4606" s="29">
        <f t="shared" si="213"/>
        <v>9.6851513536572487</v>
      </c>
      <c r="D4606" s="80">
        <f t="shared" si="214"/>
        <v>10.615339296012856</v>
      </c>
      <c r="E4606" s="80">
        <f t="shared" si="215"/>
        <v>10.608926021561068</v>
      </c>
    </row>
    <row r="4607" spans="1:5" x14ac:dyDescent="0.3">
      <c r="A4607" s="81">
        <v>43403</v>
      </c>
      <c r="B4607" s="88">
        <v>6.4</v>
      </c>
      <c r="C4607" s="29">
        <f t="shared" si="213"/>
        <v>9.6875358379205192</v>
      </c>
      <c r="D4607" s="80">
        <f t="shared" si="214"/>
        <v>10.618058377807536</v>
      </c>
      <c r="E4607" s="80">
        <f t="shared" si="215"/>
        <v>10.611747962995661</v>
      </c>
    </row>
    <row r="4608" spans="1:5" x14ac:dyDescent="0.3">
      <c r="A4608" s="81">
        <v>43404</v>
      </c>
      <c r="B4608" s="88">
        <v>6.4</v>
      </c>
      <c r="C4608" s="29">
        <f t="shared" si="213"/>
        <v>9.6899209092438152</v>
      </c>
      <c r="D4608" s="80">
        <f t="shared" si="214"/>
        <v>10.620778156085448</v>
      </c>
      <c r="E4608" s="80">
        <f t="shared" si="215"/>
        <v>10.614570655057928</v>
      </c>
    </row>
    <row r="4609" spans="1:5" x14ac:dyDescent="0.3">
      <c r="A4609" s="81">
        <v>43405</v>
      </c>
      <c r="B4609" s="88">
        <v>6.4</v>
      </c>
      <c r="C4609" s="29">
        <f t="shared" si="213"/>
        <v>9.6923065677716718</v>
      </c>
      <c r="D4609" s="80">
        <f t="shared" si="214"/>
        <v>10.623498631024992</v>
      </c>
      <c r="E4609" s="80">
        <f t="shared" si="215"/>
        <v>10.617394097947534</v>
      </c>
    </row>
    <row r="4610" spans="1:5" x14ac:dyDescent="0.3">
      <c r="A4610" s="81">
        <v>43409</v>
      </c>
      <c r="B4610" s="88">
        <v>6.4</v>
      </c>
      <c r="C4610" s="29">
        <f t="shared" si="213"/>
        <v>9.6946928136486576</v>
      </c>
      <c r="D4610" s="80">
        <f t="shared" si="214"/>
        <v>10.626219802804615</v>
      </c>
      <c r="E4610" s="80">
        <f t="shared" si="215"/>
        <v>10.620218291864195</v>
      </c>
    </row>
    <row r="4611" spans="1:5" x14ac:dyDescent="0.3">
      <c r="A4611" s="81">
        <v>43410</v>
      </c>
      <c r="B4611" s="88">
        <v>6.4</v>
      </c>
      <c r="C4611" s="29">
        <f t="shared" si="213"/>
        <v>9.697079647019379</v>
      </c>
      <c r="D4611" s="80">
        <f t="shared" si="214"/>
        <v>10.628941671602812</v>
      </c>
      <c r="E4611" s="80">
        <f t="shared" si="215"/>
        <v>10.623043237007682</v>
      </c>
    </row>
    <row r="4612" spans="1:5" x14ac:dyDescent="0.3">
      <c r="A4612" s="81">
        <v>43411</v>
      </c>
      <c r="B4612" s="88">
        <v>6.4</v>
      </c>
      <c r="C4612" s="29">
        <f t="shared" si="213"/>
        <v>9.6994670680284756</v>
      </c>
      <c r="D4612" s="80">
        <f t="shared" si="214"/>
        <v>10.63166423759812</v>
      </c>
      <c r="E4612" s="80">
        <f t="shared" si="215"/>
        <v>10.625868933577822</v>
      </c>
    </row>
    <row r="4613" spans="1:5" x14ac:dyDescent="0.3">
      <c r="A4613" s="81">
        <v>43412</v>
      </c>
      <c r="B4613" s="88">
        <v>6.4</v>
      </c>
      <c r="C4613" s="29">
        <f t="shared" ref="C4613:C4676" si="216">IF(A4613=$B$2,1,IF(A4612&lt;DATE(1998,1,2),ROUND(B4612/3000+1,8)*C4612,ROUND(((1+B4612/100)^(1/252)),8)*C4612))</f>
        <v>9.7018550768206246</v>
      </c>
      <c r="D4613" s="80">
        <f t="shared" ref="D4613:D4676" si="217">(((ROUND(C4613/C4612,8)-1)*$D$1)+1)*D4612</f>
        <v>10.634387500969124</v>
      </c>
      <c r="E4613" s="80">
        <f t="shared" ref="E4613:E4676" si="218">(((ROUND(C4613/C4612,8))*(($E$1+1)^(1/252)))*E4612)</f>
        <v>10.62869538177449</v>
      </c>
    </row>
    <row r="4614" spans="1:5" x14ac:dyDescent="0.3">
      <c r="A4614" s="81">
        <v>43413</v>
      </c>
      <c r="B4614" s="88">
        <v>6.4</v>
      </c>
      <c r="C4614" s="29">
        <f t="shared" si="216"/>
        <v>9.7042436735405389</v>
      </c>
      <c r="D4614" s="80">
        <f t="shared" si="217"/>
        <v>10.637111461894456</v>
      </c>
      <c r="E4614" s="80">
        <f t="shared" si="218"/>
        <v>10.631522581797615</v>
      </c>
    </row>
    <row r="4615" spans="1:5" x14ac:dyDescent="0.3">
      <c r="A4615" s="81">
        <v>43416</v>
      </c>
      <c r="B4615" s="88">
        <v>6.4</v>
      </c>
      <c r="C4615" s="29">
        <f t="shared" si="216"/>
        <v>9.7066328583329646</v>
      </c>
      <c r="D4615" s="80">
        <f t="shared" si="217"/>
        <v>10.63983612055279</v>
      </c>
      <c r="E4615" s="80">
        <f t="shared" si="218"/>
        <v>10.634350533847183</v>
      </c>
    </row>
    <row r="4616" spans="1:5" x14ac:dyDescent="0.3">
      <c r="A4616" s="81">
        <v>43417</v>
      </c>
      <c r="B4616" s="88">
        <v>6.4</v>
      </c>
      <c r="C4616" s="29">
        <f t="shared" si="216"/>
        <v>9.7090226313426875</v>
      </c>
      <c r="D4616" s="80">
        <f t="shared" si="217"/>
        <v>10.642561477122849</v>
      </c>
      <c r="E4616" s="80">
        <f t="shared" si="218"/>
        <v>10.637179238123229</v>
      </c>
    </row>
    <row r="4617" spans="1:5" x14ac:dyDescent="0.3">
      <c r="A4617" s="81">
        <v>43418</v>
      </c>
      <c r="B4617" s="88">
        <v>6.4</v>
      </c>
      <c r="C4617" s="29">
        <f t="shared" si="216"/>
        <v>9.711412992714525</v>
      </c>
      <c r="D4617" s="80">
        <f t="shared" si="217"/>
        <v>10.645287531783399</v>
      </c>
      <c r="E4617" s="80">
        <f t="shared" si="218"/>
        <v>10.640008694825845</v>
      </c>
    </row>
    <row r="4618" spans="1:5" x14ac:dyDescent="0.3">
      <c r="A4618" s="81">
        <v>43420</v>
      </c>
      <c r="B4618" s="88">
        <v>6.4</v>
      </c>
      <c r="C4618" s="29">
        <f t="shared" si="216"/>
        <v>9.7138039425933318</v>
      </c>
      <c r="D4618" s="80">
        <f t="shared" si="217"/>
        <v>10.648014284713256</v>
      </c>
      <c r="E4618" s="80">
        <f t="shared" si="218"/>
        <v>10.642838904155171</v>
      </c>
    </row>
    <row r="4619" spans="1:5" x14ac:dyDescent="0.3">
      <c r="A4619" s="81">
        <v>43423</v>
      </c>
      <c r="B4619" s="88">
        <v>6.4</v>
      </c>
      <c r="C4619" s="29">
        <f t="shared" si="216"/>
        <v>9.7161954811239983</v>
      </c>
      <c r="D4619" s="80">
        <f t="shared" si="217"/>
        <v>10.650741736091277</v>
      </c>
      <c r="E4619" s="80">
        <f t="shared" si="218"/>
        <v>10.645669866311406</v>
      </c>
    </row>
    <row r="4620" spans="1:5" x14ac:dyDescent="0.3">
      <c r="A4620" s="81">
        <v>43424</v>
      </c>
      <c r="B4620" s="88">
        <v>6.4</v>
      </c>
      <c r="C4620" s="29">
        <f t="shared" si="216"/>
        <v>9.7185876084514522</v>
      </c>
      <c r="D4620" s="80">
        <f t="shared" si="217"/>
        <v>10.653469886096367</v>
      </c>
      <c r="E4620" s="80">
        <f t="shared" si="218"/>
        <v>10.648501581494799</v>
      </c>
    </row>
    <row r="4621" spans="1:5" x14ac:dyDescent="0.3">
      <c r="A4621" s="81">
        <v>43425</v>
      </c>
      <c r="B4621" s="88">
        <v>6.4</v>
      </c>
      <c r="C4621" s="29">
        <f t="shared" si="216"/>
        <v>9.720980324720653</v>
      </c>
      <c r="D4621" s="80">
        <f t="shared" si="217"/>
        <v>10.656198734907479</v>
      </c>
      <c r="E4621" s="80">
        <f t="shared" si="218"/>
        <v>10.651334049905651</v>
      </c>
    </row>
    <row r="4622" spans="1:5" x14ac:dyDescent="0.3">
      <c r="A4622" s="81">
        <v>43426</v>
      </c>
      <c r="B4622" s="88">
        <v>6.4</v>
      </c>
      <c r="C4622" s="29">
        <f t="shared" si="216"/>
        <v>9.7233736300765994</v>
      </c>
      <c r="D4622" s="80">
        <f t="shared" si="217"/>
        <v>10.658928282703608</v>
      </c>
      <c r="E4622" s="80">
        <f t="shared" si="218"/>
        <v>10.654167271744321</v>
      </c>
    </row>
    <row r="4623" spans="1:5" x14ac:dyDescent="0.3">
      <c r="A4623" s="81">
        <v>43427</v>
      </c>
      <c r="B4623" s="88">
        <v>6.4</v>
      </c>
      <c r="C4623" s="29">
        <f t="shared" si="216"/>
        <v>9.7257675246643256</v>
      </c>
      <c r="D4623" s="80">
        <f t="shared" si="217"/>
        <v>10.661658529663796</v>
      </c>
      <c r="E4623" s="80">
        <f t="shared" si="218"/>
        <v>10.657001247211216</v>
      </c>
    </row>
    <row r="4624" spans="1:5" x14ac:dyDescent="0.3">
      <c r="A4624" s="81">
        <v>43430</v>
      </c>
      <c r="B4624" s="88">
        <v>6.4</v>
      </c>
      <c r="C4624" s="29">
        <f t="shared" si="216"/>
        <v>9.7281620086288996</v>
      </c>
      <c r="D4624" s="80">
        <f t="shared" si="217"/>
        <v>10.664389475967134</v>
      </c>
      <c r="E4624" s="80">
        <f t="shared" si="218"/>
        <v>10.659835976506802</v>
      </c>
    </row>
    <row r="4625" spans="1:5" x14ac:dyDescent="0.3">
      <c r="A4625" s="81">
        <v>43431</v>
      </c>
      <c r="B4625" s="88">
        <v>6.4</v>
      </c>
      <c r="C4625" s="29">
        <f t="shared" si="216"/>
        <v>9.7305570821154248</v>
      </c>
      <c r="D4625" s="80">
        <f t="shared" si="217"/>
        <v>10.667121121792754</v>
      </c>
      <c r="E4625" s="80">
        <f t="shared" si="218"/>
        <v>10.662671459831593</v>
      </c>
    </row>
    <row r="4626" spans="1:5" x14ac:dyDescent="0.3">
      <c r="A4626" s="81">
        <v>43432</v>
      </c>
      <c r="B4626" s="88">
        <v>6.4</v>
      </c>
      <c r="C4626" s="29">
        <f t="shared" si="216"/>
        <v>9.7329527452690421</v>
      </c>
      <c r="D4626" s="80">
        <f t="shared" si="217"/>
        <v>10.669853467319836</v>
      </c>
      <c r="E4626" s="80">
        <f t="shared" si="218"/>
        <v>10.665507697386158</v>
      </c>
    </row>
    <row r="4627" spans="1:5" x14ac:dyDescent="0.3">
      <c r="A4627" s="81">
        <v>43433</v>
      </c>
      <c r="B4627" s="88">
        <v>6.4</v>
      </c>
      <c r="C4627" s="29">
        <f t="shared" si="216"/>
        <v>9.7353489982349277</v>
      </c>
      <c r="D4627" s="80">
        <f t="shared" si="217"/>
        <v>10.672586512727607</v>
      </c>
      <c r="E4627" s="80">
        <f t="shared" si="218"/>
        <v>10.66834468937112</v>
      </c>
    </row>
    <row r="4628" spans="1:5" x14ac:dyDescent="0.3">
      <c r="A4628" s="81">
        <v>43434</v>
      </c>
      <c r="B4628" s="88">
        <v>6.4</v>
      </c>
      <c r="C4628" s="29">
        <f t="shared" si="216"/>
        <v>9.7377458411582936</v>
      </c>
      <c r="D4628" s="80">
        <f t="shared" si="217"/>
        <v>10.67532025819534</v>
      </c>
      <c r="E4628" s="80">
        <f t="shared" si="218"/>
        <v>10.671182435987156</v>
      </c>
    </row>
    <row r="4629" spans="1:5" x14ac:dyDescent="0.3">
      <c r="A4629" s="81">
        <v>43437</v>
      </c>
      <c r="B4629" s="88">
        <v>6.4</v>
      </c>
      <c r="C4629" s="29">
        <f t="shared" si="216"/>
        <v>9.740143274184387</v>
      </c>
      <c r="D4629" s="80">
        <f t="shared" si="217"/>
        <v>10.678054703902351</v>
      </c>
      <c r="E4629" s="80">
        <f t="shared" si="218"/>
        <v>10.674020937434994</v>
      </c>
    </row>
    <row r="4630" spans="1:5" x14ac:dyDescent="0.3">
      <c r="A4630" s="81">
        <v>43438</v>
      </c>
      <c r="B4630" s="88">
        <v>6.4</v>
      </c>
      <c r="C4630" s="29">
        <f t="shared" si="216"/>
        <v>9.7425412974584926</v>
      </c>
      <c r="D4630" s="80">
        <f t="shared" si="217"/>
        <v>10.680789850028004</v>
      </c>
      <c r="E4630" s="80">
        <f t="shared" si="218"/>
        <v>10.676860193915418</v>
      </c>
    </row>
    <row r="4631" spans="1:5" x14ac:dyDescent="0.3">
      <c r="A4631" s="81">
        <v>43439</v>
      </c>
      <c r="B4631" s="88">
        <v>6.4</v>
      </c>
      <c r="C4631" s="29">
        <f t="shared" si="216"/>
        <v>9.7449399111259272</v>
      </c>
      <c r="D4631" s="80">
        <f t="shared" si="217"/>
        <v>10.68352569675171</v>
      </c>
      <c r="E4631" s="80">
        <f t="shared" si="218"/>
        <v>10.679700205629265</v>
      </c>
    </row>
    <row r="4632" spans="1:5" x14ac:dyDescent="0.3">
      <c r="A4632" s="81">
        <v>43440</v>
      </c>
      <c r="B4632" s="88">
        <v>6.4</v>
      </c>
      <c r="C4632" s="29">
        <f t="shared" si="216"/>
        <v>9.7473391153320463</v>
      </c>
      <c r="D4632" s="80">
        <f t="shared" si="217"/>
        <v>10.686262244252925</v>
      </c>
      <c r="E4632" s="80">
        <f t="shared" si="218"/>
        <v>10.682540972777424</v>
      </c>
    </row>
    <row r="4633" spans="1:5" x14ac:dyDescent="0.3">
      <c r="A4633" s="81">
        <v>43441</v>
      </c>
      <c r="B4633" s="88">
        <v>6.4</v>
      </c>
      <c r="C4633" s="29">
        <f t="shared" si="216"/>
        <v>9.7497389102222414</v>
      </c>
      <c r="D4633" s="80">
        <f t="shared" si="217"/>
        <v>10.688999492711149</v>
      </c>
      <c r="E4633" s="80">
        <f t="shared" si="218"/>
        <v>10.685382495560837</v>
      </c>
    </row>
    <row r="4634" spans="1:5" x14ac:dyDescent="0.3">
      <c r="A4634" s="81">
        <v>43444</v>
      </c>
      <c r="B4634" s="88">
        <v>6.4</v>
      </c>
      <c r="C4634" s="29">
        <f t="shared" si="216"/>
        <v>9.7521392959419391</v>
      </c>
      <c r="D4634" s="80">
        <f t="shared" si="217"/>
        <v>10.69173744230593</v>
      </c>
      <c r="E4634" s="80">
        <f t="shared" si="218"/>
        <v>10.688224774180503</v>
      </c>
    </row>
    <row r="4635" spans="1:5" x14ac:dyDescent="0.3">
      <c r="A4635" s="81">
        <v>43445</v>
      </c>
      <c r="B4635" s="88">
        <v>6.4</v>
      </c>
      <c r="C4635" s="29">
        <f t="shared" si="216"/>
        <v>9.7545402726366</v>
      </c>
      <c r="D4635" s="80">
        <f t="shared" si="217"/>
        <v>10.694476093216863</v>
      </c>
      <c r="E4635" s="80">
        <f t="shared" si="218"/>
        <v>10.69106780883747</v>
      </c>
    </row>
    <row r="4636" spans="1:5" x14ac:dyDescent="0.3">
      <c r="A4636" s="81">
        <v>43446</v>
      </c>
      <c r="B4636" s="88">
        <v>6.4</v>
      </c>
      <c r="C4636" s="29">
        <f t="shared" si="216"/>
        <v>9.7569418404517236</v>
      </c>
      <c r="D4636" s="80">
        <f t="shared" si="217"/>
        <v>10.697215445623586</v>
      </c>
      <c r="E4636" s="80">
        <f t="shared" si="218"/>
        <v>10.693911599732843</v>
      </c>
    </row>
    <row r="4637" spans="1:5" x14ac:dyDescent="0.3">
      <c r="A4637" s="81">
        <v>43447</v>
      </c>
      <c r="B4637" s="88">
        <v>6.4</v>
      </c>
      <c r="C4637" s="29">
        <f t="shared" si="216"/>
        <v>9.7593439995328435</v>
      </c>
      <c r="D4637" s="80">
        <f t="shared" si="217"/>
        <v>10.699955499705785</v>
      </c>
      <c r="E4637" s="80">
        <f t="shared" si="218"/>
        <v>10.696756147067779</v>
      </c>
    </row>
    <row r="4638" spans="1:5" x14ac:dyDescent="0.3">
      <c r="A4638" s="81">
        <v>43448</v>
      </c>
      <c r="B4638" s="88">
        <v>6.4</v>
      </c>
      <c r="C4638" s="29">
        <f t="shared" si="216"/>
        <v>9.7617467500255302</v>
      </c>
      <c r="D4638" s="80">
        <f t="shared" si="217"/>
        <v>10.702696255643193</v>
      </c>
      <c r="E4638" s="80">
        <f t="shared" si="218"/>
        <v>10.699601451043488</v>
      </c>
    </row>
    <row r="4639" spans="1:5" x14ac:dyDescent="0.3">
      <c r="A4639" s="81">
        <v>43451</v>
      </c>
      <c r="B4639" s="88">
        <v>6.4</v>
      </c>
      <c r="C4639" s="29">
        <f t="shared" si="216"/>
        <v>9.7641500920753881</v>
      </c>
      <c r="D4639" s="80">
        <f t="shared" si="217"/>
        <v>10.705437713615588</v>
      </c>
      <c r="E4639" s="80">
        <f t="shared" si="218"/>
        <v>10.702447511861234</v>
      </c>
    </row>
    <row r="4640" spans="1:5" x14ac:dyDescent="0.3">
      <c r="A4640" s="81">
        <v>43452</v>
      </c>
      <c r="B4640" s="88">
        <v>6.4</v>
      </c>
      <c r="C4640" s="29">
        <f t="shared" si="216"/>
        <v>9.7665540258280572</v>
      </c>
      <c r="D4640" s="80">
        <f t="shared" si="217"/>
        <v>10.708179873802791</v>
      </c>
      <c r="E4640" s="80">
        <f t="shared" si="218"/>
        <v>10.705294329722335</v>
      </c>
    </row>
    <row r="4641" spans="1:5" x14ac:dyDescent="0.3">
      <c r="A4641" s="81">
        <v>43453</v>
      </c>
      <c r="B4641" s="88">
        <v>6.4</v>
      </c>
      <c r="C4641" s="29">
        <f t="shared" si="216"/>
        <v>9.7689585514292165</v>
      </c>
      <c r="D4641" s="80">
        <f t="shared" si="217"/>
        <v>10.710922736384674</v>
      </c>
      <c r="E4641" s="80">
        <f t="shared" si="218"/>
        <v>10.708141904828162</v>
      </c>
    </row>
    <row r="4642" spans="1:5" x14ac:dyDescent="0.3">
      <c r="A4642" s="81">
        <v>43454</v>
      </c>
      <c r="B4642" s="88">
        <v>6.4</v>
      </c>
      <c r="C4642" s="29">
        <f t="shared" si="216"/>
        <v>9.7713636690245789</v>
      </c>
      <c r="D4642" s="80">
        <f t="shared" si="217"/>
        <v>10.713666301541153</v>
      </c>
      <c r="E4642" s="80">
        <f t="shared" si="218"/>
        <v>10.710990237380139</v>
      </c>
    </row>
    <row r="4643" spans="1:5" x14ac:dyDescent="0.3">
      <c r="A4643" s="81">
        <v>43455</v>
      </c>
      <c r="B4643" s="88">
        <v>6.4</v>
      </c>
      <c r="C4643" s="29">
        <f t="shared" si="216"/>
        <v>9.7737693787598943</v>
      </c>
      <c r="D4643" s="80">
        <f t="shared" si="217"/>
        <v>10.716410569452188</v>
      </c>
      <c r="E4643" s="80">
        <f t="shared" si="218"/>
        <v>10.713839327579747</v>
      </c>
    </row>
    <row r="4644" spans="1:5" x14ac:dyDescent="0.3">
      <c r="A4644" s="81">
        <v>43458</v>
      </c>
      <c r="B4644" s="88">
        <v>6.4</v>
      </c>
      <c r="C4644" s="29">
        <f t="shared" si="216"/>
        <v>9.7761756807809466</v>
      </c>
      <c r="D4644" s="80">
        <f t="shared" si="217"/>
        <v>10.719155540297789</v>
      </c>
      <c r="E4644" s="80">
        <f t="shared" si="218"/>
        <v>10.716689175628515</v>
      </c>
    </row>
    <row r="4645" spans="1:5" x14ac:dyDescent="0.3">
      <c r="A4645" s="81">
        <v>43460</v>
      </c>
      <c r="B4645" s="88">
        <v>6.4</v>
      </c>
      <c r="C4645" s="29">
        <f t="shared" si="216"/>
        <v>9.7785825752335551</v>
      </c>
      <c r="D4645" s="80">
        <f t="shared" si="217"/>
        <v>10.721901214258011</v>
      </c>
      <c r="E4645" s="80">
        <f t="shared" si="218"/>
        <v>10.719539781728029</v>
      </c>
    </row>
    <row r="4646" spans="1:5" x14ac:dyDescent="0.3">
      <c r="A4646" s="81">
        <v>43461</v>
      </c>
      <c r="B4646" s="88">
        <v>6.4</v>
      </c>
      <c r="C4646" s="29">
        <f t="shared" si="216"/>
        <v>9.7809900622635784</v>
      </c>
      <c r="D4646" s="80">
        <f t="shared" si="217"/>
        <v>10.724647591512953</v>
      </c>
      <c r="E4646" s="80">
        <f t="shared" si="218"/>
        <v>10.722391146079929</v>
      </c>
    </row>
    <row r="4647" spans="1:5" x14ac:dyDescent="0.3">
      <c r="A4647" s="81">
        <v>43462</v>
      </c>
      <c r="B4647" s="88">
        <v>6.4</v>
      </c>
      <c r="C4647" s="29">
        <f t="shared" si="216"/>
        <v>9.7833981420169085</v>
      </c>
      <c r="D4647" s="80">
        <f t="shared" si="217"/>
        <v>10.727394672242761</v>
      </c>
      <c r="E4647" s="80">
        <f t="shared" si="218"/>
        <v>10.725243268885908</v>
      </c>
    </row>
    <row r="4648" spans="1:5" x14ac:dyDescent="0.3">
      <c r="A4648" s="81">
        <v>43465</v>
      </c>
      <c r="B4648" s="88">
        <v>6.4</v>
      </c>
      <c r="C4648" s="29">
        <f t="shared" si="216"/>
        <v>9.7858068146394732</v>
      </c>
      <c r="D4648" s="80">
        <f t="shared" si="217"/>
        <v>10.730142456627629</v>
      </c>
      <c r="E4648" s="80">
        <f t="shared" si="218"/>
        <v>10.728096150347712</v>
      </c>
    </row>
    <row r="4649" spans="1:5" x14ac:dyDescent="0.3">
      <c r="A4649" s="81">
        <v>43467</v>
      </c>
      <c r="B4649" s="88">
        <v>6.4</v>
      </c>
      <c r="C4649" s="29">
        <f t="shared" si="216"/>
        <v>9.7882160802772376</v>
      </c>
      <c r="D4649" s="80">
        <f t="shared" si="217"/>
        <v>10.732890944847794</v>
      </c>
      <c r="E4649" s="80">
        <f t="shared" si="218"/>
        <v>10.730949790667141</v>
      </c>
    </row>
    <row r="4650" spans="1:5" x14ac:dyDescent="0.3">
      <c r="A4650" s="81">
        <v>43468</v>
      </c>
      <c r="B4650" s="88">
        <v>6.4</v>
      </c>
      <c r="C4650" s="29">
        <f t="shared" si="216"/>
        <v>9.790625939076202</v>
      </c>
      <c r="D4650" s="80">
        <f t="shared" si="217"/>
        <v>10.735640137083543</v>
      </c>
      <c r="E4650" s="80">
        <f t="shared" si="218"/>
        <v>10.733804190046049</v>
      </c>
    </row>
    <row r="4651" spans="1:5" x14ac:dyDescent="0.3">
      <c r="A4651" s="81">
        <v>43469</v>
      </c>
      <c r="B4651" s="88">
        <v>6.4</v>
      </c>
      <c r="C4651" s="29">
        <f t="shared" si="216"/>
        <v>9.7930363911824028</v>
      </c>
      <c r="D4651" s="80">
        <f t="shared" si="217"/>
        <v>10.738390033515206</v>
      </c>
      <c r="E4651" s="80">
        <f t="shared" si="218"/>
        <v>10.736659348686343</v>
      </c>
    </row>
    <row r="4652" spans="1:5" x14ac:dyDescent="0.3">
      <c r="A4652" s="81">
        <v>43472</v>
      </c>
      <c r="B4652" s="88">
        <v>6.4</v>
      </c>
      <c r="C4652" s="29">
        <f t="shared" si="216"/>
        <v>9.7954474367419131</v>
      </c>
      <c r="D4652" s="80">
        <f t="shared" si="217"/>
        <v>10.741140634323159</v>
      </c>
      <c r="E4652" s="80">
        <f t="shared" si="218"/>
        <v>10.739515266789985</v>
      </c>
    </row>
    <row r="4653" spans="1:5" x14ac:dyDescent="0.3">
      <c r="A4653" s="81">
        <v>43473</v>
      </c>
      <c r="B4653" s="88">
        <v>6.4</v>
      </c>
      <c r="C4653" s="29">
        <f t="shared" si="216"/>
        <v>9.7978590759008402</v>
      </c>
      <c r="D4653" s="80">
        <f t="shared" si="217"/>
        <v>10.743891939687828</v>
      </c>
      <c r="E4653" s="80">
        <f t="shared" si="218"/>
        <v>10.742371944558988</v>
      </c>
    </row>
    <row r="4654" spans="1:5" x14ac:dyDescent="0.3">
      <c r="A4654" s="81">
        <v>43474</v>
      </c>
      <c r="B4654" s="88">
        <v>6.4</v>
      </c>
      <c r="C4654" s="29">
        <f t="shared" si="216"/>
        <v>9.8002713088053284</v>
      </c>
      <c r="D4654" s="80">
        <f t="shared" si="217"/>
        <v>10.74664394978968</v>
      </c>
      <c r="E4654" s="80">
        <f t="shared" si="218"/>
        <v>10.745229382195422</v>
      </c>
    </row>
    <row r="4655" spans="1:5" x14ac:dyDescent="0.3">
      <c r="A4655" s="81">
        <v>43475</v>
      </c>
      <c r="B4655" s="88">
        <v>6.4</v>
      </c>
      <c r="C4655" s="29">
        <f t="shared" si="216"/>
        <v>9.8026841356015577</v>
      </c>
      <c r="D4655" s="80">
        <f t="shared" si="217"/>
        <v>10.749396664809234</v>
      </c>
      <c r="E4655" s="80">
        <f t="shared" si="218"/>
        <v>10.74808757990141</v>
      </c>
    </row>
    <row r="4656" spans="1:5" x14ac:dyDescent="0.3">
      <c r="A4656" s="81">
        <v>43476</v>
      </c>
      <c r="B4656" s="88">
        <v>6.4</v>
      </c>
      <c r="C4656" s="29">
        <f t="shared" si="216"/>
        <v>9.8050975564357437</v>
      </c>
      <c r="D4656" s="80">
        <f t="shared" si="217"/>
        <v>10.752150084927051</v>
      </c>
      <c r="E4656" s="80">
        <f t="shared" si="218"/>
        <v>10.750946537879129</v>
      </c>
    </row>
    <row r="4657" spans="1:5" x14ac:dyDescent="0.3">
      <c r="A4657" s="81">
        <v>43479</v>
      </c>
      <c r="B4657" s="88">
        <v>6.4</v>
      </c>
      <c r="C4657" s="29">
        <f t="shared" si="216"/>
        <v>9.807511571454139</v>
      </c>
      <c r="D4657" s="80">
        <f t="shared" si="217"/>
        <v>10.754904210323739</v>
      </c>
      <c r="E4657" s="80">
        <f t="shared" si="218"/>
        <v>10.753806256330806</v>
      </c>
    </row>
    <row r="4658" spans="1:5" x14ac:dyDescent="0.3">
      <c r="A4658" s="81">
        <v>43480</v>
      </c>
      <c r="B4658" s="88">
        <v>6.4</v>
      </c>
      <c r="C4658" s="29">
        <f t="shared" si="216"/>
        <v>9.809926180803032</v>
      </c>
      <c r="D4658" s="80">
        <f t="shared" si="217"/>
        <v>10.757659041179952</v>
      </c>
      <c r="E4658" s="80">
        <f t="shared" si="218"/>
        <v>10.756666735458726</v>
      </c>
    </row>
    <row r="4659" spans="1:5" x14ac:dyDescent="0.3">
      <c r="A4659" s="81">
        <v>43481</v>
      </c>
      <c r="B4659" s="88">
        <v>6.4</v>
      </c>
      <c r="C4659" s="29">
        <f t="shared" si="216"/>
        <v>9.8123413846287466</v>
      </c>
      <c r="D4659" s="80">
        <f t="shared" si="217"/>
        <v>10.760414577676393</v>
      </c>
      <c r="E4659" s="80">
        <f t="shared" si="218"/>
        <v>10.759527975465227</v>
      </c>
    </row>
    <row r="4660" spans="1:5" x14ac:dyDescent="0.3">
      <c r="A4660" s="81">
        <v>43482</v>
      </c>
      <c r="B4660" s="88">
        <v>6.4</v>
      </c>
      <c r="C4660" s="29">
        <f t="shared" si="216"/>
        <v>9.8147571830776439</v>
      </c>
      <c r="D4660" s="80">
        <f t="shared" si="217"/>
        <v>10.763170819993807</v>
      </c>
      <c r="E4660" s="80">
        <f t="shared" si="218"/>
        <v>10.762389976552701</v>
      </c>
    </row>
    <row r="4661" spans="1:5" x14ac:dyDescent="0.3">
      <c r="A4661" s="81">
        <v>43483</v>
      </c>
      <c r="B4661" s="88">
        <v>6.4</v>
      </c>
      <c r="C4661" s="29">
        <f t="shared" si="216"/>
        <v>9.8171735762961188</v>
      </c>
      <c r="D4661" s="80">
        <f t="shared" si="217"/>
        <v>10.765927768312988</v>
      </c>
      <c r="E4661" s="80">
        <f t="shared" si="218"/>
        <v>10.765252738923591</v>
      </c>
    </row>
    <row r="4662" spans="1:5" x14ac:dyDescent="0.3">
      <c r="A4662" s="81">
        <v>43486</v>
      </c>
      <c r="B4662" s="88">
        <v>6.4</v>
      </c>
      <c r="C4662" s="29">
        <f t="shared" si="216"/>
        <v>9.8195905644306034</v>
      </c>
      <c r="D4662" s="80">
        <f t="shared" si="217"/>
        <v>10.768685422814777</v>
      </c>
      <c r="E4662" s="80">
        <f t="shared" si="218"/>
        <v>10.768116262780397</v>
      </c>
    </row>
    <row r="4663" spans="1:5" x14ac:dyDescent="0.3">
      <c r="A4663" s="81">
        <v>43487</v>
      </c>
      <c r="B4663" s="88">
        <v>6.4</v>
      </c>
      <c r="C4663" s="29">
        <f t="shared" si="216"/>
        <v>9.8220081476275674</v>
      </c>
      <c r="D4663" s="80">
        <f t="shared" si="217"/>
        <v>10.771443783680059</v>
      </c>
      <c r="E4663" s="80">
        <f t="shared" si="218"/>
        <v>10.770980548325673</v>
      </c>
    </row>
    <row r="4664" spans="1:5" x14ac:dyDescent="0.3">
      <c r="A4664" s="81">
        <v>43488</v>
      </c>
      <c r="B4664" s="88">
        <v>6.4</v>
      </c>
      <c r="C4664" s="29">
        <f t="shared" si="216"/>
        <v>9.8244263260335138</v>
      </c>
      <c r="D4664" s="80">
        <f t="shared" si="217"/>
        <v>10.774202851089768</v>
      </c>
      <c r="E4664" s="80">
        <f t="shared" si="218"/>
        <v>10.773845595762024</v>
      </c>
    </row>
    <row r="4665" spans="1:5" x14ac:dyDescent="0.3">
      <c r="A4665" s="81">
        <v>43489</v>
      </c>
      <c r="B4665" s="88">
        <v>6.4</v>
      </c>
      <c r="C4665" s="29">
        <f t="shared" si="216"/>
        <v>9.8268450997949834</v>
      </c>
      <c r="D4665" s="80">
        <f t="shared" si="217"/>
        <v>10.776962625224883</v>
      </c>
      <c r="E4665" s="80">
        <f t="shared" si="218"/>
        <v>10.776711405292112</v>
      </c>
    </row>
    <row r="4666" spans="1:5" x14ac:dyDescent="0.3">
      <c r="A4666" s="81">
        <v>43490</v>
      </c>
      <c r="B4666" s="88">
        <v>6.4</v>
      </c>
      <c r="C4666" s="29">
        <f t="shared" si="216"/>
        <v>9.829264469058554</v>
      </c>
      <c r="D4666" s="80">
        <f t="shared" si="217"/>
        <v>10.779723106266427</v>
      </c>
      <c r="E4666" s="80">
        <f t="shared" si="218"/>
        <v>10.779577977118651</v>
      </c>
    </row>
    <row r="4667" spans="1:5" x14ac:dyDescent="0.3">
      <c r="A4667" s="81">
        <v>43493</v>
      </c>
      <c r="B4667" s="88">
        <v>6.4</v>
      </c>
      <c r="C4667" s="29">
        <f t="shared" si="216"/>
        <v>9.8316844339708371</v>
      </c>
      <c r="D4667" s="80">
        <f t="shared" si="217"/>
        <v>10.782484294395474</v>
      </c>
      <c r="E4667" s="80">
        <f t="shared" si="218"/>
        <v>10.782445311444409</v>
      </c>
    </row>
    <row r="4668" spans="1:5" x14ac:dyDescent="0.3">
      <c r="A4668" s="81">
        <v>43494</v>
      </c>
      <c r="B4668" s="88">
        <v>6.4</v>
      </c>
      <c r="C4668" s="29">
        <f t="shared" si="216"/>
        <v>9.8341049946784818</v>
      </c>
      <c r="D4668" s="80">
        <f t="shared" si="217"/>
        <v>10.78524618979314</v>
      </c>
      <c r="E4668" s="80">
        <f t="shared" si="218"/>
        <v>10.785313408472209</v>
      </c>
    </row>
    <row r="4669" spans="1:5" x14ac:dyDescent="0.3">
      <c r="A4669" s="81">
        <v>43495</v>
      </c>
      <c r="B4669" s="88">
        <v>6.4</v>
      </c>
      <c r="C4669" s="29">
        <f t="shared" si="216"/>
        <v>9.8365261513281723</v>
      </c>
      <c r="D4669" s="80">
        <f t="shared" si="217"/>
        <v>10.788008792640591</v>
      </c>
      <c r="E4669" s="80">
        <f t="shared" si="218"/>
        <v>10.788182268404929</v>
      </c>
    </row>
    <row r="4670" spans="1:5" x14ac:dyDescent="0.3">
      <c r="A4670" s="81">
        <v>43496</v>
      </c>
      <c r="B4670" s="88">
        <v>6.4</v>
      </c>
      <c r="C4670" s="29">
        <f t="shared" si="216"/>
        <v>9.8389479040666306</v>
      </c>
      <c r="D4670" s="80">
        <f t="shared" si="217"/>
        <v>10.790772103119037</v>
      </c>
      <c r="E4670" s="80">
        <f t="shared" si="218"/>
        <v>10.791051891445496</v>
      </c>
    </row>
    <row r="4671" spans="1:5" x14ac:dyDescent="0.3">
      <c r="A4671" s="81">
        <v>43497</v>
      </c>
      <c r="B4671" s="88">
        <v>6.4</v>
      </c>
      <c r="C4671" s="29">
        <f t="shared" si="216"/>
        <v>9.841370253040612</v>
      </c>
      <c r="D4671" s="80">
        <f t="shared" si="217"/>
        <v>10.793536121409735</v>
      </c>
      <c r="E4671" s="80">
        <f t="shared" si="218"/>
        <v>10.793922277796897</v>
      </c>
    </row>
    <row r="4672" spans="1:5" x14ac:dyDescent="0.3">
      <c r="A4672" s="81">
        <v>43500</v>
      </c>
      <c r="B4672" s="88">
        <v>6.4</v>
      </c>
      <c r="C4672" s="29">
        <f t="shared" si="216"/>
        <v>9.8437931983969111</v>
      </c>
      <c r="D4672" s="80">
        <f t="shared" si="217"/>
        <v>10.796300847693988</v>
      </c>
      <c r="E4672" s="80">
        <f t="shared" si="218"/>
        <v>10.79679342766217</v>
      </c>
    </row>
    <row r="4673" spans="1:5" x14ac:dyDescent="0.3">
      <c r="A4673" s="81">
        <v>43501</v>
      </c>
      <c r="B4673" s="88">
        <v>6.4</v>
      </c>
      <c r="C4673" s="29">
        <f t="shared" si="216"/>
        <v>9.8462167402823582</v>
      </c>
      <c r="D4673" s="80">
        <f t="shared" si="217"/>
        <v>10.799066282153149</v>
      </c>
      <c r="E4673" s="80">
        <f t="shared" si="218"/>
        <v>10.799665341244406</v>
      </c>
    </row>
    <row r="4674" spans="1:5" x14ac:dyDescent="0.3">
      <c r="A4674" s="81">
        <v>43502</v>
      </c>
      <c r="B4674" s="88">
        <v>6.4</v>
      </c>
      <c r="C4674" s="29">
        <f t="shared" si="216"/>
        <v>9.8486408788438169</v>
      </c>
      <c r="D4674" s="80">
        <f t="shared" si="217"/>
        <v>10.801832424968611</v>
      </c>
      <c r="E4674" s="80">
        <f t="shared" si="218"/>
        <v>10.802538018746752</v>
      </c>
    </row>
    <row r="4675" spans="1:5" x14ac:dyDescent="0.3">
      <c r="A4675" s="81">
        <v>43503</v>
      </c>
      <c r="B4675" s="88">
        <v>6.4</v>
      </c>
      <c r="C4675" s="29">
        <f t="shared" si="216"/>
        <v>9.8510656142281885</v>
      </c>
      <c r="D4675" s="80">
        <f t="shared" si="217"/>
        <v>10.804599276321818</v>
      </c>
      <c r="E4675" s="80">
        <f t="shared" si="218"/>
        <v>10.805411460372408</v>
      </c>
    </row>
    <row r="4676" spans="1:5" x14ac:dyDescent="0.3">
      <c r="A4676" s="81">
        <v>43504</v>
      </c>
      <c r="B4676" s="88">
        <v>6.4</v>
      </c>
      <c r="C4676" s="29">
        <f t="shared" si="216"/>
        <v>9.8534909465824132</v>
      </c>
      <c r="D4676" s="80">
        <f t="shared" si="217"/>
        <v>10.807366836394261</v>
      </c>
      <c r="E4676" s="80">
        <f t="shared" si="218"/>
        <v>10.808285666324629</v>
      </c>
    </row>
    <row r="4677" spans="1:5" x14ac:dyDescent="0.3">
      <c r="A4677" s="81">
        <v>43507</v>
      </c>
      <c r="B4677" s="88">
        <v>6.4</v>
      </c>
      <c r="C4677" s="29">
        <f t="shared" ref="C4677:C4740" si="219">IF(A4677=$B$2,1,IF(A4676&lt;DATE(1998,1,2),ROUND(B4676/3000+1,8)*C4676,ROUND(((1+B4676/100)^(1/252)),8)*C4676))</f>
        <v>9.8559168760534632</v>
      </c>
      <c r="D4677" s="80">
        <f t="shared" ref="D4677:D4740" si="220">(((ROUND(C4677/C4676,8)-1)*$D$1)+1)*D4676</f>
        <v>10.810135105367474</v>
      </c>
      <c r="E4677" s="80">
        <f t="shared" ref="E4677:E4740" si="221">(((ROUND(C4677/C4676,8))*(($E$1+1)^(1/252)))*E4676)</f>
        <v>10.811160636806724</v>
      </c>
    </row>
    <row r="4678" spans="1:5" x14ac:dyDescent="0.3">
      <c r="A4678" s="81">
        <v>43508</v>
      </c>
      <c r="B4678" s="88">
        <v>6.4</v>
      </c>
      <c r="C4678" s="29">
        <f t="shared" si="219"/>
        <v>9.8583434027883481</v>
      </c>
      <c r="D4678" s="80">
        <f t="shared" si="220"/>
        <v>10.812904083423041</v>
      </c>
      <c r="E4678" s="80">
        <f t="shared" si="221"/>
        <v>10.814036372022056</v>
      </c>
    </row>
    <row r="4679" spans="1:5" x14ac:dyDescent="0.3">
      <c r="A4679" s="81">
        <v>43509</v>
      </c>
      <c r="B4679" s="88">
        <v>6.4</v>
      </c>
      <c r="C4679" s="29">
        <f t="shared" si="219"/>
        <v>9.8607705269341146</v>
      </c>
      <c r="D4679" s="80">
        <f t="shared" si="220"/>
        <v>10.815673770742588</v>
      </c>
      <c r="E4679" s="80">
        <f t="shared" si="221"/>
        <v>10.81691287217404</v>
      </c>
    </row>
    <row r="4680" spans="1:5" x14ac:dyDescent="0.3">
      <c r="A4680" s="81">
        <v>43510</v>
      </c>
      <c r="B4680" s="88">
        <v>6.4</v>
      </c>
      <c r="C4680" s="29">
        <f t="shared" si="219"/>
        <v>9.8631982486378469</v>
      </c>
      <c r="D4680" s="80">
        <f t="shared" si="220"/>
        <v>10.818444167507794</v>
      </c>
      <c r="E4680" s="80">
        <f t="shared" si="221"/>
        <v>10.819790137466146</v>
      </c>
    </row>
    <row r="4681" spans="1:5" x14ac:dyDescent="0.3">
      <c r="A4681" s="81">
        <v>43511</v>
      </c>
      <c r="B4681" s="88">
        <v>6.4</v>
      </c>
      <c r="C4681" s="29">
        <f t="shared" si="219"/>
        <v>9.8656265680466628</v>
      </c>
      <c r="D4681" s="80">
        <f t="shared" si="220"/>
        <v>10.821215273900378</v>
      </c>
      <c r="E4681" s="80">
        <f t="shared" si="221"/>
        <v>10.822668168101902</v>
      </c>
    </row>
    <row r="4682" spans="1:5" x14ac:dyDescent="0.3">
      <c r="A4682" s="81">
        <v>43514</v>
      </c>
      <c r="B4682" s="88">
        <v>6.4</v>
      </c>
      <c r="C4682" s="29">
        <f t="shared" si="219"/>
        <v>9.8680554853077176</v>
      </c>
      <c r="D4682" s="80">
        <f t="shared" si="220"/>
        <v>10.823987090102111</v>
      </c>
      <c r="E4682" s="80">
        <f t="shared" si="221"/>
        <v>10.825546964284886</v>
      </c>
    </row>
    <row r="4683" spans="1:5" x14ac:dyDescent="0.3">
      <c r="A4683" s="81">
        <v>43515</v>
      </c>
      <c r="B4683" s="88">
        <v>6.4</v>
      </c>
      <c r="C4683" s="29">
        <f t="shared" si="219"/>
        <v>9.8704850005682019</v>
      </c>
      <c r="D4683" s="80">
        <f t="shared" si="220"/>
        <v>10.826759616294808</v>
      </c>
      <c r="E4683" s="80">
        <f t="shared" si="221"/>
        <v>10.828426526218729</v>
      </c>
    </row>
    <row r="4684" spans="1:5" x14ac:dyDescent="0.3">
      <c r="A4684" s="81">
        <v>43516</v>
      </c>
      <c r="B4684" s="88">
        <v>6.4</v>
      </c>
      <c r="C4684" s="29">
        <f t="shared" si="219"/>
        <v>9.8729151139753419</v>
      </c>
      <c r="D4684" s="80">
        <f t="shared" si="220"/>
        <v>10.82953285266033</v>
      </c>
      <c r="E4684" s="80">
        <f t="shared" si="221"/>
        <v>10.831306854107121</v>
      </c>
    </row>
    <row r="4685" spans="1:5" x14ac:dyDescent="0.3">
      <c r="A4685" s="81">
        <v>43517</v>
      </c>
      <c r="B4685" s="88">
        <v>6.4</v>
      </c>
      <c r="C4685" s="29">
        <f t="shared" si="219"/>
        <v>9.8753458256764031</v>
      </c>
      <c r="D4685" s="80">
        <f t="shared" si="220"/>
        <v>10.832306799380586</v>
      </c>
      <c r="E4685" s="80">
        <f t="shared" si="221"/>
        <v>10.834187948153801</v>
      </c>
    </row>
    <row r="4686" spans="1:5" x14ac:dyDescent="0.3">
      <c r="A4686" s="81">
        <v>43518</v>
      </c>
      <c r="B4686" s="88">
        <v>6.4</v>
      </c>
      <c r="C4686" s="29">
        <f t="shared" si="219"/>
        <v>9.8777771358186861</v>
      </c>
      <c r="D4686" s="80">
        <f t="shared" si="220"/>
        <v>10.835081456637528</v>
      </c>
      <c r="E4686" s="80">
        <f t="shared" si="221"/>
        <v>10.837069808562566</v>
      </c>
    </row>
    <row r="4687" spans="1:5" x14ac:dyDescent="0.3">
      <c r="A4687" s="81">
        <v>43521</v>
      </c>
      <c r="B4687" s="88">
        <v>6.4</v>
      </c>
      <c r="C4687" s="29">
        <f t="shared" si="219"/>
        <v>9.8802090445495256</v>
      </c>
      <c r="D4687" s="80">
        <f t="shared" si="220"/>
        <v>10.83785682461316</v>
      </c>
      <c r="E4687" s="80">
        <f t="shared" si="221"/>
        <v>10.839952435537267</v>
      </c>
    </row>
    <row r="4688" spans="1:5" x14ac:dyDescent="0.3">
      <c r="A4688" s="81">
        <v>43522</v>
      </c>
      <c r="B4688" s="88">
        <v>6.4</v>
      </c>
      <c r="C4688" s="29">
        <f t="shared" si="219"/>
        <v>9.8826415520162953</v>
      </c>
      <c r="D4688" s="80">
        <f t="shared" si="220"/>
        <v>10.840632903489531</v>
      </c>
      <c r="E4688" s="80">
        <f t="shared" si="221"/>
        <v>10.842835829281807</v>
      </c>
    </row>
    <row r="4689" spans="1:5" x14ac:dyDescent="0.3">
      <c r="A4689" s="81">
        <v>43523</v>
      </c>
      <c r="B4689" s="88">
        <v>6.4</v>
      </c>
      <c r="C4689" s="29">
        <f t="shared" si="219"/>
        <v>9.8850746583664026</v>
      </c>
      <c r="D4689" s="80">
        <f t="shared" si="220"/>
        <v>10.843409693448734</v>
      </c>
      <c r="E4689" s="80">
        <f t="shared" si="221"/>
        <v>10.845719990000145</v>
      </c>
    </row>
    <row r="4690" spans="1:5" x14ac:dyDescent="0.3">
      <c r="A4690" s="81">
        <v>43524</v>
      </c>
      <c r="B4690" s="88">
        <v>6.4</v>
      </c>
      <c r="C4690" s="29">
        <f t="shared" si="219"/>
        <v>9.887508363747294</v>
      </c>
      <c r="D4690" s="80">
        <f t="shared" si="220"/>
        <v>10.846187194672911</v>
      </c>
      <c r="E4690" s="80">
        <f t="shared" si="221"/>
        <v>10.848604917896292</v>
      </c>
    </row>
    <row r="4691" spans="1:5" x14ac:dyDescent="0.3">
      <c r="A4691" s="81">
        <v>43525</v>
      </c>
      <c r="B4691" s="88">
        <v>6.4</v>
      </c>
      <c r="C4691" s="29">
        <f t="shared" si="219"/>
        <v>9.8899426683064497</v>
      </c>
      <c r="D4691" s="80">
        <f t="shared" si="220"/>
        <v>10.848965407344249</v>
      </c>
      <c r="E4691" s="80">
        <f t="shared" si="221"/>
        <v>10.851490613174319</v>
      </c>
    </row>
    <row r="4692" spans="1:5" x14ac:dyDescent="0.3">
      <c r="A4692" s="81">
        <v>43530</v>
      </c>
      <c r="B4692" s="88">
        <v>6.4</v>
      </c>
      <c r="C4692" s="29">
        <f t="shared" si="219"/>
        <v>9.8923775721913874</v>
      </c>
      <c r="D4692" s="80">
        <f t="shared" si="220"/>
        <v>10.851744331644984</v>
      </c>
      <c r="E4692" s="80">
        <f t="shared" si="221"/>
        <v>10.854377076038343</v>
      </c>
    </row>
    <row r="4693" spans="1:5" x14ac:dyDescent="0.3">
      <c r="A4693" s="81">
        <v>43531</v>
      </c>
      <c r="B4693" s="88">
        <v>6.4</v>
      </c>
      <c r="C4693" s="29">
        <f t="shared" si="219"/>
        <v>9.8948130755496617</v>
      </c>
      <c r="D4693" s="80">
        <f t="shared" si="220"/>
        <v>10.854523967757396</v>
      </c>
      <c r="E4693" s="80">
        <f t="shared" si="221"/>
        <v>10.857264306692541</v>
      </c>
    </row>
    <row r="4694" spans="1:5" x14ac:dyDescent="0.3">
      <c r="A4694" s="81">
        <v>43532</v>
      </c>
      <c r="B4694" s="88">
        <v>6.4</v>
      </c>
      <c r="C4694" s="29">
        <f t="shared" si="219"/>
        <v>9.8972491785288632</v>
      </c>
      <c r="D4694" s="80">
        <f t="shared" si="220"/>
        <v>10.857304315863814</v>
      </c>
      <c r="E4694" s="80">
        <f t="shared" si="221"/>
        <v>10.860152305341142</v>
      </c>
    </row>
    <row r="4695" spans="1:5" x14ac:dyDescent="0.3">
      <c r="A4695" s="81">
        <v>43535</v>
      </c>
      <c r="B4695" s="88">
        <v>6.4</v>
      </c>
      <c r="C4695" s="29">
        <f t="shared" si="219"/>
        <v>9.8996858812766177</v>
      </c>
      <c r="D4695" s="80">
        <f t="shared" si="220"/>
        <v>10.860085376146614</v>
      </c>
      <c r="E4695" s="80">
        <f t="shared" si="221"/>
        <v>10.863041072188432</v>
      </c>
    </row>
    <row r="4696" spans="1:5" x14ac:dyDescent="0.3">
      <c r="A4696" s="81">
        <v>43536</v>
      </c>
      <c r="B4696" s="88">
        <v>6.4</v>
      </c>
      <c r="C4696" s="29">
        <f t="shared" si="219"/>
        <v>9.9021231839405885</v>
      </c>
      <c r="D4696" s="80">
        <f t="shared" si="220"/>
        <v>10.862867148788215</v>
      </c>
      <c r="E4696" s="80">
        <f t="shared" si="221"/>
        <v>10.865930607438749</v>
      </c>
    </row>
    <row r="4697" spans="1:5" x14ac:dyDescent="0.3">
      <c r="A4697" s="81">
        <v>43537</v>
      </c>
      <c r="B4697" s="88">
        <v>6.4</v>
      </c>
      <c r="C4697" s="29">
        <f t="shared" si="219"/>
        <v>9.9045610866684761</v>
      </c>
      <c r="D4697" s="80">
        <f t="shared" si="220"/>
        <v>10.865649633971087</v>
      </c>
      <c r="E4697" s="80">
        <f t="shared" si="221"/>
        <v>10.868820911296483</v>
      </c>
    </row>
    <row r="4698" spans="1:5" x14ac:dyDescent="0.3">
      <c r="A4698" s="81">
        <v>43538</v>
      </c>
      <c r="B4698" s="88">
        <v>6.4</v>
      </c>
      <c r="C4698" s="29">
        <f t="shared" si="219"/>
        <v>9.9069995896080147</v>
      </c>
      <c r="D4698" s="80">
        <f t="shared" si="220"/>
        <v>10.868432831877744</v>
      </c>
      <c r="E4698" s="80">
        <f t="shared" si="221"/>
        <v>10.871711983966085</v>
      </c>
    </row>
    <row r="4699" spans="1:5" x14ac:dyDescent="0.3">
      <c r="A4699" s="81">
        <v>43539</v>
      </c>
      <c r="B4699" s="88">
        <v>6.4</v>
      </c>
      <c r="C4699" s="29">
        <f t="shared" si="219"/>
        <v>9.9094386929069778</v>
      </c>
      <c r="D4699" s="80">
        <f t="shared" si="220"/>
        <v>10.871216742690748</v>
      </c>
      <c r="E4699" s="80">
        <f t="shared" si="221"/>
        <v>10.874603825652054</v>
      </c>
    </row>
    <row r="4700" spans="1:5" x14ac:dyDescent="0.3">
      <c r="A4700" s="81">
        <v>43542</v>
      </c>
      <c r="B4700" s="88">
        <v>6.4</v>
      </c>
      <c r="C4700" s="29">
        <f t="shared" si="219"/>
        <v>9.9118783967131723</v>
      </c>
      <c r="D4700" s="80">
        <f t="shared" si="220"/>
        <v>10.874001366592708</v>
      </c>
      <c r="E4700" s="80">
        <f t="shared" si="221"/>
        <v>10.877496436558946</v>
      </c>
    </row>
    <row r="4701" spans="1:5" x14ac:dyDescent="0.3">
      <c r="A4701" s="81">
        <v>43543</v>
      </c>
      <c r="B4701" s="88">
        <v>6.4</v>
      </c>
      <c r="C4701" s="29">
        <f t="shared" si="219"/>
        <v>9.9143187011744445</v>
      </c>
      <c r="D4701" s="80">
        <f t="shared" si="220"/>
        <v>10.876786703766278</v>
      </c>
      <c r="E4701" s="80">
        <f t="shared" si="221"/>
        <v>10.880389816891373</v>
      </c>
    </row>
    <row r="4702" spans="1:5" x14ac:dyDescent="0.3">
      <c r="A4702" s="81">
        <v>43544</v>
      </c>
      <c r="B4702" s="88">
        <v>6.4</v>
      </c>
      <c r="C4702" s="29">
        <f t="shared" si="219"/>
        <v>9.9167596064386743</v>
      </c>
      <c r="D4702" s="80">
        <f t="shared" si="220"/>
        <v>10.879572754394161</v>
      </c>
      <c r="E4702" s="80">
        <f t="shared" si="221"/>
        <v>10.883283966854</v>
      </c>
    </row>
    <row r="4703" spans="1:5" x14ac:dyDescent="0.3">
      <c r="A4703" s="81">
        <v>43545</v>
      </c>
      <c r="B4703" s="88">
        <v>6.4</v>
      </c>
      <c r="C4703" s="29">
        <f t="shared" si="219"/>
        <v>9.9192011126537807</v>
      </c>
      <c r="D4703" s="80">
        <f t="shared" si="220"/>
        <v>10.882359518659104</v>
      </c>
      <c r="E4703" s="80">
        <f t="shared" si="221"/>
        <v>10.886178886651544</v>
      </c>
    </row>
    <row r="4704" spans="1:5" x14ac:dyDescent="0.3">
      <c r="A4704" s="81">
        <v>43546</v>
      </c>
      <c r="B4704" s="88">
        <v>6.4</v>
      </c>
      <c r="C4704" s="29">
        <f t="shared" si="219"/>
        <v>9.9216432199677165</v>
      </c>
      <c r="D4704" s="80">
        <f t="shared" si="220"/>
        <v>10.885146996743906</v>
      </c>
      <c r="E4704" s="80">
        <f t="shared" si="221"/>
        <v>10.889074576488781</v>
      </c>
    </row>
    <row r="4705" spans="1:5" x14ac:dyDescent="0.3">
      <c r="A4705" s="81">
        <v>43549</v>
      </c>
      <c r="B4705" s="88">
        <v>6.4</v>
      </c>
      <c r="C4705" s="29">
        <f t="shared" si="219"/>
        <v>9.9240859285284735</v>
      </c>
      <c r="D4705" s="80">
        <f t="shared" si="220"/>
        <v>10.887935188831406</v>
      </c>
      <c r="E4705" s="80">
        <f t="shared" si="221"/>
        <v>10.891971036570538</v>
      </c>
    </row>
    <row r="4706" spans="1:5" x14ac:dyDescent="0.3">
      <c r="A4706" s="81">
        <v>43550</v>
      </c>
      <c r="B4706" s="88">
        <v>6.4</v>
      </c>
      <c r="C4706" s="29">
        <f t="shared" si="219"/>
        <v>9.9265292384840773</v>
      </c>
      <c r="D4706" s="80">
        <f t="shared" si="220"/>
        <v>10.890724095104495</v>
      </c>
      <c r="E4706" s="80">
        <f t="shared" si="221"/>
        <v>10.894868267101698</v>
      </c>
    </row>
    <row r="4707" spans="1:5" x14ac:dyDescent="0.3">
      <c r="A4707" s="81">
        <v>43551</v>
      </c>
      <c r="B4707" s="88">
        <v>6.4</v>
      </c>
      <c r="C4707" s="29">
        <f t="shared" si="219"/>
        <v>9.9289731499825926</v>
      </c>
      <c r="D4707" s="80">
        <f t="shared" si="220"/>
        <v>10.89351371574611</v>
      </c>
      <c r="E4707" s="80">
        <f t="shared" si="221"/>
        <v>10.897766268287198</v>
      </c>
    </row>
    <row r="4708" spans="1:5" x14ac:dyDescent="0.3">
      <c r="A4708" s="81">
        <v>43552</v>
      </c>
      <c r="B4708" s="88">
        <v>6.4</v>
      </c>
      <c r="C4708" s="29">
        <f t="shared" si="219"/>
        <v>9.9314176631721196</v>
      </c>
      <c r="D4708" s="80">
        <f t="shared" si="220"/>
        <v>10.896304050939232</v>
      </c>
      <c r="E4708" s="80">
        <f t="shared" si="221"/>
        <v>10.900665040332029</v>
      </c>
    </row>
    <row r="4709" spans="1:5" x14ac:dyDescent="0.3">
      <c r="A4709" s="81">
        <v>43553</v>
      </c>
      <c r="B4709" s="88">
        <v>6.4</v>
      </c>
      <c r="C4709" s="29">
        <f t="shared" si="219"/>
        <v>9.933862778200794</v>
      </c>
      <c r="D4709" s="80">
        <f t="shared" si="220"/>
        <v>10.899095100866893</v>
      </c>
      <c r="E4709" s="80">
        <f t="shared" si="221"/>
        <v>10.90356458344124</v>
      </c>
    </row>
    <row r="4710" spans="1:5" x14ac:dyDescent="0.3">
      <c r="A4710" s="81">
        <v>43556</v>
      </c>
      <c r="B4710" s="88">
        <v>6.4</v>
      </c>
      <c r="C4710" s="29">
        <f t="shared" si="219"/>
        <v>9.9363084952167871</v>
      </c>
      <c r="D4710" s="80">
        <f t="shared" si="220"/>
        <v>10.901886865712166</v>
      </c>
      <c r="E4710" s="80">
        <f t="shared" si="221"/>
        <v>10.906464897819928</v>
      </c>
    </row>
    <row r="4711" spans="1:5" x14ac:dyDescent="0.3">
      <c r="A4711" s="81">
        <v>43557</v>
      </c>
      <c r="B4711" s="88">
        <v>6.4</v>
      </c>
      <c r="C4711" s="29">
        <f t="shared" si="219"/>
        <v>9.9387548143683109</v>
      </c>
      <c r="D4711" s="80">
        <f t="shared" si="220"/>
        <v>10.904679345658179</v>
      </c>
      <c r="E4711" s="80">
        <f t="shared" si="221"/>
        <v>10.909365983673251</v>
      </c>
    </row>
    <row r="4712" spans="1:5" x14ac:dyDescent="0.3">
      <c r="A4712" s="81">
        <v>43558</v>
      </c>
      <c r="B4712" s="88">
        <v>6.4</v>
      </c>
      <c r="C4712" s="29">
        <f t="shared" si="219"/>
        <v>9.9412017358036096</v>
      </c>
      <c r="D4712" s="80">
        <f t="shared" si="220"/>
        <v>10.907472540888101</v>
      </c>
      <c r="E4712" s="80">
        <f t="shared" si="221"/>
        <v>10.912267841206416</v>
      </c>
    </row>
    <row r="4713" spans="1:5" x14ac:dyDescent="0.3">
      <c r="A4713" s="81">
        <v>43559</v>
      </c>
      <c r="B4713" s="88">
        <v>6.4</v>
      </c>
      <c r="C4713" s="29">
        <f t="shared" si="219"/>
        <v>9.9436492596709645</v>
      </c>
      <c r="D4713" s="80">
        <f t="shared" si="220"/>
        <v>10.910266451585148</v>
      </c>
      <c r="E4713" s="80">
        <f t="shared" si="221"/>
        <v>10.915170470624691</v>
      </c>
    </row>
    <row r="4714" spans="1:5" x14ac:dyDescent="0.3">
      <c r="A4714" s="81">
        <v>43560</v>
      </c>
      <c r="B4714" s="88">
        <v>6.4</v>
      </c>
      <c r="C4714" s="29">
        <f t="shared" si="219"/>
        <v>9.9460973861186961</v>
      </c>
      <c r="D4714" s="80">
        <f t="shared" si="220"/>
        <v>10.913061077932586</v>
      </c>
      <c r="E4714" s="80">
        <f t="shared" si="221"/>
        <v>10.918073872133393</v>
      </c>
    </row>
    <row r="4715" spans="1:5" x14ac:dyDescent="0.3">
      <c r="A4715" s="81">
        <v>43563</v>
      </c>
      <c r="B4715" s="88">
        <v>6.4</v>
      </c>
      <c r="C4715" s="29">
        <f t="shared" si="219"/>
        <v>9.9485461152951586</v>
      </c>
      <c r="D4715" s="80">
        <f t="shared" si="220"/>
        <v>10.915856420113725</v>
      </c>
      <c r="E4715" s="80">
        <f t="shared" si="221"/>
        <v>10.920978045937895</v>
      </c>
    </row>
    <row r="4716" spans="1:5" x14ac:dyDescent="0.3">
      <c r="A4716" s="81">
        <v>43564</v>
      </c>
      <c r="B4716" s="88">
        <v>6.4</v>
      </c>
      <c r="C4716" s="29">
        <f t="shared" si="219"/>
        <v>9.9509954473487454</v>
      </c>
      <c r="D4716" s="80">
        <f t="shared" si="220"/>
        <v>10.918652478311925</v>
      </c>
      <c r="E4716" s="80">
        <f t="shared" si="221"/>
        <v>10.923882992243627</v>
      </c>
    </row>
    <row r="4717" spans="1:5" x14ac:dyDescent="0.3">
      <c r="A4717" s="81">
        <v>43565</v>
      </c>
      <c r="B4717" s="88">
        <v>6.4</v>
      </c>
      <c r="C4717" s="29">
        <f t="shared" si="219"/>
        <v>9.9534453824278835</v>
      </c>
      <c r="D4717" s="80">
        <f t="shared" si="220"/>
        <v>10.921449252710589</v>
      </c>
      <c r="E4717" s="80">
        <f t="shared" si="221"/>
        <v>10.926788711256071</v>
      </c>
    </row>
    <row r="4718" spans="1:5" x14ac:dyDescent="0.3">
      <c r="A4718" s="81">
        <v>43566</v>
      </c>
      <c r="B4718" s="88">
        <v>6.4</v>
      </c>
      <c r="C4718" s="29">
        <f t="shared" si="219"/>
        <v>9.9558959206810389</v>
      </c>
      <c r="D4718" s="80">
        <f t="shared" si="220"/>
        <v>10.924246743493171</v>
      </c>
      <c r="E4718" s="80">
        <f t="shared" si="221"/>
        <v>10.929695203180765</v>
      </c>
    </row>
    <row r="4719" spans="1:5" x14ac:dyDescent="0.3">
      <c r="A4719" s="81">
        <v>43567</v>
      </c>
      <c r="B4719" s="88">
        <v>6.4</v>
      </c>
      <c r="C4719" s="29">
        <f t="shared" si="219"/>
        <v>9.9583470622567116</v>
      </c>
      <c r="D4719" s="80">
        <f t="shared" si="220"/>
        <v>10.92704495084317</v>
      </c>
      <c r="E4719" s="80">
        <f t="shared" si="221"/>
        <v>10.932602468223301</v>
      </c>
    </row>
    <row r="4720" spans="1:5" x14ac:dyDescent="0.3">
      <c r="A4720" s="81">
        <v>43570</v>
      </c>
      <c r="B4720" s="88">
        <v>6.4</v>
      </c>
      <c r="C4720" s="29">
        <f t="shared" si="219"/>
        <v>9.9607988073034406</v>
      </c>
      <c r="D4720" s="80">
        <f t="shared" si="220"/>
        <v>10.929843874944131</v>
      </c>
      <c r="E4720" s="80">
        <f t="shared" si="221"/>
        <v>10.935510506589326</v>
      </c>
    </row>
    <row r="4721" spans="1:5" x14ac:dyDescent="0.3">
      <c r="A4721" s="81">
        <v>43571</v>
      </c>
      <c r="B4721" s="88">
        <v>6.4</v>
      </c>
      <c r="C4721" s="29">
        <f t="shared" si="219"/>
        <v>9.9632511559698003</v>
      </c>
      <c r="D4721" s="80">
        <f t="shared" si="220"/>
        <v>10.932643515979649</v>
      </c>
      <c r="E4721" s="80">
        <f t="shared" si="221"/>
        <v>10.938419318484542</v>
      </c>
    </row>
    <row r="4722" spans="1:5" x14ac:dyDescent="0.3">
      <c r="A4722" s="81">
        <v>43572</v>
      </c>
      <c r="B4722" s="88">
        <v>6.4</v>
      </c>
      <c r="C4722" s="29">
        <f t="shared" si="219"/>
        <v>9.9657041084044007</v>
      </c>
      <c r="D4722" s="80">
        <f t="shared" si="220"/>
        <v>10.935443874133364</v>
      </c>
      <c r="E4722" s="80">
        <f t="shared" si="221"/>
        <v>10.941328904114703</v>
      </c>
    </row>
    <row r="4723" spans="1:5" x14ac:dyDescent="0.3">
      <c r="A4723" s="81">
        <v>43573</v>
      </c>
      <c r="B4723" s="88">
        <v>6.4</v>
      </c>
      <c r="C4723" s="29">
        <f t="shared" si="219"/>
        <v>9.9681576647558909</v>
      </c>
      <c r="D4723" s="80">
        <f t="shared" si="220"/>
        <v>10.938244949588963</v>
      </c>
      <c r="E4723" s="80">
        <f t="shared" si="221"/>
        <v>10.944239263685624</v>
      </c>
    </row>
    <row r="4724" spans="1:5" x14ac:dyDescent="0.3">
      <c r="A4724" s="81">
        <v>43577</v>
      </c>
      <c r="B4724" s="88">
        <v>6.4</v>
      </c>
      <c r="C4724" s="29">
        <f t="shared" si="219"/>
        <v>9.9706118251729539</v>
      </c>
      <c r="D4724" s="80">
        <f t="shared" si="220"/>
        <v>10.94104674253018</v>
      </c>
      <c r="E4724" s="80">
        <f t="shared" si="221"/>
        <v>10.947150397403167</v>
      </c>
    </row>
    <row r="4725" spans="1:5" x14ac:dyDescent="0.3">
      <c r="A4725" s="81">
        <v>43578</v>
      </c>
      <c r="B4725" s="88">
        <v>6.4</v>
      </c>
      <c r="C4725" s="29">
        <f t="shared" si="219"/>
        <v>9.9730665898043132</v>
      </c>
      <c r="D4725" s="80">
        <f t="shared" si="220"/>
        <v>10.943849253140796</v>
      </c>
      <c r="E4725" s="80">
        <f t="shared" si="221"/>
        <v>10.950062305473255</v>
      </c>
    </row>
    <row r="4726" spans="1:5" x14ac:dyDescent="0.3">
      <c r="A4726" s="81">
        <v>43579</v>
      </c>
      <c r="B4726" s="88">
        <v>6.4</v>
      </c>
      <c r="C4726" s="29">
        <f t="shared" si="219"/>
        <v>9.9755219587987245</v>
      </c>
      <c r="D4726" s="80">
        <f t="shared" si="220"/>
        <v>10.946652481604641</v>
      </c>
      <c r="E4726" s="80">
        <f t="shared" si="221"/>
        <v>10.952974988101863</v>
      </c>
    </row>
    <row r="4727" spans="1:5" x14ac:dyDescent="0.3">
      <c r="A4727" s="81">
        <v>43580</v>
      </c>
      <c r="B4727" s="88">
        <v>6.4</v>
      </c>
      <c r="C4727" s="29">
        <f t="shared" si="219"/>
        <v>9.9779779323049809</v>
      </c>
      <c r="D4727" s="80">
        <f t="shared" si="220"/>
        <v>10.94945642810559</v>
      </c>
      <c r="E4727" s="80">
        <f t="shared" si="221"/>
        <v>10.95588844549502</v>
      </c>
    </row>
    <row r="4728" spans="1:5" x14ac:dyDescent="0.3">
      <c r="A4728" s="81">
        <v>43581</v>
      </c>
      <c r="B4728" s="88">
        <v>6.4</v>
      </c>
      <c r="C4728" s="29">
        <f t="shared" si="219"/>
        <v>9.9804345104719143</v>
      </c>
      <c r="D4728" s="80">
        <f t="shared" si="220"/>
        <v>10.952261092827564</v>
      </c>
      <c r="E4728" s="80">
        <f t="shared" si="221"/>
        <v>10.958802677858813</v>
      </c>
    </row>
    <row r="4729" spans="1:5" x14ac:dyDescent="0.3">
      <c r="A4729" s="81">
        <v>43584</v>
      </c>
      <c r="B4729" s="88">
        <v>6.4</v>
      </c>
      <c r="C4729" s="29">
        <f t="shared" si="219"/>
        <v>9.9828916934483942</v>
      </c>
      <c r="D4729" s="80">
        <f t="shared" si="220"/>
        <v>10.955066475954535</v>
      </c>
      <c r="E4729" s="80">
        <f t="shared" si="221"/>
        <v>10.96171768539938</v>
      </c>
    </row>
    <row r="4730" spans="1:5" x14ac:dyDescent="0.3">
      <c r="A4730" s="81">
        <v>43585</v>
      </c>
      <c r="B4730" s="88">
        <v>6.4</v>
      </c>
      <c r="C4730" s="29">
        <f t="shared" si="219"/>
        <v>9.9853494813833219</v>
      </c>
      <c r="D4730" s="80">
        <f t="shared" si="220"/>
        <v>10.957872577670518</v>
      </c>
      <c r="E4730" s="80">
        <f t="shared" si="221"/>
        <v>10.964633468322917</v>
      </c>
    </row>
    <row r="4731" spans="1:5" x14ac:dyDescent="0.3">
      <c r="A4731" s="81">
        <v>43587</v>
      </c>
      <c r="B4731" s="88">
        <v>6.4</v>
      </c>
      <c r="C4731" s="29">
        <f t="shared" si="219"/>
        <v>9.9878078744256396</v>
      </c>
      <c r="D4731" s="80">
        <f t="shared" si="220"/>
        <v>10.960679398159579</v>
      </c>
      <c r="E4731" s="80">
        <f t="shared" si="221"/>
        <v>10.967550026835674</v>
      </c>
    </row>
    <row r="4732" spans="1:5" x14ac:dyDescent="0.3">
      <c r="A4732" s="81">
        <v>43588</v>
      </c>
      <c r="B4732" s="88">
        <v>6.4</v>
      </c>
      <c r="C4732" s="29">
        <f t="shared" si="219"/>
        <v>9.9902668727243231</v>
      </c>
      <c r="D4732" s="80">
        <f t="shared" si="220"/>
        <v>10.963486937605827</v>
      </c>
      <c r="E4732" s="80">
        <f t="shared" si="221"/>
        <v>10.970467361143953</v>
      </c>
    </row>
    <row r="4733" spans="1:5" x14ac:dyDescent="0.3">
      <c r="A4733" s="81">
        <v>43591</v>
      </c>
      <c r="B4733" s="88">
        <v>6.4</v>
      </c>
      <c r="C4733" s="29">
        <f t="shared" si="219"/>
        <v>9.9927264764283894</v>
      </c>
      <c r="D4733" s="80">
        <f t="shared" si="220"/>
        <v>10.966295196193423</v>
      </c>
      <c r="E4733" s="80">
        <f t="shared" si="221"/>
        <v>10.973385471454115</v>
      </c>
    </row>
    <row r="4734" spans="1:5" x14ac:dyDescent="0.3">
      <c r="A4734" s="81">
        <v>43592</v>
      </c>
      <c r="B4734" s="88">
        <v>6.4</v>
      </c>
      <c r="C4734" s="29">
        <f t="shared" si="219"/>
        <v>9.9951866856868872</v>
      </c>
      <c r="D4734" s="80">
        <f t="shared" si="220"/>
        <v>10.969104174106571</v>
      </c>
      <c r="E4734" s="80">
        <f t="shared" si="221"/>
        <v>10.976304357972573</v>
      </c>
    </row>
    <row r="4735" spans="1:5" x14ac:dyDescent="0.3">
      <c r="A4735" s="81">
        <v>43593</v>
      </c>
      <c r="B4735" s="88">
        <v>6.4</v>
      </c>
      <c r="C4735" s="29">
        <f t="shared" si="219"/>
        <v>9.9976475006489043</v>
      </c>
      <c r="D4735" s="80">
        <f t="shared" si="220"/>
        <v>10.971913871529523</v>
      </c>
      <c r="E4735" s="80">
        <f t="shared" si="221"/>
        <v>10.979224020905797</v>
      </c>
    </row>
    <row r="4736" spans="1:5" x14ac:dyDescent="0.3">
      <c r="A4736" s="81">
        <v>43594</v>
      </c>
      <c r="B4736" s="88">
        <v>6.4</v>
      </c>
      <c r="C4736" s="29">
        <f t="shared" si="219"/>
        <v>10.000108921463564</v>
      </c>
      <c r="D4736" s="80">
        <f t="shared" si="220"/>
        <v>10.974724288646581</v>
      </c>
      <c r="E4736" s="80">
        <f t="shared" si="221"/>
        <v>10.98214446046031</v>
      </c>
    </row>
    <row r="4737" spans="1:5" x14ac:dyDescent="0.3">
      <c r="A4737" s="81">
        <v>43595</v>
      </c>
      <c r="B4737" s="88">
        <v>6.4</v>
      </c>
      <c r="C4737" s="29">
        <f t="shared" si="219"/>
        <v>10.002570948280029</v>
      </c>
      <c r="D4737" s="80">
        <f t="shared" si="220"/>
        <v>10.97753542564209</v>
      </c>
      <c r="E4737" s="80">
        <f t="shared" si="221"/>
        <v>10.985065676842691</v>
      </c>
    </row>
    <row r="4738" spans="1:5" x14ac:dyDescent="0.3">
      <c r="A4738" s="81">
        <v>43598</v>
      </c>
      <c r="B4738" s="88">
        <v>6.4</v>
      </c>
      <c r="C4738" s="29">
        <f t="shared" si="219"/>
        <v>10.005033581247497</v>
      </c>
      <c r="D4738" s="80">
        <f t="shared" si="220"/>
        <v>10.980347282700446</v>
      </c>
      <c r="E4738" s="80">
        <f t="shared" si="221"/>
        <v>10.987987670259574</v>
      </c>
    </row>
    <row r="4739" spans="1:5" x14ac:dyDescent="0.3">
      <c r="A4739" s="81">
        <v>43599</v>
      </c>
      <c r="B4739" s="88">
        <v>6.4</v>
      </c>
      <c r="C4739" s="29">
        <f t="shared" si="219"/>
        <v>10.007496820515202</v>
      </c>
      <c r="D4739" s="80">
        <f t="shared" si="220"/>
        <v>10.98315986000609</v>
      </c>
      <c r="E4739" s="80">
        <f t="shared" si="221"/>
        <v>10.990910440917649</v>
      </c>
    </row>
    <row r="4740" spans="1:5" x14ac:dyDescent="0.3">
      <c r="A4740" s="81">
        <v>43600</v>
      </c>
      <c r="B4740" s="88">
        <v>6.4</v>
      </c>
      <c r="C4740" s="29">
        <f t="shared" si="219"/>
        <v>10.009960666232415</v>
      </c>
      <c r="D4740" s="80">
        <f t="shared" si="220"/>
        <v>10.98597315774351</v>
      </c>
      <c r="E4740" s="80">
        <f t="shared" si="221"/>
        <v>10.993833989023658</v>
      </c>
    </row>
    <row r="4741" spans="1:5" x14ac:dyDescent="0.3">
      <c r="A4741" s="81">
        <v>43601</v>
      </c>
      <c r="B4741" s="88">
        <v>6.4</v>
      </c>
      <c r="C4741" s="29">
        <f t="shared" ref="C4741:C4804" si="222">IF(A4741=$B$2,1,IF(A4740&lt;DATE(1998,1,2),ROUND(B4740/3000+1,8)*C4740,ROUND(((1+B4740/100)^(1/252)),8)*C4740))</f>
        <v>10.012425118548443</v>
      </c>
      <c r="D4741" s="80">
        <f t="shared" ref="D4741:D4804" si="223">(((ROUND(C4741/C4740,8)-1)*$D$1)+1)*D4740</f>
        <v>10.988787176097242</v>
      </c>
      <c r="E4741" s="80">
        <f t="shared" ref="E4741:E4804" si="224">(((ROUND(C4741/C4740,8))*(($E$1+1)^(1/252)))*E4740)</f>
        <v>10.996758314784401</v>
      </c>
    </row>
    <row r="4742" spans="1:5" x14ac:dyDescent="0.3">
      <c r="A4742" s="81">
        <v>43602</v>
      </c>
      <c r="B4742" s="88">
        <v>6.4</v>
      </c>
      <c r="C4742" s="29">
        <f t="shared" si="222"/>
        <v>10.01489017761263</v>
      </c>
      <c r="D4742" s="80">
        <f t="shared" si="223"/>
        <v>10.99160191525187</v>
      </c>
      <c r="E4742" s="80">
        <f t="shared" si="224"/>
        <v>10.999683418406731</v>
      </c>
    </row>
    <row r="4743" spans="1:5" x14ac:dyDescent="0.3">
      <c r="A4743" s="81">
        <v>43605</v>
      </c>
      <c r="B4743" s="88">
        <v>6.4</v>
      </c>
      <c r="C4743" s="29">
        <f t="shared" si="222"/>
        <v>10.017355843574359</v>
      </c>
      <c r="D4743" s="80">
        <f t="shared" si="223"/>
        <v>10.994417375392025</v>
      </c>
      <c r="E4743" s="80">
        <f t="shared" si="224"/>
        <v>11.002609300097555</v>
      </c>
    </row>
    <row r="4744" spans="1:5" x14ac:dyDescent="0.3">
      <c r="A4744" s="81">
        <v>43606</v>
      </c>
      <c r="B4744" s="88">
        <v>6.4</v>
      </c>
      <c r="C4744" s="29">
        <f t="shared" si="222"/>
        <v>10.019822116583049</v>
      </c>
      <c r="D4744" s="80">
        <f t="shared" si="223"/>
        <v>10.997233556702385</v>
      </c>
      <c r="E4744" s="80">
        <f t="shared" si="224"/>
        <v>11.00553596006384</v>
      </c>
    </row>
    <row r="4745" spans="1:5" x14ac:dyDescent="0.3">
      <c r="A4745" s="81">
        <v>43607</v>
      </c>
      <c r="B4745" s="88">
        <v>6.4</v>
      </c>
      <c r="C4745" s="29">
        <f t="shared" si="222"/>
        <v>10.022288996788152</v>
      </c>
      <c r="D4745" s="80">
        <f t="shared" si="223"/>
        <v>11.000050459367674</v>
      </c>
      <c r="E4745" s="80">
        <f t="shared" si="224"/>
        <v>11.008463398512603</v>
      </c>
    </row>
    <row r="4746" spans="1:5" x14ac:dyDescent="0.3">
      <c r="A4746" s="81">
        <v>43608</v>
      </c>
      <c r="B4746" s="88">
        <v>6.4</v>
      </c>
      <c r="C4746" s="29">
        <f t="shared" si="222"/>
        <v>10.024756484339163</v>
      </c>
      <c r="D4746" s="80">
        <f t="shared" si="223"/>
        <v>11.002868083572666</v>
      </c>
      <c r="E4746" s="80">
        <f t="shared" si="224"/>
        <v>11.01139161565092</v>
      </c>
    </row>
    <row r="4747" spans="1:5" x14ac:dyDescent="0.3">
      <c r="A4747" s="81">
        <v>43609</v>
      </c>
      <c r="B4747" s="88">
        <v>6.4</v>
      </c>
      <c r="C4747" s="29">
        <f t="shared" si="222"/>
        <v>10.027224579385608</v>
      </c>
      <c r="D4747" s="80">
        <f t="shared" si="223"/>
        <v>11.00568642950218</v>
      </c>
      <c r="E4747" s="80">
        <f t="shared" si="224"/>
        <v>11.014320611685918</v>
      </c>
    </row>
    <row r="4748" spans="1:5" x14ac:dyDescent="0.3">
      <c r="A4748" s="81">
        <v>43612</v>
      </c>
      <c r="B4748" s="88">
        <v>6.4</v>
      </c>
      <c r="C4748" s="29">
        <f t="shared" si="222"/>
        <v>10.029693282077053</v>
      </c>
      <c r="D4748" s="80">
        <f t="shared" si="223"/>
        <v>11.008505497341083</v>
      </c>
      <c r="E4748" s="80">
        <f t="shared" si="224"/>
        <v>11.017250386824781</v>
      </c>
    </row>
    <row r="4749" spans="1:5" x14ac:dyDescent="0.3">
      <c r="A4749" s="81">
        <v>43613</v>
      </c>
      <c r="B4749" s="88">
        <v>6.4</v>
      </c>
      <c r="C4749" s="29">
        <f t="shared" si="222"/>
        <v>10.032162592563102</v>
      </c>
      <c r="D4749" s="80">
        <f t="shared" si="223"/>
        <v>11.011325287274289</v>
      </c>
      <c r="E4749" s="80">
        <f t="shared" si="224"/>
        <v>11.020180941274749</v>
      </c>
    </row>
    <row r="4750" spans="1:5" x14ac:dyDescent="0.3">
      <c r="A4750" s="81">
        <v>43614</v>
      </c>
      <c r="B4750" s="88">
        <v>6.4</v>
      </c>
      <c r="C4750" s="29">
        <f t="shared" si="222"/>
        <v>10.034632510993392</v>
      </c>
      <c r="D4750" s="80">
        <f t="shared" si="223"/>
        <v>11.01414579948676</v>
      </c>
      <c r="E4750" s="80">
        <f t="shared" si="224"/>
        <v>11.023112275243117</v>
      </c>
    </row>
    <row r="4751" spans="1:5" x14ac:dyDescent="0.3">
      <c r="A4751" s="81">
        <v>43615</v>
      </c>
      <c r="B4751" s="88">
        <v>6.4</v>
      </c>
      <c r="C4751" s="29">
        <f t="shared" si="222"/>
        <v>10.0371030375176</v>
      </c>
      <c r="D4751" s="80">
        <f t="shared" si="223"/>
        <v>11.016967034163507</v>
      </c>
      <c r="E4751" s="80">
        <f t="shared" si="224"/>
        <v>11.026044388937231</v>
      </c>
    </row>
    <row r="4752" spans="1:5" x14ac:dyDescent="0.3">
      <c r="A4752" s="81">
        <v>43616</v>
      </c>
      <c r="B4752" s="88">
        <v>6.4</v>
      </c>
      <c r="C4752" s="29">
        <f t="shared" si="222"/>
        <v>10.039574172285437</v>
      </c>
      <c r="D4752" s="80">
        <f t="shared" si="223"/>
        <v>11.019788991489586</v>
      </c>
      <c r="E4752" s="80">
        <f t="shared" si="224"/>
        <v>11.028977282564501</v>
      </c>
    </row>
    <row r="4753" spans="1:5" x14ac:dyDescent="0.3">
      <c r="A4753" s="81">
        <v>43619</v>
      </c>
      <c r="B4753" s="88">
        <v>6.4</v>
      </c>
      <c r="C4753" s="29">
        <f t="shared" si="222"/>
        <v>10.042045915446655</v>
      </c>
      <c r="D4753" s="80">
        <f t="shared" si="223"/>
        <v>11.0226116716501</v>
      </c>
      <c r="E4753" s="80">
        <f t="shared" si="224"/>
        <v>11.031910956332382</v>
      </c>
    </row>
    <row r="4754" spans="1:5" x14ac:dyDescent="0.3">
      <c r="A4754" s="81">
        <v>43620</v>
      </c>
      <c r="B4754" s="88">
        <v>6.4</v>
      </c>
      <c r="C4754" s="29">
        <f t="shared" si="222"/>
        <v>10.044518267151039</v>
      </c>
      <c r="D4754" s="80">
        <f t="shared" si="223"/>
        <v>11.025435074830202</v>
      </c>
      <c r="E4754" s="80">
        <f t="shared" si="224"/>
        <v>11.034845410448392</v>
      </c>
    </row>
    <row r="4755" spans="1:5" x14ac:dyDescent="0.3">
      <c r="A4755" s="81">
        <v>43621</v>
      </c>
      <c r="B4755" s="88">
        <v>6.4</v>
      </c>
      <c r="C4755" s="29">
        <f t="shared" si="222"/>
        <v>10.046991227548412</v>
      </c>
      <c r="D4755" s="80">
        <f t="shared" si="223"/>
        <v>11.028259201215091</v>
      </c>
      <c r="E4755" s="80">
        <f t="shared" si="224"/>
        <v>11.037780645120101</v>
      </c>
    </row>
    <row r="4756" spans="1:5" x14ac:dyDescent="0.3">
      <c r="A4756" s="81">
        <v>43622</v>
      </c>
      <c r="B4756" s="88">
        <v>6.4</v>
      </c>
      <c r="C4756" s="29">
        <f t="shared" si="222"/>
        <v>10.049464796788635</v>
      </c>
      <c r="D4756" s="80">
        <f t="shared" si="223"/>
        <v>11.031084050990012</v>
      </c>
      <c r="E4756" s="80">
        <f t="shared" si="224"/>
        <v>11.040716660555132</v>
      </c>
    </row>
    <row r="4757" spans="1:5" x14ac:dyDescent="0.3">
      <c r="A4757" s="81">
        <v>43623</v>
      </c>
      <c r="B4757" s="88">
        <v>6.4</v>
      </c>
      <c r="C4757" s="29">
        <f t="shared" si="222"/>
        <v>10.051938975021606</v>
      </c>
      <c r="D4757" s="80">
        <f t="shared" si="223"/>
        <v>11.033909624340259</v>
      </c>
      <c r="E4757" s="80">
        <f t="shared" si="224"/>
        <v>11.043653456961168</v>
      </c>
    </row>
    <row r="4758" spans="1:5" x14ac:dyDescent="0.3">
      <c r="A4758" s="81">
        <v>43626</v>
      </c>
      <c r="B4758" s="88">
        <v>6.4</v>
      </c>
      <c r="C4758" s="29">
        <f t="shared" si="222"/>
        <v>10.054413762397257</v>
      </c>
      <c r="D4758" s="80">
        <f t="shared" si="223"/>
        <v>11.036735921451173</v>
      </c>
      <c r="E4758" s="80">
        <f t="shared" si="224"/>
        <v>11.046591034545944</v>
      </c>
    </row>
    <row r="4759" spans="1:5" x14ac:dyDescent="0.3">
      <c r="A4759" s="81">
        <v>43627</v>
      </c>
      <c r="B4759" s="88">
        <v>6.4</v>
      </c>
      <c r="C4759" s="29">
        <f t="shared" si="222"/>
        <v>10.056889159065559</v>
      </c>
      <c r="D4759" s="80">
        <f t="shared" si="223"/>
        <v>11.039562942508145</v>
      </c>
      <c r="E4759" s="80">
        <f t="shared" si="224"/>
        <v>11.04952939351725</v>
      </c>
    </row>
    <row r="4760" spans="1:5" x14ac:dyDescent="0.3">
      <c r="A4760" s="81">
        <v>43628</v>
      </c>
      <c r="B4760" s="88">
        <v>6.4</v>
      </c>
      <c r="C4760" s="29">
        <f t="shared" si="222"/>
        <v>10.059365165176521</v>
      </c>
      <c r="D4760" s="80">
        <f t="shared" si="223"/>
        <v>11.042390687696608</v>
      </c>
      <c r="E4760" s="80">
        <f t="shared" si="224"/>
        <v>11.052468534082935</v>
      </c>
    </row>
    <row r="4761" spans="1:5" x14ac:dyDescent="0.3">
      <c r="A4761" s="81">
        <v>43629</v>
      </c>
      <c r="B4761" s="88">
        <v>6.4</v>
      </c>
      <c r="C4761" s="29">
        <f t="shared" si="222"/>
        <v>10.061841780880188</v>
      </c>
      <c r="D4761" s="80">
        <f t="shared" si="223"/>
        <v>11.045219157202048</v>
      </c>
      <c r="E4761" s="80">
        <f t="shared" si="224"/>
        <v>11.0554084564509</v>
      </c>
    </row>
    <row r="4762" spans="1:5" x14ac:dyDescent="0.3">
      <c r="A4762" s="81">
        <v>43630</v>
      </c>
      <c r="B4762" s="88">
        <v>6.4</v>
      </c>
      <c r="C4762" s="29">
        <f t="shared" si="222"/>
        <v>10.064319006326642</v>
      </c>
      <c r="D4762" s="80">
        <f t="shared" si="223"/>
        <v>11.048048351209996</v>
      </c>
      <c r="E4762" s="80">
        <f t="shared" si="224"/>
        <v>11.058349160829101</v>
      </c>
    </row>
    <row r="4763" spans="1:5" x14ac:dyDescent="0.3">
      <c r="A4763" s="81">
        <v>43633</v>
      </c>
      <c r="B4763" s="88">
        <v>6.4</v>
      </c>
      <c r="C4763" s="29">
        <f t="shared" si="222"/>
        <v>10.066796841666001</v>
      </c>
      <c r="D4763" s="80">
        <f t="shared" si="223"/>
        <v>11.050878269906029</v>
      </c>
      <c r="E4763" s="80">
        <f t="shared" si="224"/>
        <v>11.061290647425549</v>
      </c>
    </row>
    <row r="4764" spans="1:5" x14ac:dyDescent="0.3">
      <c r="A4764" s="81">
        <v>43634</v>
      </c>
      <c r="B4764" s="88">
        <v>6.4</v>
      </c>
      <c r="C4764" s="29">
        <f t="shared" si="222"/>
        <v>10.06927528704842</v>
      </c>
      <c r="D4764" s="80">
        <f t="shared" si="223"/>
        <v>11.053708913475775</v>
      </c>
      <c r="E4764" s="80">
        <f t="shared" si="224"/>
        <v>11.064232916448315</v>
      </c>
    </row>
    <row r="4765" spans="1:5" x14ac:dyDescent="0.3">
      <c r="A4765" s="81">
        <v>43635</v>
      </c>
      <c r="B4765" s="88">
        <v>6.4</v>
      </c>
      <c r="C4765" s="29">
        <f t="shared" si="222"/>
        <v>10.071754342624091</v>
      </c>
      <c r="D4765" s="80">
        <f t="shared" si="223"/>
        <v>11.056540282104908</v>
      </c>
      <c r="E4765" s="80">
        <f t="shared" si="224"/>
        <v>11.06717596810552</v>
      </c>
    </row>
    <row r="4766" spans="1:5" x14ac:dyDescent="0.3">
      <c r="A4766" s="81">
        <v>43637</v>
      </c>
      <c r="B4766" s="88">
        <v>6.4</v>
      </c>
      <c r="C4766" s="29">
        <f t="shared" si="222"/>
        <v>10.074234008543247</v>
      </c>
      <c r="D4766" s="80">
        <f t="shared" si="223"/>
        <v>11.05937237597915</v>
      </c>
      <c r="E4766" s="80">
        <f t="shared" si="224"/>
        <v>11.070119802605342</v>
      </c>
    </row>
    <row r="4767" spans="1:5" x14ac:dyDescent="0.3">
      <c r="A4767" s="81">
        <v>43640</v>
      </c>
      <c r="B4767" s="88">
        <v>6.4</v>
      </c>
      <c r="C4767" s="29">
        <f t="shared" si="222"/>
        <v>10.07671428495615</v>
      </c>
      <c r="D4767" s="80">
        <f t="shared" si="223"/>
        <v>11.062205195284267</v>
      </c>
      <c r="E4767" s="80">
        <f t="shared" si="224"/>
        <v>11.073064420156015</v>
      </c>
    </row>
    <row r="4768" spans="1:5" x14ac:dyDescent="0.3">
      <c r="A4768" s="81">
        <v>43641</v>
      </c>
      <c r="B4768" s="88">
        <v>6.4</v>
      </c>
      <c r="C4768" s="29">
        <f t="shared" si="222"/>
        <v>10.079195172013108</v>
      </c>
      <c r="D4768" s="80">
        <f t="shared" si="223"/>
        <v>11.065038740206079</v>
      </c>
      <c r="E4768" s="80">
        <f t="shared" si="224"/>
        <v>11.076009820965828</v>
      </c>
    </row>
    <row r="4769" spans="1:5" x14ac:dyDescent="0.3">
      <c r="A4769" s="81">
        <v>43642</v>
      </c>
      <c r="B4769" s="88">
        <v>6.4</v>
      </c>
      <c r="C4769" s="29">
        <f t="shared" si="222"/>
        <v>10.081676669864459</v>
      </c>
      <c r="D4769" s="80">
        <f t="shared" si="223"/>
        <v>11.067873010930448</v>
      </c>
      <c r="E4769" s="80">
        <f t="shared" si="224"/>
        <v>11.078956005243127</v>
      </c>
    </row>
    <row r="4770" spans="1:5" x14ac:dyDescent="0.3">
      <c r="A4770" s="81">
        <v>43643</v>
      </c>
      <c r="B4770" s="88">
        <v>6.4</v>
      </c>
      <c r="C4770" s="29">
        <f t="shared" si="222"/>
        <v>10.08415877866058</v>
      </c>
      <c r="D4770" s="80">
        <f t="shared" si="223"/>
        <v>11.070708007643287</v>
      </c>
      <c r="E4770" s="80">
        <f t="shared" si="224"/>
        <v>11.081902973196309</v>
      </c>
    </row>
    <row r="4771" spans="1:5" x14ac:dyDescent="0.3">
      <c r="A4771" s="81">
        <v>43644</v>
      </c>
      <c r="B4771" s="88">
        <v>6.4</v>
      </c>
      <c r="C4771" s="29">
        <f t="shared" si="222"/>
        <v>10.086641498551886</v>
      </c>
      <c r="D4771" s="80">
        <f t="shared" si="223"/>
        <v>11.073543730530554</v>
      </c>
      <c r="E4771" s="80">
        <f t="shared" si="224"/>
        <v>11.084850725033832</v>
      </c>
    </row>
    <row r="4772" spans="1:5" x14ac:dyDescent="0.3">
      <c r="A4772" s="81">
        <v>43647</v>
      </c>
      <c r="B4772" s="88">
        <v>6.4</v>
      </c>
      <c r="C4772" s="29">
        <f t="shared" si="222"/>
        <v>10.089124829688831</v>
      </c>
      <c r="D4772" s="80">
        <f t="shared" si="223"/>
        <v>11.076380179778257</v>
      </c>
      <c r="E4772" s="80">
        <f t="shared" si="224"/>
        <v>11.087799260964205</v>
      </c>
    </row>
    <row r="4773" spans="1:5" x14ac:dyDescent="0.3">
      <c r="A4773" s="81">
        <v>43648</v>
      </c>
      <c r="B4773" s="88">
        <v>6.4</v>
      </c>
      <c r="C4773" s="29">
        <f t="shared" si="222"/>
        <v>10.091608772221901</v>
      </c>
      <c r="D4773" s="80">
        <f t="shared" si="223"/>
        <v>11.07921735557245</v>
      </c>
      <c r="E4773" s="80">
        <f t="shared" si="224"/>
        <v>11.090748581195996</v>
      </c>
    </row>
    <row r="4774" spans="1:5" x14ac:dyDescent="0.3">
      <c r="A4774" s="81">
        <v>43649</v>
      </c>
      <c r="B4774" s="88">
        <v>6.4</v>
      </c>
      <c r="C4774" s="29">
        <f t="shared" si="222"/>
        <v>10.094093326301623</v>
      </c>
      <c r="D4774" s="80">
        <f t="shared" si="223"/>
        <v>11.082055258099237</v>
      </c>
      <c r="E4774" s="80">
        <f t="shared" si="224"/>
        <v>11.093698685937825</v>
      </c>
    </row>
    <row r="4775" spans="1:5" x14ac:dyDescent="0.3">
      <c r="A4775" s="81">
        <v>43650</v>
      </c>
      <c r="B4775" s="88">
        <v>6.4</v>
      </c>
      <c r="C4775" s="29">
        <f t="shared" si="222"/>
        <v>10.09657849207856</v>
      </c>
      <c r="D4775" s="80">
        <f t="shared" si="223"/>
        <v>11.084893887544766</v>
      </c>
      <c r="E4775" s="80">
        <f t="shared" si="224"/>
        <v>11.096649575398372</v>
      </c>
    </row>
    <row r="4776" spans="1:5" x14ac:dyDescent="0.3">
      <c r="A4776" s="81">
        <v>43651</v>
      </c>
      <c r="B4776" s="88">
        <v>6.4</v>
      </c>
      <c r="C4776" s="29">
        <f t="shared" si="222"/>
        <v>10.099064269703311</v>
      </c>
      <c r="D4776" s="80">
        <f t="shared" si="223"/>
        <v>11.087733244095237</v>
      </c>
      <c r="E4776" s="80">
        <f t="shared" si="224"/>
        <v>11.099601249786367</v>
      </c>
    </row>
    <row r="4777" spans="1:5" x14ac:dyDescent="0.3">
      <c r="A4777" s="81">
        <v>43654</v>
      </c>
      <c r="B4777" s="88">
        <v>6.4</v>
      </c>
      <c r="C4777" s="29">
        <f t="shared" si="222"/>
        <v>10.101550659326513</v>
      </c>
      <c r="D4777" s="80">
        <f t="shared" si="223"/>
        <v>11.090573327936893</v>
      </c>
      <c r="E4777" s="80">
        <f t="shared" si="224"/>
        <v>11.1025537093106</v>
      </c>
    </row>
    <row r="4778" spans="1:5" x14ac:dyDescent="0.3">
      <c r="A4778" s="81">
        <v>43655</v>
      </c>
      <c r="B4778" s="88">
        <v>6.4</v>
      </c>
      <c r="C4778" s="29">
        <f t="shared" si="222"/>
        <v>10.10403766109884</v>
      </c>
      <c r="D4778" s="80">
        <f t="shared" si="223"/>
        <v>11.093414139256028</v>
      </c>
      <c r="E4778" s="80">
        <f t="shared" si="224"/>
        <v>11.105506954179914</v>
      </c>
    </row>
    <row r="4779" spans="1:5" x14ac:dyDescent="0.3">
      <c r="A4779" s="81">
        <v>43656</v>
      </c>
      <c r="B4779" s="88">
        <v>6.4</v>
      </c>
      <c r="C4779" s="29">
        <f t="shared" si="222"/>
        <v>10.106525275171004</v>
      </c>
      <c r="D4779" s="80">
        <f t="shared" si="223"/>
        <v>11.096255678238983</v>
      </c>
      <c r="E4779" s="80">
        <f t="shared" si="224"/>
        <v>11.108460984603207</v>
      </c>
    </row>
    <row r="4780" spans="1:5" x14ac:dyDescent="0.3">
      <c r="A4780" s="81">
        <v>43657</v>
      </c>
      <c r="B4780" s="88">
        <v>6.4</v>
      </c>
      <c r="C4780" s="29">
        <f t="shared" si="222"/>
        <v>10.109013501693752</v>
      </c>
      <c r="D4780" s="80">
        <f t="shared" si="223"/>
        <v>11.099097945072145</v>
      </c>
      <c r="E4780" s="80">
        <f t="shared" si="224"/>
        <v>11.111415800789436</v>
      </c>
    </row>
    <row r="4781" spans="1:5" x14ac:dyDescent="0.3">
      <c r="A4781" s="81">
        <v>43658</v>
      </c>
      <c r="B4781" s="88">
        <v>6.4</v>
      </c>
      <c r="C4781" s="29">
        <f t="shared" si="222"/>
        <v>10.11150234081787</v>
      </c>
      <c r="D4781" s="80">
        <f t="shared" si="223"/>
        <v>11.101940939941953</v>
      </c>
      <c r="E4781" s="80">
        <f t="shared" si="224"/>
        <v>11.11437140294761</v>
      </c>
    </row>
    <row r="4782" spans="1:5" x14ac:dyDescent="0.3">
      <c r="A4782" s="81">
        <v>43661</v>
      </c>
      <c r="B4782" s="88">
        <v>6.4</v>
      </c>
      <c r="C4782" s="29">
        <f t="shared" si="222"/>
        <v>10.113991792694179</v>
      </c>
      <c r="D4782" s="80">
        <f t="shared" si="223"/>
        <v>11.104784663034888</v>
      </c>
      <c r="E4782" s="80">
        <f t="shared" si="224"/>
        <v>11.117327791286796</v>
      </c>
    </row>
    <row r="4783" spans="1:5" x14ac:dyDescent="0.3">
      <c r="A4783" s="81">
        <v>43662</v>
      </c>
      <c r="B4783" s="88">
        <v>6.4</v>
      </c>
      <c r="C4783" s="29">
        <f t="shared" si="222"/>
        <v>10.116481857473541</v>
      </c>
      <c r="D4783" s="80">
        <f t="shared" si="223"/>
        <v>11.107629114537485</v>
      </c>
      <c r="E4783" s="80">
        <f t="shared" si="224"/>
        <v>11.120284966016115</v>
      </c>
    </row>
    <row r="4784" spans="1:5" x14ac:dyDescent="0.3">
      <c r="A4784" s="81">
        <v>43663</v>
      </c>
      <c r="B4784" s="88">
        <v>6.4</v>
      </c>
      <c r="C4784" s="29">
        <f t="shared" si="222"/>
        <v>10.118972535306852</v>
      </c>
      <c r="D4784" s="80">
        <f t="shared" si="223"/>
        <v>11.110474294636321</v>
      </c>
      <c r="E4784" s="80">
        <f t="shared" si="224"/>
        <v>11.123242927344746</v>
      </c>
    </row>
    <row r="4785" spans="1:5" x14ac:dyDescent="0.3">
      <c r="A4785" s="81">
        <v>43664</v>
      </c>
      <c r="B4785" s="88">
        <v>6.4</v>
      </c>
      <c r="C4785" s="29">
        <f t="shared" si="222"/>
        <v>10.121463826345046</v>
      </c>
      <c r="D4785" s="80">
        <f t="shared" si="223"/>
        <v>11.113320203518024</v>
      </c>
      <c r="E4785" s="80">
        <f t="shared" si="224"/>
        <v>11.126201675481921</v>
      </c>
    </row>
    <row r="4786" spans="1:5" x14ac:dyDescent="0.3">
      <c r="A4786" s="81">
        <v>43665</v>
      </c>
      <c r="B4786" s="88">
        <v>6.4</v>
      </c>
      <c r="C4786" s="29">
        <f t="shared" si="222"/>
        <v>10.123955730739093</v>
      </c>
      <c r="D4786" s="80">
        <f t="shared" si="223"/>
        <v>11.116166841369269</v>
      </c>
      <c r="E4786" s="80">
        <f t="shared" si="224"/>
        <v>11.129161210636928</v>
      </c>
    </row>
    <row r="4787" spans="1:5" x14ac:dyDescent="0.3">
      <c r="A4787" s="81">
        <v>43668</v>
      </c>
      <c r="B4787" s="88">
        <v>6.4</v>
      </c>
      <c r="C4787" s="29">
        <f t="shared" si="222"/>
        <v>10.126448248640001</v>
      </c>
      <c r="D4787" s="80">
        <f t="shared" si="223"/>
        <v>11.119014208376781</v>
      </c>
      <c r="E4787" s="80">
        <f t="shared" si="224"/>
        <v>11.132121533019113</v>
      </c>
    </row>
    <row r="4788" spans="1:5" x14ac:dyDescent="0.3">
      <c r="A4788" s="81">
        <v>43669</v>
      </c>
      <c r="B4788" s="88">
        <v>6.4</v>
      </c>
      <c r="C4788" s="29">
        <f t="shared" si="222"/>
        <v>10.128941380198818</v>
      </c>
      <c r="D4788" s="80">
        <f t="shared" si="223"/>
        <v>11.121862304727328</v>
      </c>
      <c r="E4788" s="80">
        <f t="shared" si="224"/>
        <v>11.135082642837874</v>
      </c>
    </row>
    <row r="4789" spans="1:5" x14ac:dyDescent="0.3">
      <c r="A4789" s="81">
        <v>43670</v>
      </c>
      <c r="B4789" s="88">
        <v>6.4</v>
      </c>
      <c r="C4789" s="29">
        <f t="shared" si="222"/>
        <v>10.131435125566624</v>
      </c>
      <c r="D4789" s="80">
        <f t="shared" si="223"/>
        <v>11.12471113060773</v>
      </c>
      <c r="E4789" s="80">
        <f t="shared" si="224"/>
        <v>11.138044540302667</v>
      </c>
    </row>
    <row r="4790" spans="1:5" x14ac:dyDescent="0.3">
      <c r="A4790" s="81">
        <v>43671</v>
      </c>
      <c r="B4790" s="88">
        <v>6.4</v>
      </c>
      <c r="C4790" s="29">
        <f t="shared" si="222"/>
        <v>10.133929484894539</v>
      </c>
      <c r="D4790" s="80">
        <f t="shared" si="223"/>
        <v>11.127560686204854</v>
      </c>
      <c r="E4790" s="80">
        <f t="shared" si="224"/>
        <v>11.141007225623005</v>
      </c>
    </row>
    <row r="4791" spans="1:5" x14ac:dyDescent="0.3">
      <c r="A4791" s="81">
        <v>43672</v>
      </c>
      <c r="B4791" s="88">
        <v>6.4</v>
      </c>
      <c r="C4791" s="29">
        <f t="shared" si="222"/>
        <v>10.136424458333721</v>
      </c>
      <c r="D4791" s="80">
        <f t="shared" si="223"/>
        <v>11.130410971705613</v>
      </c>
      <c r="E4791" s="80">
        <f t="shared" si="224"/>
        <v>11.143970699008452</v>
      </c>
    </row>
    <row r="4792" spans="1:5" x14ac:dyDescent="0.3">
      <c r="A4792" s="81">
        <v>43675</v>
      </c>
      <c r="B4792" s="88">
        <v>6.4</v>
      </c>
      <c r="C4792" s="29">
        <f t="shared" si="222"/>
        <v>10.138920046035365</v>
      </c>
      <c r="D4792" s="80">
        <f t="shared" si="223"/>
        <v>11.13326198729697</v>
      </c>
      <c r="E4792" s="80">
        <f t="shared" si="224"/>
        <v>11.146934960668634</v>
      </c>
    </row>
    <row r="4793" spans="1:5" x14ac:dyDescent="0.3">
      <c r="A4793" s="81">
        <v>43676</v>
      </c>
      <c r="B4793" s="88">
        <v>6.4</v>
      </c>
      <c r="C4793" s="29">
        <f t="shared" si="222"/>
        <v>10.1414162481507</v>
      </c>
      <c r="D4793" s="80">
        <f t="shared" si="223"/>
        <v>11.136113733165937</v>
      </c>
      <c r="E4793" s="80">
        <f t="shared" si="224"/>
        <v>11.149900010813228</v>
      </c>
    </row>
    <row r="4794" spans="1:5" x14ac:dyDescent="0.3">
      <c r="A4794" s="81">
        <v>43677</v>
      </c>
      <c r="B4794" s="88">
        <v>6.4</v>
      </c>
      <c r="C4794" s="29">
        <f t="shared" si="222"/>
        <v>10.143913064830995</v>
      </c>
      <c r="D4794" s="80">
        <f t="shared" si="223"/>
        <v>11.138966209499568</v>
      </c>
      <c r="E4794" s="80">
        <f t="shared" si="224"/>
        <v>11.15286584965197</v>
      </c>
    </row>
    <row r="4795" spans="1:5" x14ac:dyDescent="0.3">
      <c r="A4795" s="81">
        <v>43678</v>
      </c>
      <c r="B4795" s="88">
        <v>5.9</v>
      </c>
      <c r="C4795" s="29">
        <f t="shared" si="222"/>
        <v>10.146410496227558</v>
      </c>
      <c r="D4795" s="80">
        <f t="shared" si="223"/>
        <v>11.141819416484973</v>
      </c>
      <c r="E4795" s="80">
        <f t="shared" si="224"/>
        <v>11.155832477394648</v>
      </c>
    </row>
    <row r="4796" spans="1:5" x14ac:dyDescent="0.3">
      <c r="A4796" s="81">
        <v>43679</v>
      </c>
      <c r="B4796" s="88">
        <v>5.9</v>
      </c>
      <c r="C4796" s="29">
        <f t="shared" si="222"/>
        <v>10.148718906079555</v>
      </c>
      <c r="D4796" s="80">
        <f t="shared" si="223"/>
        <v>11.144456700783968</v>
      </c>
      <c r="E4796" s="80">
        <f t="shared" si="224"/>
        <v>11.15859138761542</v>
      </c>
    </row>
    <row r="4797" spans="1:5" x14ac:dyDescent="0.3">
      <c r="A4797" s="81">
        <v>43682</v>
      </c>
      <c r="B4797" s="88">
        <v>5.9</v>
      </c>
      <c r="C4797" s="29">
        <f t="shared" si="222"/>
        <v>10.151027841117877</v>
      </c>
      <c r="D4797" s="80">
        <f t="shared" si="223"/>
        <v>11.147094609331859</v>
      </c>
      <c r="E4797" s="80">
        <f t="shared" si="224"/>
        <v>11.161350980132704</v>
      </c>
    </row>
    <row r="4798" spans="1:5" x14ac:dyDescent="0.3">
      <c r="A4798" s="81">
        <v>43683</v>
      </c>
      <c r="B4798" s="88">
        <v>5.9</v>
      </c>
      <c r="C4798" s="29">
        <f t="shared" si="222"/>
        <v>10.15333730146201</v>
      </c>
      <c r="D4798" s="80">
        <f t="shared" si="223"/>
        <v>11.149733142276407</v>
      </c>
      <c r="E4798" s="80">
        <f t="shared" si="224"/>
        <v>11.164111255115239</v>
      </c>
    </row>
    <row r="4799" spans="1:5" x14ac:dyDescent="0.3">
      <c r="A4799" s="81">
        <v>43684</v>
      </c>
      <c r="B4799" s="88">
        <v>5.9</v>
      </c>
      <c r="C4799" s="29">
        <f t="shared" si="222"/>
        <v>10.155647287231465</v>
      </c>
      <c r="D4799" s="80">
        <f t="shared" si="223"/>
        <v>11.152372299765409</v>
      </c>
      <c r="E4799" s="80">
        <f t="shared" si="224"/>
        <v>11.166872212731802</v>
      </c>
    </row>
    <row r="4800" spans="1:5" x14ac:dyDescent="0.3">
      <c r="A4800" s="81">
        <v>43685</v>
      </c>
      <c r="B4800" s="88">
        <v>5.9</v>
      </c>
      <c r="C4800" s="29">
        <f t="shared" si="222"/>
        <v>10.157957798545784</v>
      </c>
      <c r="D4800" s="80">
        <f t="shared" si="223"/>
        <v>11.155012081946692</v>
      </c>
      <c r="E4800" s="80">
        <f t="shared" si="224"/>
        <v>11.169633853151213</v>
      </c>
    </row>
    <row r="4801" spans="1:5" x14ac:dyDescent="0.3">
      <c r="A4801" s="81">
        <v>43686</v>
      </c>
      <c r="B4801" s="88">
        <v>5.9</v>
      </c>
      <c r="C4801" s="29">
        <f t="shared" si="222"/>
        <v>10.160268835524532</v>
      </c>
      <c r="D4801" s="80">
        <f t="shared" si="223"/>
        <v>11.157652488968125</v>
      </c>
      <c r="E4801" s="80">
        <f t="shared" si="224"/>
        <v>11.172396176542334</v>
      </c>
    </row>
    <row r="4802" spans="1:5" x14ac:dyDescent="0.3">
      <c r="A4802" s="81">
        <v>43689</v>
      </c>
      <c r="B4802" s="88">
        <v>5.9</v>
      </c>
      <c r="C4802" s="29">
        <f t="shared" si="222"/>
        <v>10.162580398287302</v>
      </c>
      <c r="D4802" s="80">
        <f t="shared" si="223"/>
        <v>11.160293520977607</v>
      </c>
      <c r="E4802" s="80">
        <f t="shared" si="224"/>
        <v>11.175159183074067</v>
      </c>
    </row>
    <row r="4803" spans="1:5" x14ac:dyDescent="0.3">
      <c r="A4803" s="81">
        <v>43690</v>
      </c>
      <c r="B4803" s="88">
        <v>5.9</v>
      </c>
      <c r="C4803" s="29">
        <f t="shared" si="222"/>
        <v>10.164892486953716</v>
      </c>
      <c r="D4803" s="80">
        <f t="shared" si="223"/>
        <v>11.162935178123073</v>
      </c>
      <c r="E4803" s="80">
        <f t="shared" si="224"/>
        <v>11.177922872915358</v>
      </c>
    </row>
    <row r="4804" spans="1:5" x14ac:dyDescent="0.3">
      <c r="A4804" s="81">
        <v>43691</v>
      </c>
      <c r="B4804" s="88">
        <v>5.9</v>
      </c>
      <c r="C4804" s="29">
        <f t="shared" si="222"/>
        <v>10.167205101643424</v>
      </c>
      <c r="D4804" s="80">
        <f t="shared" si="223"/>
        <v>11.165577460552495</v>
      </c>
      <c r="E4804" s="80">
        <f t="shared" si="224"/>
        <v>11.180687246235195</v>
      </c>
    </row>
    <row r="4805" spans="1:5" x14ac:dyDescent="0.3">
      <c r="A4805" s="81">
        <v>43692</v>
      </c>
      <c r="B4805" s="88">
        <v>5.9</v>
      </c>
      <c r="C4805" s="29">
        <f t="shared" ref="C4805:C4868" si="225">IF(A4805=$B$2,1,IF(A4804&lt;DATE(1998,1,2),ROUND(B4804/3000+1,8)*C4804,ROUND(((1+B4804/100)^(1/252)),8)*C4804))</f>
        <v>10.169518242476098</v>
      </c>
      <c r="D4805" s="80">
        <f t="shared" ref="D4805:D4868" si="226">(((ROUND(C4805/C4804,8)-1)*$D$1)+1)*D4804</f>
        <v>11.168220368413877</v>
      </c>
      <c r="E4805" s="80">
        <f t="shared" ref="E4805:E4868" si="227">(((ROUND(C4805/C4804,8))*(($E$1+1)^(1/252)))*E4804)</f>
        <v>11.183452303202605</v>
      </c>
    </row>
    <row r="4806" spans="1:5" x14ac:dyDescent="0.3">
      <c r="A4806" s="81">
        <v>43693</v>
      </c>
      <c r="B4806" s="88">
        <v>5.9</v>
      </c>
      <c r="C4806" s="29">
        <f t="shared" si="225"/>
        <v>10.171831909571443</v>
      </c>
      <c r="D4806" s="80">
        <f t="shared" si="226"/>
        <v>11.170863901855261</v>
      </c>
      <c r="E4806" s="80">
        <f t="shared" si="227"/>
        <v>11.18621804398666</v>
      </c>
    </row>
    <row r="4807" spans="1:5" x14ac:dyDescent="0.3">
      <c r="A4807" s="81">
        <v>43696</v>
      </c>
      <c r="B4807" s="88">
        <v>5.9</v>
      </c>
      <c r="C4807" s="29">
        <f t="shared" si="225"/>
        <v>10.174146103049189</v>
      </c>
      <c r="D4807" s="80">
        <f t="shared" si="226"/>
        <v>11.173508061024723</v>
      </c>
      <c r="E4807" s="80">
        <f t="shared" si="227"/>
        <v>11.188984468756471</v>
      </c>
    </row>
    <row r="4808" spans="1:5" x14ac:dyDescent="0.3">
      <c r="A4808" s="81">
        <v>43697</v>
      </c>
      <c r="B4808" s="88">
        <v>5.9</v>
      </c>
      <c r="C4808" s="29">
        <f t="shared" si="225"/>
        <v>10.176460823029094</v>
      </c>
      <c r="D4808" s="80">
        <f t="shared" si="226"/>
        <v>11.176152846070371</v>
      </c>
      <c r="E4808" s="80">
        <f t="shared" si="227"/>
        <v>11.191751577681194</v>
      </c>
    </row>
    <row r="4809" spans="1:5" x14ac:dyDescent="0.3">
      <c r="A4809" s="81">
        <v>43698</v>
      </c>
      <c r="B4809" s="88">
        <v>5.9</v>
      </c>
      <c r="C4809" s="29">
        <f t="shared" si="225"/>
        <v>10.178776069630942</v>
      </c>
      <c r="D4809" s="80">
        <f t="shared" si="226"/>
        <v>11.178798257140354</v>
      </c>
      <c r="E4809" s="80">
        <f t="shared" si="227"/>
        <v>11.194519370930022</v>
      </c>
    </row>
    <row r="4810" spans="1:5" x14ac:dyDescent="0.3">
      <c r="A4810" s="81">
        <v>43699</v>
      </c>
      <c r="B4810" s="88">
        <v>5.9</v>
      </c>
      <c r="C4810" s="29">
        <f t="shared" si="225"/>
        <v>10.181091842974544</v>
      </c>
      <c r="D4810" s="80">
        <f t="shared" si="226"/>
        <v>11.181444294382851</v>
      </c>
      <c r="E4810" s="80">
        <f t="shared" si="227"/>
        <v>11.197287848672195</v>
      </c>
    </row>
    <row r="4811" spans="1:5" x14ac:dyDescent="0.3">
      <c r="A4811" s="81">
        <v>43700</v>
      </c>
      <c r="B4811" s="88">
        <v>5.9</v>
      </c>
      <c r="C4811" s="29">
        <f t="shared" si="225"/>
        <v>10.183408143179738</v>
      </c>
      <c r="D4811" s="80">
        <f t="shared" si="226"/>
        <v>11.184090957946079</v>
      </c>
      <c r="E4811" s="80">
        <f t="shared" si="227"/>
        <v>11.200057011076993</v>
      </c>
    </row>
    <row r="4812" spans="1:5" x14ac:dyDescent="0.3">
      <c r="A4812" s="81">
        <v>43703</v>
      </c>
      <c r="B4812" s="88">
        <v>5.9</v>
      </c>
      <c r="C4812" s="29">
        <f t="shared" si="225"/>
        <v>10.185724970366392</v>
      </c>
      <c r="D4812" s="80">
        <f t="shared" si="226"/>
        <v>11.186738247978287</v>
      </c>
      <c r="E4812" s="80">
        <f t="shared" si="227"/>
        <v>11.202826858313736</v>
      </c>
    </row>
    <row r="4813" spans="1:5" x14ac:dyDescent="0.3">
      <c r="A4813" s="81">
        <v>43704</v>
      </c>
      <c r="B4813" s="88">
        <v>5.9</v>
      </c>
      <c r="C4813" s="29">
        <f t="shared" si="225"/>
        <v>10.188042324654401</v>
      </c>
      <c r="D4813" s="80">
        <f t="shared" si="226"/>
        <v>11.189386164627763</v>
      </c>
      <c r="E4813" s="80">
        <f t="shared" si="227"/>
        <v>11.205597390551789</v>
      </c>
    </row>
    <row r="4814" spans="1:5" x14ac:dyDescent="0.3">
      <c r="A4814" s="81">
        <v>43705</v>
      </c>
      <c r="B4814" s="88">
        <v>5.9</v>
      </c>
      <c r="C4814" s="29">
        <f t="shared" si="225"/>
        <v>10.190360206163682</v>
      </c>
      <c r="D4814" s="80">
        <f t="shared" si="226"/>
        <v>11.192034708042828</v>
      </c>
      <c r="E4814" s="80">
        <f t="shared" si="227"/>
        <v>11.208368607960555</v>
      </c>
    </row>
    <row r="4815" spans="1:5" x14ac:dyDescent="0.3">
      <c r="A4815" s="81">
        <v>43706</v>
      </c>
      <c r="B4815" s="88">
        <v>5.9</v>
      </c>
      <c r="C4815" s="29">
        <f t="shared" si="225"/>
        <v>10.192678615014186</v>
      </c>
      <c r="D4815" s="80">
        <f t="shared" si="226"/>
        <v>11.194683878371837</v>
      </c>
      <c r="E4815" s="80">
        <f t="shared" si="227"/>
        <v>11.211140510709482</v>
      </c>
    </row>
    <row r="4816" spans="1:5" x14ac:dyDescent="0.3">
      <c r="A4816" s="81">
        <v>43707</v>
      </c>
      <c r="B4816" s="88">
        <v>5.9</v>
      </c>
      <c r="C4816" s="29">
        <f t="shared" si="225"/>
        <v>10.194997551325887</v>
      </c>
      <c r="D4816" s="80">
        <f t="shared" si="226"/>
        <v>11.197333675763183</v>
      </c>
      <c r="E4816" s="80">
        <f t="shared" si="227"/>
        <v>11.21391309896806</v>
      </c>
    </row>
    <row r="4817" spans="1:5" x14ac:dyDescent="0.3">
      <c r="A4817" s="81">
        <v>43710</v>
      </c>
      <c r="B4817" s="88">
        <v>5.9</v>
      </c>
      <c r="C4817" s="29">
        <f t="shared" si="225"/>
        <v>10.19731701521879</v>
      </c>
      <c r="D4817" s="80">
        <f t="shared" si="226"/>
        <v>11.199984100365292</v>
      </c>
      <c r="E4817" s="80">
        <f t="shared" si="227"/>
        <v>11.216686372905821</v>
      </c>
    </row>
    <row r="4818" spans="1:5" x14ac:dyDescent="0.3">
      <c r="A4818" s="81">
        <v>43711</v>
      </c>
      <c r="B4818" s="88">
        <v>5.9</v>
      </c>
      <c r="C4818" s="29">
        <f t="shared" si="225"/>
        <v>10.199637006812923</v>
      </c>
      <c r="D4818" s="80">
        <f t="shared" si="226"/>
        <v>11.202635152326625</v>
      </c>
      <c r="E4818" s="80">
        <f t="shared" si="227"/>
        <v>11.219460332692336</v>
      </c>
    </row>
    <row r="4819" spans="1:5" x14ac:dyDescent="0.3">
      <c r="A4819" s="81">
        <v>43712</v>
      </c>
      <c r="B4819" s="88">
        <v>5.9</v>
      </c>
      <c r="C4819" s="29">
        <f t="shared" si="225"/>
        <v>10.201957526228343</v>
      </c>
      <c r="D4819" s="80">
        <f t="shared" si="226"/>
        <v>11.205286831795679</v>
      </c>
      <c r="E4819" s="80">
        <f t="shared" si="227"/>
        <v>11.22223497849722</v>
      </c>
    </row>
    <row r="4820" spans="1:5" x14ac:dyDescent="0.3">
      <c r="A4820" s="81">
        <v>43713</v>
      </c>
      <c r="B4820" s="88">
        <v>5.9</v>
      </c>
      <c r="C4820" s="29">
        <f t="shared" si="225"/>
        <v>10.204278573585135</v>
      </c>
      <c r="D4820" s="80">
        <f t="shared" si="226"/>
        <v>11.207939138920986</v>
      </c>
      <c r="E4820" s="80">
        <f t="shared" si="227"/>
        <v>11.225010310490131</v>
      </c>
    </row>
    <row r="4821" spans="1:5" x14ac:dyDescent="0.3">
      <c r="A4821" s="81">
        <v>43714</v>
      </c>
      <c r="B4821" s="88">
        <v>5.9</v>
      </c>
      <c r="C4821" s="29">
        <f t="shared" si="225"/>
        <v>10.206600149003412</v>
      </c>
      <c r="D4821" s="80">
        <f t="shared" si="226"/>
        <v>11.210592073851114</v>
      </c>
      <c r="E4821" s="80">
        <f t="shared" si="227"/>
        <v>11.227786328840766</v>
      </c>
    </row>
    <row r="4822" spans="1:5" x14ac:dyDescent="0.3">
      <c r="A4822" s="81">
        <v>43717</v>
      </c>
      <c r="B4822" s="88">
        <v>5.9</v>
      </c>
      <c r="C4822" s="29">
        <f t="shared" si="225"/>
        <v>10.208922252603312</v>
      </c>
      <c r="D4822" s="80">
        <f t="shared" si="226"/>
        <v>11.213245636734664</v>
      </c>
      <c r="E4822" s="80">
        <f t="shared" si="227"/>
        <v>11.230563033718868</v>
      </c>
    </row>
    <row r="4823" spans="1:5" x14ac:dyDescent="0.3">
      <c r="A4823" s="81">
        <v>43718</v>
      </c>
      <c r="B4823" s="88">
        <v>5.9</v>
      </c>
      <c r="C4823" s="29">
        <f t="shared" si="225"/>
        <v>10.211244884505001</v>
      </c>
      <c r="D4823" s="80">
        <f t="shared" si="226"/>
        <v>11.215899827720275</v>
      </c>
      <c r="E4823" s="80">
        <f t="shared" si="227"/>
        <v>11.233340425294218</v>
      </c>
    </row>
    <row r="4824" spans="1:5" x14ac:dyDescent="0.3">
      <c r="A4824" s="81">
        <v>43719</v>
      </c>
      <c r="B4824" s="88">
        <v>5.9</v>
      </c>
      <c r="C4824" s="29">
        <f t="shared" si="225"/>
        <v>10.213568044828675</v>
      </c>
      <c r="D4824" s="80">
        <f t="shared" si="226"/>
        <v>11.218554646956619</v>
      </c>
      <c r="E4824" s="80">
        <f t="shared" si="227"/>
        <v>11.236118503736641</v>
      </c>
    </row>
    <row r="4825" spans="1:5" x14ac:dyDescent="0.3">
      <c r="A4825" s="81">
        <v>43720</v>
      </c>
      <c r="B4825" s="88">
        <v>5.9</v>
      </c>
      <c r="C4825" s="29">
        <f t="shared" si="225"/>
        <v>10.215891733694553</v>
      </c>
      <c r="D4825" s="80">
        <f t="shared" si="226"/>
        <v>11.221210094592402</v>
      </c>
      <c r="E4825" s="80">
        <f t="shared" si="227"/>
        <v>11.238897269216006</v>
      </c>
    </row>
    <row r="4826" spans="1:5" x14ac:dyDescent="0.3">
      <c r="A4826" s="81">
        <v>43721</v>
      </c>
      <c r="B4826" s="88">
        <v>5.9</v>
      </c>
      <c r="C4826" s="29">
        <f t="shared" si="225"/>
        <v>10.218215951222886</v>
      </c>
      <c r="D4826" s="80">
        <f t="shared" si="226"/>
        <v>11.22386617077637</v>
      </c>
      <c r="E4826" s="80">
        <f t="shared" si="227"/>
        <v>11.241676721902218</v>
      </c>
    </row>
    <row r="4827" spans="1:5" x14ac:dyDescent="0.3">
      <c r="A4827" s="81">
        <v>43724</v>
      </c>
      <c r="B4827" s="88">
        <v>5.9</v>
      </c>
      <c r="C4827" s="29">
        <f t="shared" si="225"/>
        <v>10.220540697533949</v>
      </c>
      <c r="D4827" s="80">
        <f t="shared" si="226"/>
        <v>11.226522875657301</v>
      </c>
      <c r="E4827" s="80">
        <f t="shared" si="227"/>
        <v>11.244456861965231</v>
      </c>
    </row>
    <row r="4828" spans="1:5" x14ac:dyDescent="0.3">
      <c r="A4828" s="81">
        <v>43725</v>
      </c>
      <c r="B4828" s="88">
        <v>5.9</v>
      </c>
      <c r="C4828" s="29">
        <f t="shared" si="225"/>
        <v>10.222865972748044</v>
      </c>
      <c r="D4828" s="80">
        <f t="shared" si="226"/>
        <v>11.229180209384005</v>
      </c>
      <c r="E4828" s="80">
        <f t="shared" si="227"/>
        <v>11.247237689575035</v>
      </c>
    </row>
    <row r="4829" spans="1:5" x14ac:dyDescent="0.3">
      <c r="A4829" s="81">
        <v>43726</v>
      </c>
      <c r="B4829" s="88">
        <v>5.9</v>
      </c>
      <c r="C4829" s="29">
        <f t="shared" si="225"/>
        <v>10.225191776985504</v>
      </c>
      <c r="D4829" s="80">
        <f t="shared" si="226"/>
        <v>11.231838172105334</v>
      </c>
      <c r="E4829" s="80">
        <f t="shared" si="227"/>
        <v>11.250019204901667</v>
      </c>
    </row>
    <row r="4830" spans="1:5" x14ac:dyDescent="0.3">
      <c r="A4830" s="81">
        <v>43727</v>
      </c>
      <c r="B4830" s="88">
        <v>5.4</v>
      </c>
      <c r="C4830" s="29">
        <f t="shared" si="225"/>
        <v>10.227518110366686</v>
      </c>
      <c r="D4830" s="80">
        <f t="shared" si="226"/>
        <v>11.234496763970171</v>
      </c>
      <c r="E4830" s="80">
        <f t="shared" si="227"/>
        <v>11.252801408115204</v>
      </c>
    </row>
    <row r="4831" spans="1:5" x14ac:dyDescent="0.3">
      <c r="A4831" s="81">
        <v>43728</v>
      </c>
      <c r="B4831" s="88">
        <v>5.4</v>
      </c>
      <c r="C4831" s="29">
        <f t="shared" si="225"/>
        <v>10.229652797946683</v>
      </c>
      <c r="D4831" s="80">
        <f t="shared" si="226"/>
        <v>11.236936360646997</v>
      </c>
      <c r="E4831" s="80">
        <f t="shared" si="227"/>
        <v>11.255372855062477</v>
      </c>
    </row>
    <row r="4832" spans="1:5" x14ac:dyDescent="0.3">
      <c r="A4832" s="81">
        <v>43731</v>
      </c>
      <c r="B4832" s="88">
        <v>5.4</v>
      </c>
      <c r="C4832" s="29">
        <f t="shared" si="225"/>
        <v>10.231787931078671</v>
      </c>
      <c r="D4832" s="80">
        <f t="shared" si="226"/>
        <v>11.239376487087823</v>
      </c>
      <c r="E4832" s="80">
        <f t="shared" si="227"/>
        <v>11.257944889626927</v>
      </c>
    </row>
    <row r="4833" spans="1:5" x14ac:dyDescent="0.3">
      <c r="A4833" s="81">
        <v>43732</v>
      </c>
      <c r="B4833" s="88">
        <v>5.4</v>
      </c>
      <c r="C4833" s="29">
        <f t="shared" si="225"/>
        <v>10.233923509855646</v>
      </c>
      <c r="D4833" s="80">
        <f t="shared" si="226"/>
        <v>11.241817143407689</v>
      </c>
      <c r="E4833" s="80">
        <f t="shared" si="227"/>
        <v>11.260517511942835</v>
      </c>
    </row>
    <row r="4834" spans="1:5" x14ac:dyDescent="0.3">
      <c r="A4834" s="81">
        <v>43733</v>
      </c>
      <c r="B4834" s="88">
        <v>5.4</v>
      </c>
      <c r="C4834" s="29">
        <f t="shared" si="225"/>
        <v>10.236059534370623</v>
      </c>
      <c r="D4834" s="80">
        <f t="shared" si="226"/>
        <v>11.244258329721658</v>
      </c>
      <c r="E4834" s="80">
        <f t="shared" si="227"/>
        <v>11.263090722144511</v>
      </c>
    </row>
    <row r="4835" spans="1:5" x14ac:dyDescent="0.3">
      <c r="A4835" s="81">
        <v>43734</v>
      </c>
      <c r="B4835" s="88">
        <v>5.4</v>
      </c>
      <c r="C4835" s="29">
        <f t="shared" si="225"/>
        <v>10.238196004716638</v>
      </c>
      <c r="D4835" s="80">
        <f t="shared" si="226"/>
        <v>11.246700046144822</v>
      </c>
      <c r="E4835" s="80">
        <f t="shared" si="227"/>
        <v>11.265664520366297</v>
      </c>
    </row>
    <row r="4836" spans="1:5" x14ac:dyDescent="0.3">
      <c r="A4836" s="81">
        <v>43735</v>
      </c>
      <c r="B4836" s="88">
        <v>5.4</v>
      </c>
      <c r="C4836" s="29">
        <f t="shared" si="225"/>
        <v>10.240332920986743</v>
      </c>
      <c r="D4836" s="80">
        <f t="shared" si="226"/>
        <v>11.249142292792293</v>
      </c>
      <c r="E4836" s="80">
        <f t="shared" si="227"/>
        <v>11.268238906742564</v>
      </c>
    </row>
    <row r="4837" spans="1:5" x14ac:dyDescent="0.3">
      <c r="A4837" s="81">
        <v>43738</v>
      </c>
      <c r="B4837" s="88">
        <v>5.4</v>
      </c>
      <c r="C4837" s="29">
        <f t="shared" si="225"/>
        <v>10.242470283274011</v>
      </c>
      <c r="D4837" s="80">
        <f t="shared" si="226"/>
        <v>11.251585069779212</v>
      </c>
      <c r="E4837" s="80">
        <f t="shared" si="227"/>
        <v>11.270813881407717</v>
      </c>
    </row>
    <row r="4838" spans="1:5" x14ac:dyDescent="0.3">
      <c r="A4838" s="81">
        <v>43739</v>
      </c>
      <c r="B4838" s="88">
        <v>5.4</v>
      </c>
      <c r="C4838" s="29">
        <f t="shared" si="225"/>
        <v>10.244608091671537</v>
      </c>
      <c r="D4838" s="80">
        <f t="shared" si="226"/>
        <v>11.254028377220743</v>
      </c>
      <c r="E4838" s="80">
        <f t="shared" si="227"/>
        <v>11.273389444496187</v>
      </c>
    </row>
    <row r="4839" spans="1:5" x14ac:dyDescent="0.3">
      <c r="A4839" s="81">
        <v>43740</v>
      </c>
      <c r="B4839" s="88">
        <v>5.4</v>
      </c>
      <c r="C4839" s="29">
        <f t="shared" si="225"/>
        <v>10.246746346272431</v>
      </c>
      <c r="D4839" s="80">
        <f t="shared" si="226"/>
        <v>11.256472215232074</v>
      </c>
      <c r="E4839" s="80">
        <f t="shared" si="227"/>
        <v>11.27596559614244</v>
      </c>
    </row>
    <row r="4840" spans="1:5" x14ac:dyDescent="0.3">
      <c r="A4840" s="81">
        <v>43741</v>
      </c>
      <c r="B4840" s="88">
        <v>5.4</v>
      </c>
      <c r="C4840" s="29">
        <f t="shared" si="225"/>
        <v>10.248885047169825</v>
      </c>
      <c r="D4840" s="80">
        <f t="shared" si="226"/>
        <v>11.258916583928421</v>
      </c>
      <c r="E4840" s="80">
        <f t="shared" si="227"/>
        <v>11.278542336480969</v>
      </c>
    </row>
    <row r="4841" spans="1:5" x14ac:dyDescent="0.3">
      <c r="A4841" s="81">
        <v>43742</v>
      </c>
      <c r="B4841" s="88">
        <v>5.4</v>
      </c>
      <c r="C4841" s="29">
        <f t="shared" si="225"/>
        <v>10.251024194456871</v>
      </c>
      <c r="D4841" s="80">
        <f t="shared" si="226"/>
        <v>11.261361483425024</v>
      </c>
      <c r="E4841" s="80">
        <f t="shared" si="227"/>
        <v>11.281119665646303</v>
      </c>
    </row>
    <row r="4842" spans="1:5" x14ac:dyDescent="0.3">
      <c r="A4842" s="81">
        <v>43745</v>
      </c>
      <c r="B4842" s="88">
        <v>5.4</v>
      </c>
      <c r="C4842" s="29">
        <f t="shared" si="225"/>
        <v>10.253163788226738</v>
      </c>
      <c r="D4842" s="80">
        <f t="shared" si="226"/>
        <v>11.263806913837145</v>
      </c>
      <c r="E4842" s="80">
        <f t="shared" si="227"/>
        <v>11.283697583772994</v>
      </c>
    </row>
    <row r="4843" spans="1:5" x14ac:dyDescent="0.3">
      <c r="A4843" s="81">
        <v>43746</v>
      </c>
      <c r="B4843" s="88">
        <v>5.4</v>
      </c>
      <c r="C4843" s="29">
        <f t="shared" si="225"/>
        <v>10.255303828572616</v>
      </c>
      <c r="D4843" s="80">
        <f t="shared" si="226"/>
        <v>11.266252875280077</v>
      </c>
      <c r="E4843" s="80">
        <f t="shared" si="227"/>
        <v>11.286276090995633</v>
      </c>
    </row>
    <row r="4844" spans="1:5" x14ac:dyDescent="0.3">
      <c r="A4844" s="81">
        <v>43747</v>
      </c>
      <c r="B4844" s="88">
        <v>5.4</v>
      </c>
      <c r="C4844" s="29">
        <f t="shared" si="225"/>
        <v>10.257444315587717</v>
      </c>
      <c r="D4844" s="80">
        <f t="shared" si="226"/>
        <v>11.268699367869132</v>
      </c>
      <c r="E4844" s="80">
        <f t="shared" si="227"/>
        <v>11.288855187448837</v>
      </c>
    </row>
    <row r="4845" spans="1:5" x14ac:dyDescent="0.3">
      <c r="A4845" s="81">
        <v>43748</v>
      </c>
      <c r="B4845" s="88">
        <v>5.4</v>
      </c>
      <c r="C4845" s="29">
        <f t="shared" si="225"/>
        <v>10.259585249365268</v>
      </c>
      <c r="D4845" s="80">
        <f t="shared" si="226"/>
        <v>11.27114639171965</v>
      </c>
      <c r="E4845" s="80">
        <f t="shared" si="227"/>
        <v>11.291434873267253</v>
      </c>
    </row>
    <row r="4846" spans="1:5" x14ac:dyDescent="0.3">
      <c r="A4846" s="81">
        <v>43749</v>
      </c>
      <c r="B4846" s="88">
        <v>5.4</v>
      </c>
      <c r="C4846" s="29">
        <f t="shared" si="225"/>
        <v>10.261726629998515</v>
      </c>
      <c r="D4846" s="80">
        <f t="shared" si="226"/>
        <v>11.273593946946997</v>
      </c>
      <c r="E4846" s="80">
        <f t="shared" si="227"/>
        <v>11.294015148585562</v>
      </c>
    </row>
    <row r="4847" spans="1:5" x14ac:dyDescent="0.3">
      <c r="A4847" s="81">
        <v>43752</v>
      </c>
      <c r="B4847" s="88">
        <v>5.4</v>
      </c>
      <c r="C4847" s="29">
        <f t="shared" si="225"/>
        <v>10.263868457580729</v>
      </c>
      <c r="D4847" s="80">
        <f t="shared" si="226"/>
        <v>11.276042033666561</v>
      </c>
      <c r="E4847" s="80">
        <f t="shared" si="227"/>
        <v>11.296596013538474</v>
      </c>
    </row>
    <row r="4848" spans="1:5" x14ac:dyDescent="0.3">
      <c r="A4848" s="81">
        <v>43753</v>
      </c>
      <c r="B4848" s="88">
        <v>5.4</v>
      </c>
      <c r="C4848" s="29">
        <f t="shared" si="225"/>
        <v>10.266010732205196</v>
      </c>
      <c r="D4848" s="80">
        <f t="shared" si="226"/>
        <v>11.278490651993758</v>
      </c>
      <c r="E4848" s="80">
        <f t="shared" si="227"/>
        <v>11.29917746826073</v>
      </c>
    </row>
    <row r="4849" spans="1:5" x14ac:dyDescent="0.3">
      <c r="A4849" s="81">
        <v>43754</v>
      </c>
      <c r="B4849" s="88">
        <v>5.4</v>
      </c>
      <c r="C4849" s="29">
        <f t="shared" si="225"/>
        <v>10.268153453965223</v>
      </c>
      <c r="D4849" s="80">
        <f t="shared" si="226"/>
        <v>11.280939802044026</v>
      </c>
      <c r="E4849" s="80">
        <f t="shared" si="227"/>
        <v>11.301759512887102</v>
      </c>
    </row>
    <row r="4850" spans="1:5" x14ac:dyDescent="0.3">
      <c r="A4850" s="81">
        <v>43755</v>
      </c>
      <c r="B4850" s="88">
        <v>5.4</v>
      </c>
      <c r="C4850" s="29">
        <f t="shared" si="225"/>
        <v>10.270296622954135</v>
      </c>
      <c r="D4850" s="80">
        <f t="shared" si="226"/>
        <v>11.283389483932831</v>
      </c>
      <c r="E4850" s="80">
        <f t="shared" si="227"/>
        <v>11.304342147552394</v>
      </c>
    </row>
    <row r="4851" spans="1:5" x14ac:dyDescent="0.3">
      <c r="A4851" s="81">
        <v>43756</v>
      </c>
      <c r="B4851" s="88">
        <v>5.4</v>
      </c>
      <c r="C4851" s="29">
        <f t="shared" si="225"/>
        <v>10.272440239265277</v>
      </c>
      <c r="D4851" s="80">
        <f t="shared" si="226"/>
        <v>11.285839697775664</v>
      </c>
      <c r="E4851" s="80">
        <f t="shared" si="227"/>
        <v>11.306925372391436</v>
      </c>
    </row>
    <row r="4852" spans="1:5" x14ac:dyDescent="0.3">
      <c r="A4852" s="81">
        <v>43759</v>
      </c>
      <c r="B4852" s="88">
        <v>5.4</v>
      </c>
      <c r="C4852" s="29">
        <f t="shared" si="225"/>
        <v>10.274584302992018</v>
      </c>
      <c r="D4852" s="80">
        <f t="shared" si="226"/>
        <v>11.288290443688039</v>
      </c>
      <c r="E4852" s="80">
        <f t="shared" si="227"/>
        <v>11.309509187539096</v>
      </c>
    </row>
    <row r="4853" spans="1:5" x14ac:dyDescent="0.3">
      <c r="A4853" s="81">
        <v>43760</v>
      </c>
      <c r="B4853" s="88">
        <v>5.4</v>
      </c>
      <c r="C4853" s="29">
        <f t="shared" si="225"/>
        <v>10.27672881422774</v>
      </c>
      <c r="D4853" s="80">
        <f t="shared" si="226"/>
        <v>11.290741721785496</v>
      </c>
      <c r="E4853" s="80">
        <f t="shared" si="227"/>
        <v>11.312093593130266</v>
      </c>
    </row>
    <row r="4854" spans="1:5" x14ac:dyDescent="0.3">
      <c r="A4854" s="81">
        <v>43761</v>
      </c>
      <c r="B4854" s="88">
        <v>5.4</v>
      </c>
      <c r="C4854" s="29">
        <f t="shared" si="225"/>
        <v>10.278873773065845</v>
      </c>
      <c r="D4854" s="80">
        <f t="shared" si="226"/>
        <v>11.293193532183601</v>
      </c>
      <c r="E4854" s="80">
        <f t="shared" si="227"/>
        <v>11.314678589299872</v>
      </c>
    </row>
    <row r="4855" spans="1:5" x14ac:dyDescent="0.3">
      <c r="A4855" s="81">
        <v>43762</v>
      </c>
      <c r="B4855" s="88">
        <v>5.4</v>
      </c>
      <c r="C4855" s="29">
        <f t="shared" si="225"/>
        <v>10.28101917959976</v>
      </c>
      <c r="D4855" s="80">
        <f t="shared" si="226"/>
        <v>11.295645874997943</v>
      </c>
      <c r="E4855" s="80">
        <f t="shared" si="227"/>
        <v>11.317264176182873</v>
      </c>
    </row>
    <row r="4856" spans="1:5" x14ac:dyDescent="0.3">
      <c r="A4856" s="81">
        <v>43763</v>
      </c>
      <c r="B4856" s="88">
        <v>5.4</v>
      </c>
      <c r="C4856" s="29">
        <f t="shared" si="225"/>
        <v>10.283165033922927</v>
      </c>
      <c r="D4856" s="80">
        <f t="shared" si="226"/>
        <v>11.298098750344138</v>
      </c>
      <c r="E4856" s="80">
        <f t="shared" si="227"/>
        <v>11.319850353914255</v>
      </c>
    </row>
    <row r="4857" spans="1:5" x14ac:dyDescent="0.3">
      <c r="A4857" s="81">
        <v>43766</v>
      </c>
      <c r="B4857" s="88">
        <v>5.4</v>
      </c>
      <c r="C4857" s="29">
        <f t="shared" si="225"/>
        <v>10.285311336128808</v>
      </c>
      <c r="D4857" s="80">
        <f t="shared" si="226"/>
        <v>11.300552158337826</v>
      </c>
      <c r="E4857" s="80">
        <f t="shared" si="227"/>
        <v>11.322437122629037</v>
      </c>
    </row>
    <row r="4858" spans="1:5" x14ac:dyDescent="0.3">
      <c r="A4858" s="81">
        <v>43767</v>
      </c>
      <c r="B4858" s="88">
        <v>5.4</v>
      </c>
      <c r="C4858" s="29">
        <f t="shared" si="225"/>
        <v>10.287458086310886</v>
      </c>
      <c r="D4858" s="80">
        <f t="shared" si="226"/>
        <v>11.303006099094674</v>
      </c>
      <c r="E4858" s="80">
        <f t="shared" si="227"/>
        <v>11.325024482462267</v>
      </c>
    </row>
    <row r="4859" spans="1:5" x14ac:dyDescent="0.3">
      <c r="A4859" s="81">
        <v>43768</v>
      </c>
      <c r="B4859" s="88">
        <v>5.4</v>
      </c>
      <c r="C4859" s="29">
        <f t="shared" si="225"/>
        <v>10.289605284562661</v>
      </c>
      <c r="D4859" s="80">
        <f t="shared" si="226"/>
        <v>11.305460572730372</v>
      </c>
      <c r="E4859" s="80">
        <f t="shared" si="227"/>
        <v>11.327612433549026</v>
      </c>
    </row>
    <row r="4860" spans="1:5" x14ac:dyDescent="0.3">
      <c r="A4860" s="81">
        <v>43769</v>
      </c>
      <c r="B4860" s="88">
        <v>4.9000000000000004</v>
      </c>
      <c r="C4860" s="29">
        <f t="shared" si="225"/>
        <v>10.291752930977657</v>
      </c>
      <c r="D4860" s="80">
        <f t="shared" si="226"/>
        <v>11.307915579360635</v>
      </c>
      <c r="E4860" s="80">
        <f t="shared" si="227"/>
        <v>11.330200976024425</v>
      </c>
    </row>
    <row r="4861" spans="1:5" x14ac:dyDescent="0.3">
      <c r="A4861" s="81">
        <v>43770</v>
      </c>
      <c r="B4861" s="88">
        <v>4.9000000000000004</v>
      </c>
      <c r="C4861" s="29">
        <f t="shared" si="225"/>
        <v>10.293706820271602</v>
      </c>
      <c r="D4861" s="80">
        <f t="shared" si="226"/>
        <v>11.310149118167395</v>
      </c>
      <c r="E4861" s="80">
        <f t="shared" si="227"/>
        <v>11.332576304899634</v>
      </c>
    </row>
    <row r="4862" spans="1:5" x14ac:dyDescent="0.3">
      <c r="A4862" s="81">
        <v>43773</v>
      </c>
      <c r="B4862" s="88">
        <v>4.9000000000000004</v>
      </c>
      <c r="C4862" s="29">
        <f t="shared" si="225"/>
        <v>10.295661080511429</v>
      </c>
      <c r="D4862" s="80">
        <f t="shared" si="226"/>
        <v>11.312383098142606</v>
      </c>
      <c r="E4862" s="80">
        <f t="shared" si="227"/>
        <v>11.334952131752528</v>
      </c>
    </row>
    <row r="4863" spans="1:5" x14ac:dyDescent="0.3">
      <c r="A4863" s="81">
        <v>43774</v>
      </c>
      <c r="B4863" s="88">
        <v>4.9000000000000004</v>
      </c>
      <c r="C4863" s="29">
        <f t="shared" si="225"/>
        <v>10.297615711767564</v>
      </c>
      <c r="D4863" s="80">
        <f t="shared" si="226"/>
        <v>11.314617519373407</v>
      </c>
      <c r="E4863" s="80">
        <f t="shared" si="227"/>
        <v>11.337328456687507</v>
      </c>
    </row>
    <row r="4864" spans="1:5" x14ac:dyDescent="0.3">
      <c r="A4864" s="81">
        <v>43775</v>
      </c>
      <c r="B4864" s="88">
        <v>4.9000000000000004</v>
      </c>
      <c r="C4864" s="29">
        <f t="shared" si="225"/>
        <v>10.299570714110443</v>
      </c>
      <c r="D4864" s="80">
        <f t="shared" si="226"/>
        <v>11.316852381946955</v>
      </c>
      <c r="E4864" s="80">
        <f t="shared" si="227"/>
        <v>11.339705279808992</v>
      </c>
    </row>
    <row r="4865" spans="1:5" x14ac:dyDescent="0.3">
      <c r="A4865" s="81">
        <v>43776</v>
      </c>
      <c r="B4865" s="88">
        <v>4.9000000000000004</v>
      </c>
      <c r="C4865" s="29">
        <f t="shared" si="225"/>
        <v>10.301526087610515</v>
      </c>
      <c r="D4865" s="80">
        <f t="shared" si="226"/>
        <v>11.319087685950425</v>
      </c>
      <c r="E4865" s="80">
        <f t="shared" si="227"/>
        <v>11.342082601221426</v>
      </c>
    </row>
    <row r="4866" spans="1:5" x14ac:dyDescent="0.3">
      <c r="A4866" s="81">
        <v>43777</v>
      </c>
      <c r="B4866" s="88">
        <v>4.9000000000000004</v>
      </c>
      <c r="C4866" s="29">
        <f t="shared" si="225"/>
        <v>10.303481832338248</v>
      </c>
      <c r="D4866" s="80">
        <f t="shared" si="226"/>
        <v>11.321323431471008</v>
      </c>
      <c r="E4866" s="80">
        <f t="shared" si="227"/>
        <v>11.344460421029273</v>
      </c>
    </row>
    <row r="4867" spans="1:5" x14ac:dyDescent="0.3">
      <c r="A4867" s="81">
        <v>43780</v>
      </c>
      <c r="B4867" s="88">
        <v>4.9000000000000004</v>
      </c>
      <c r="C4867" s="29">
        <f t="shared" si="225"/>
        <v>10.305437948364116</v>
      </c>
      <c r="D4867" s="80">
        <f t="shared" si="226"/>
        <v>11.323559618595912</v>
      </c>
      <c r="E4867" s="80">
        <f t="shared" si="227"/>
        <v>11.34683873933702</v>
      </c>
    </row>
    <row r="4868" spans="1:5" x14ac:dyDescent="0.3">
      <c r="A4868" s="81">
        <v>43781</v>
      </c>
      <c r="B4868" s="88">
        <v>4.9000000000000004</v>
      </c>
      <c r="C4868" s="29">
        <f t="shared" si="225"/>
        <v>10.307394435758612</v>
      </c>
      <c r="D4868" s="80">
        <f t="shared" si="226"/>
        <v>11.325796247412363</v>
      </c>
      <c r="E4868" s="80">
        <f t="shared" si="227"/>
        <v>11.349217556249174</v>
      </c>
    </row>
    <row r="4869" spans="1:5" x14ac:dyDescent="0.3">
      <c r="A4869" s="81">
        <v>43782</v>
      </c>
      <c r="B4869" s="88">
        <v>4.9000000000000004</v>
      </c>
      <c r="C4869" s="29">
        <f t="shared" ref="C4869:C4932" si="228">IF(A4869=$B$2,1,IF(A4868&lt;DATE(1998,1,2),ROUND(B4868/3000+1,8)*C4868,ROUND(((1+B4868/100)^(1/252)),8)*C4868))</f>
        <v>10.30935129459224</v>
      </c>
      <c r="D4869" s="80">
        <f t="shared" ref="D4869:D4932" si="229">(((ROUND(C4869/C4868,8)-1)*$D$1)+1)*D4868</f>
        <v>11.328033318007604</v>
      </c>
      <c r="E4869" s="80">
        <f t="shared" ref="E4869:E4932" si="230">(((ROUND(C4869/C4868,8))*(($E$1+1)^(1/252)))*E4868)</f>
        <v>11.351596871870267</v>
      </c>
    </row>
    <row r="4870" spans="1:5" x14ac:dyDescent="0.3">
      <c r="A4870" s="81">
        <v>43783</v>
      </c>
      <c r="B4870" s="88">
        <v>4.9000000000000004</v>
      </c>
      <c r="C4870" s="29">
        <f t="shared" si="228"/>
        <v>10.311308524935518</v>
      </c>
      <c r="D4870" s="80">
        <f t="shared" si="229"/>
        <v>11.330270830468894</v>
      </c>
      <c r="E4870" s="80">
        <f t="shared" si="230"/>
        <v>11.353976686304851</v>
      </c>
    </row>
    <row r="4871" spans="1:5" x14ac:dyDescent="0.3">
      <c r="A4871" s="81">
        <v>43787</v>
      </c>
      <c r="B4871" s="88">
        <v>4.9000000000000004</v>
      </c>
      <c r="C4871" s="29">
        <f t="shared" si="228"/>
        <v>10.313266126858975</v>
      </c>
      <c r="D4871" s="80">
        <f t="shared" si="229"/>
        <v>11.332508784883512</v>
      </c>
      <c r="E4871" s="80">
        <f t="shared" si="230"/>
        <v>11.356356999657498</v>
      </c>
    </row>
    <row r="4872" spans="1:5" x14ac:dyDescent="0.3">
      <c r="A4872" s="81">
        <v>43788</v>
      </c>
      <c r="B4872" s="88">
        <v>4.9000000000000004</v>
      </c>
      <c r="C4872" s="29">
        <f t="shared" si="228"/>
        <v>10.315224100433159</v>
      </c>
      <c r="D4872" s="80">
        <f t="shared" si="229"/>
        <v>11.33474718133875</v>
      </c>
      <c r="E4872" s="80">
        <f t="shared" si="230"/>
        <v>11.358737812032807</v>
      </c>
    </row>
    <row r="4873" spans="1:5" x14ac:dyDescent="0.3">
      <c r="A4873" s="81">
        <v>43789</v>
      </c>
      <c r="B4873" s="88">
        <v>4.9000000000000004</v>
      </c>
      <c r="C4873" s="29">
        <f t="shared" si="228"/>
        <v>10.317182445728626</v>
      </c>
      <c r="D4873" s="80">
        <f t="shared" si="229"/>
        <v>11.336986019921923</v>
      </c>
      <c r="E4873" s="80">
        <f t="shared" si="230"/>
        <v>11.361119123535394</v>
      </c>
    </row>
    <row r="4874" spans="1:5" x14ac:dyDescent="0.3">
      <c r="A4874" s="81">
        <v>43790</v>
      </c>
      <c r="B4874" s="88">
        <v>4.9000000000000004</v>
      </c>
      <c r="C4874" s="29">
        <f t="shared" si="228"/>
        <v>10.319141162815948</v>
      </c>
      <c r="D4874" s="80">
        <f t="shared" si="229"/>
        <v>11.339225300720358</v>
      </c>
      <c r="E4874" s="80">
        <f t="shared" si="230"/>
        <v>11.363500934269901</v>
      </c>
    </row>
    <row r="4875" spans="1:5" x14ac:dyDescent="0.3">
      <c r="A4875" s="81">
        <v>43791</v>
      </c>
      <c r="B4875" s="88">
        <v>4.9000000000000004</v>
      </c>
      <c r="C4875" s="29">
        <f t="shared" si="228"/>
        <v>10.321100251765708</v>
      </c>
      <c r="D4875" s="80">
        <f t="shared" si="229"/>
        <v>11.341465023821401</v>
      </c>
      <c r="E4875" s="80">
        <f t="shared" si="230"/>
        <v>11.365883244340989</v>
      </c>
    </row>
    <row r="4876" spans="1:5" x14ac:dyDescent="0.3">
      <c r="A4876" s="81">
        <v>43794</v>
      </c>
      <c r="B4876" s="88">
        <v>4.9000000000000004</v>
      </c>
      <c r="C4876" s="29">
        <f t="shared" si="228"/>
        <v>10.323059712648504</v>
      </c>
      <c r="D4876" s="80">
        <f t="shared" si="229"/>
        <v>11.343705189312418</v>
      </c>
      <c r="E4876" s="80">
        <f t="shared" si="230"/>
        <v>11.36826605385334</v>
      </c>
    </row>
    <row r="4877" spans="1:5" x14ac:dyDescent="0.3">
      <c r="A4877" s="81">
        <v>43795</v>
      </c>
      <c r="B4877" s="88">
        <v>4.9000000000000004</v>
      </c>
      <c r="C4877" s="29">
        <f t="shared" si="228"/>
        <v>10.32501954553495</v>
      </c>
      <c r="D4877" s="80">
        <f t="shared" si="229"/>
        <v>11.345945797280788</v>
      </c>
      <c r="E4877" s="80">
        <f t="shared" si="230"/>
        <v>11.370649362911662</v>
      </c>
    </row>
    <row r="4878" spans="1:5" x14ac:dyDescent="0.3">
      <c r="A4878" s="81">
        <v>43796</v>
      </c>
      <c r="B4878" s="88">
        <v>4.9000000000000004</v>
      </c>
      <c r="C4878" s="29">
        <f t="shared" si="228"/>
        <v>10.326979750495669</v>
      </c>
      <c r="D4878" s="80">
        <f t="shared" si="229"/>
        <v>11.34818684781391</v>
      </c>
      <c r="E4878" s="80">
        <f t="shared" si="230"/>
        <v>11.373033171620682</v>
      </c>
    </row>
    <row r="4879" spans="1:5" x14ac:dyDescent="0.3">
      <c r="A4879" s="81">
        <v>43797</v>
      </c>
      <c r="B4879" s="88">
        <v>4.9000000000000004</v>
      </c>
      <c r="C4879" s="29">
        <f t="shared" si="228"/>
        <v>10.3289403276013</v>
      </c>
      <c r="D4879" s="80">
        <f t="shared" si="229"/>
        <v>11.350428340999198</v>
      </c>
      <c r="E4879" s="80">
        <f t="shared" si="230"/>
        <v>11.375417480085149</v>
      </c>
    </row>
    <row r="4880" spans="1:5" x14ac:dyDescent="0.3">
      <c r="A4880" s="81">
        <v>43798</v>
      </c>
      <c r="B4880" s="88">
        <v>4.9000000000000004</v>
      </c>
      <c r="C4880" s="29">
        <f t="shared" si="228"/>
        <v>10.330901276922495</v>
      </c>
      <c r="D4880" s="80">
        <f t="shared" si="229"/>
        <v>11.352670276924085</v>
      </c>
      <c r="E4880" s="80">
        <f t="shared" si="230"/>
        <v>11.377802288409836</v>
      </c>
    </row>
    <row r="4881" spans="1:5" x14ac:dyDescent="0.3">
      <c r="A4881" s="81">
        <v>43801</v>
      </c>
      <c r="B4881" s="88">
        <v>4.9000000000000004</v>
      </c>
      <c r="C4881" s="29">
        <f t="shared" si="228"/>
        <v>10.332862598529918</v>
      </c>
      <c r="D4881" s="80">
        <f t="shared" si="229"/>
        <v>11.354912655676022</v>
      </c>
      <c r="E4881" s="80">
        <f t="shared" si="230"/>
        <v>11.380187596699535</v>
      </c>
    </row>
    <row r="4882" spans="1:5" x14ac:dyDescent="0.3">
      <c r="A4882" s="81">
        <v>43802</v>
      </c>
      <c r="B4882" s="88">
        <v>4.9000000000000004</v>
      </c>
      <c r="C4882" s="29">
        <f t="shared" si="228"/>
        <v>10.334824292494249</v>
      </c>
      <c r="D4882" s="80">
        <f t="shared" si="229"/>
        <v>11.357155477342475</v>
      </c>
      <c r="E4882" s="80">
        <f t="shared" si="230"/>
        <v>11.382573405059063</v>
      </c>
    </row>
    <row r="4883" spans="1:5" x14ac:dyDescent="0.3">
      <c r="A4883" s="81">
        <v>43803</v>
      </c>
      <c r="B4883" s="88">
        <v>4.9000000000000004</v>
      </c>
      <c r="C4883" s="29">
        <f t="shared" si="228"/>
        <v>10.336786358886178</v>
      </c>
      <c r="D4883" s="80">
        <f t="shared" si="229"/>
        <v>11.35939874201093</v>
      </c>
      <c r="E4883" s="80">
        <f t="shared" si="230"/>
        <v>11.384959713593256</v>
      </c>
    </row>
    <row r="4884" spans="1:5" x14ac:dyDescent="0.3">
      <c r="A4884" s="81">
        <v>43804</v>
      </c>
      <c r="B4884" s="88">
        <v>4.9000000000000004</v>
      </c>
      <c r="C4884" s="29">
        <f t="shared" si="228"/>
        <v>10.338748797776411</v>
      </c>
      <c r="D4884" s="80">
        <f t="shared" si="229"/>
        <v>11.361642449768887</v>
      </c>
      <c r="E4884" s="80">
        <f t="shared" si="230"/>
        <v>11.387346522406974</v>
      </c>
    </row>
    <row r="4885" spans="1:5" x14ac:dyDescent="0.3">
      <c r="A4885" s="81">
        <v>43805</v>
      </c>
      <c r="B4885" s="88">
        <v>4.9000000000000004</v>
      </c>
      <c r="C4885" s="29">
        <f t="shared" si="228"/>
        <v>10.340711609235669</v>
      </c>
      <c r="D4885" s="80">
        <f t="shared" si="229"/>
        <v>11.363886600703866</v>
      </c>
      <c r="E4885" s="80">
        <f t="shared" si="230"/>
        <v>11.389733831605099</v>
      </c>
    </row>
    <row r="4886" spans="1:5" x14ac:dyDescent="0.3">
      <c r="A4886" s="81">
        <v>43808</v>
      </c>
      <c r="B4886" s="88">
        <v>4.9000000000000004</v>
      </c>
      <c r="C4886" s="29">
        <f t="shared" si="228"/>
        <v>10.342674793334682</v>
      </c>
      <c r="D4886" s="80">
        <f t="shared" si="229"/>
        <v>11.366131194903403</v>
      </c>
      <c r="E4886" s="80">
        <f t="shared" si="230"/>
        <v>11.392121641292535</v>
      </c>
    </row>
    <row r="4887" spans="1:5" x14ac:dyDescent="0.3">
      <c r="A4887" s="81">
        <v>43809</v>
      </c>
      <c r="B4887" s="88">
        <v>4.9000000000000004</v>
      </c>
      <c r="C4887" s="29">
        <f t="shared" si="228"/>
        <v>10.344638350144196</v>
      </c>
      <c r="D4887" s="80">
        <f t="shared" si="229"/>
        <v>11.368376232455052</v>
      </c>
      <c r="E4887" s="80">
        <f t="shared" si="230"/>
        <v>11.394509951574207</v>
      </c>
    </row>
    <row r="4888" spans="1:5" x14ac:dyDescent="0.3">
      <c r="A4888" s="81">
        <v>43810</v>
      </c>
      <c r="B4888" s="88">
        <v>4.9000000000000004</v>
      </c>
      <c r="C4888" s="29">
        <f t="shared" si="228"/>
        <v>10.34660227973497</v>
      </c>
      <c r="D4888" s="80">
        <f t="shared" si="229"/>
        <v>11.370621713446383</v>
      </c>
      <c r="E4888" s="80">
        <f t="shared" si="230"/>
        <v>11.396898762555063</v>
      </c>
    </row>
    <row r="4889" spans="1:5" x14ac:dyDescent="0.3">
      <c r="A4889" s="81">
        <v>43811</v>
      </c>
      <c r="B4889" s="88">
        <v>4.4000000000000004</v>
      </c>
      <c r="C4889" s="29">
        <f t="shared" si="228"/>
        <v>10.348566582177778</v>
      </c>
      <c r="D4889" s="80">
        <f t="shared" si="229"/>
        <v>11.372867637964985</v>
      </c>
      <c r="E4889" s="80">
        <f t="shared" si="230"/>
        <v>11.39928807434007</v>
      </c>
    </row>
    <row r="4890" spans="1:5" x14ac:dyDescent="0.3">
      <c r="A4890" s="81">
        <v>43812</v>
      </c>
      <c r="B4890" s="88">
        <v>4.4000000000000004</v>
      </c>
      <c r="C4890" s="29">
        <f t="shared" si="228"/>
        <v>10.350335048721005</v>
      </c>
      <c r="D4890" s="80">
        <f t="shared" si="229"/>
        <v>11.374889665093402</v>
      </c>
      <c r="E4890" s="80">
        <f t="shared" si="230"/>
        <v>11.401461752254674</v>
      </c>
    </row>
    <row r="4891" spans="1:5" x14ac:dyDescent="0.3">
      <c r="A4891" s="81">
        <v>43815</v>
      </c>
      <c r="B4891" s="88">
        <v>4.4000000000000004</v>
      </c>
      <c r="C4891" s="29">
        <f t="shared" si="228"/>
        <v>10.352103817477481</v>
      </c>
      <c r="D4891" s="80">
        <f t="shared" si="229"/>
        <v>11.376912051726022</v>
      </c>
      <c r="E4891" s="80">
        <f t="shared" si="230"/>
        <v>11.40363584465794</v>
      </c>
    </row>
    <row r="4892" spans="1:5" x14ac:dyDescent="0.3">
      <c r="A4892" s="81">
        <v>43816</v>
      </c>
      <c r="B4892" s="88">
        <v>4.4000000000000004</v>
      </c>
      <c r="C4892" s="29">
        <f t="shared" si="228"/>
        <v>10.353872888498849</v>
      </c>
      <c r="D4892" s="80">
        <f t="shared" si="229"/>
        <v>11.378934797926762</v>
      </c>
      <c r="E4892" s="80">
        <f t="shared" si="230"/>
        <v>11.405810351628906</v>
      </c>
    </row>
    <row r="4893" spans="1:5" x14ac:dyDescent="0.3">
      <c r="A4893" s="81">
        <v>43817</v>
      </c>
      <c r="B4893" s="88">
        <v>4.4000000000000004</v>
      </c>
      <c r="C4893" s="29">
        <f t="shared" si="228"/>
        <v>10.355642261836763</v>
      </c>
      <c r="D4893" s="80">
        <f t="shared" si="229"/>
        <v>11.380957903759551</v>
      </c>
      <c r="E4893" s="80">
        <f t="shared" si="230"/>
        <v>11.407985273246625</v>
      </c>
    </row>
    <row r="4894" spans="1:5" x14ac:dyDescent="0.3">
      <c r="A4894" s="81">
        <v>43818</v>
      </c>
      <c r="B4894" s="88">
        <v>4.4000000000000004</v>
      </c>
      <c r="C4894" s="29">
        <f t="shared" si="228"/>
        <v>10.357411937542889</v>
      </c>
      <c r="D4894" s="80">
        <f t="shared" si="229"/>
        <v>11.382981369288329</v>
      </c>
      <c r="E4894" s="80">
        <f t="shared" si="230"/>
        <v>11.410160609590163</v>
      </c>
    </row>
    <row r="4895" spans="1:5" x14ac:dyDescent="0.3">
      <c r="A4895" s="81">
        <v>43819</v>
      </c>
      <c r="B4895" s="88">
        <v>4.4000000000000004</v>
      </c>
      <c r="C4895" s="29">
        <f t="shared" si="228"/>
        <v>10.359181915668895</v>
      </c>
      <c r="D4895" s="80">
        <f t="shared" si="229"/>
        <v>11.385005194577047</v>
      </c>
      <c r="E4895" s="80">
        <f t="shared" si="230"/>
        <v>11.412336360738601</v>
      </c>
    </row>
    <row r="4896" spans="1:5" x14ac:dyDescent="0.3">
      <c r="A4896" s="81">
        <v>43822</v>
      </c>
      <c r="B4896" s="88">
        <v>4.4000000000000004</v>
      </c>
      <c r="C4896" s="29">
        <f t="shared" si="228"/>
        <v>10.360952196266462</v>
      </c>
      <c r="D4896" s="80">
        <f t="shared" si="229"/>
        <v>11.387029379689672</v>
      </c>
      <c r="E4896" s="80">
        <f t="shared" si="230"/>
        <v>11.414512526771039</v>
      </c>
    </row>
    <row r="4897" spans="1:5" x14ac:dyDescent="0.3">
      <c r="A4897" s="81">
        <v>43823</v>
      </c>
      <c r="B4897" s="88">
        <v>4.4000000000000004</v>
      </c>
      <c r="C4897" s="29">
        <f t="shared" si="228"/>
        <v>10.362722779387282</v>
      </c>
      <c r="D4897" s="80">
        <f t="shared" si="229"/>
        <v>11.389053924690174</v>
      </c>
      <c r="E4897" s="80">
        <f t="shared" si="230"/>
        <v>11.416689107766588</v>
      </c>
    </row>
    <row r="4898" spans="1:5" x14ac:dyDescent="0.3">
      <c r="A4898" s="81">
        <v>43825</v>
      </c>
      <c r="B4898" s="88">
        <v>4.4000000000000004</v>
      </c>
      <c r="C4898" s="29">
        <f t="shared" si="228"/>
        <v>10.364493665083049</v>
      </c>
      <c r="D4898" s="80">
        <f t="shared" si="229"/>
        <v>11.391078829642542</v>
      </c>
      <c r="E4898" s="80">
        <f t="shared" si="230"/>
        <v>11.418866103804376</v>
      </c>
    </row>
    <row r="4899" spans="1:5" x14ac:dyDescent="0.3">
      <c r="A4899" s="81">
        <v>43826</v>
      </c>
      <c r="B4899" s="88">
        <v>4.4000000000000004</v>
      </c>
      <c r="C4899" s="29">
        <f t="shared" si="228"/>
        <v>10.366264853405475</v>
      </c>
      <c r="D4899" s="80">
        <f t="shared" si="229"/>
        <v>11.39310409461077</v>
      </c>
      <c r="E4899" s="80">
        <f t="shared" si="230"/>
        <v>11.421043514963545</v>
      </c>
    </row>
    <row r="4900" spans="1:5" x14ac:dyDescent="0.3">
      <c r="A4900" s="81">
        <v>43829</v>
      </c>
      <c r="B4900" s="88">
        <v>4.4000000000000004</v>
      </c>
      <c r="C4900" s="29">
        <f t="shared" si="228"/>
        <v>10.368036344406272</v>
      </c>
      <c r="D4900" s="80">
        <f t="shared" si="229"/>
        <v>11.39512971965887</v>
      </c>
      <c r="E4900" s="80">
        <f t="shared" si="230"/>
        <v>11.423221341323252</v>
      </c>
    </row>
    <row r="4901" spans="1:5" x14ac:dyDescent="0.3">
      <c r="A4901" s="81">
        <v>43830</v>
      </c>
      <c r="B4901" s="88">
        <v>4.4000000000000004</v>
      </c>
      <c r="C4901" s="29">
        <f t="shared" si="228"/>
        <v>10.369808138137167</v>
      </c>
      <c r="D4901" s="80">
        <f t="shared" si="229"/>
        <v>11.39715570485086</v>
      </c>
      <c r="E4901" s="80">
        <f t="shared" si="230"/>
        <v>11.425399582962671</v>
      </c>
    </row>
    <row r="4902" spans="1:5" x14ac:dyDescent="0.3">
      <c r="A4902" s="81">
        <v>43832</v>
      </c>
      <c r="B4902" s="88">
        <v>4.4000000000000004</v>
      </c>
      <c r="C4902" s="29">
        <f t="shared" si="228"/>
        <v>10.371580234649892</v>
      </c>
      <c r="D4902" s="80">
        <f t="shared" si="229"/>
        <v>11.399182050250772</v>
      </c>
      <c r="E4902" s="80">
        <f t="shared" si="230"/>
        <v>11.427578239960988</v>
      </c>
    </row>
    <row r="4903" spans="1:5" x14ac:dyDescent="0.3">
      <c r="A4903" s="81">
        <v>43833</v>
      </c>
      <c r="B4903" s="88">
        <v>4.4000000000000004</v>
      </c>
      <c r="C4903" s="29">
        <f t="shared" si="228"/>
        <v>10.373352633996191</v>
      </c>
      <c r="D4903" s="80">
        <f t="shared" si="229"/>
        <v>11.401208755922649</v>
      </c>
      <c r="E4903" s="80">
        <f t="shared" si="230"/>
        <v>11.429757312397408</v>
      </c>
    </row>
    <row r="4904" spans="1:5" x14ac:dyDescent="0.3">
      <c r="A4904" s="81">
        <v>43836</v>
      </c>
      <c r="B4904" s="88">
        <v>4.4000000000000004</v>
      </c>
      <c r="C4904" s="29">
        <f t="shared" si="228"/>
        <v>10.375125336227814</v>
      </c>
      <c r="D4904" s="80">
        <f t="shared" si="229"/>
        <v>11.403235821930545</v>
      </c>
      <c r="E4904" s="80">
        <f t="shared" si="230"/>
        <v>11.431936800351147</v>
      </c>
    </row>
    <row r="4905" spans="1:5" x14ac:dyDescent="0.3">
      <c r="A4905" s="81">
        <v>43837</v>
      </c>
      <c r="B4905" s="88">
        <v>4.4000000000000004</v>
      </c>
      <c r="C4905" s="29">
        <f t="shared" si="228"/>
        <v>10.376898341396521</v>
      </c>
      <c r="D4905" s="80">
        <f t="shared" si="229"/>
        <v>11.405263248338526</v>
      </c>
      <c r="E4905" s="80">
        <f t="shared" si="230"/>
        <v>11.43411670390144</v>
      </c>
    </row>
    <row r="4906" spans="1:5" x14ac:dyDescent="0.3">
      <c r="A4906" s="81">
        <v>43838</v>
      </c>
      <c r="B4906" s="88">
        <v>4.4000000000000004</v>
      </c>
      <c r="C4906" s="29">
        <f t="shared" si="228"/>
        <v>10.378671649554081</v>
      </c>
      <c r="D4906" s="80">
        <f t="shared" si="229"/>
        <v>11.407291035210669</v>
      </c>
      <c r="E4906" s="80">
        <f t="shared" si="230"/>
        <v>11.436297023127533</v>
      </c>
    </row>
    <row r="4907" spans="1:5" x14ac:dyDescent="0.3">
      <c r="A4907" s="81">
        <v>43839</v>
      </c>
      <c r="B4907" s="88">
        <v>4.4000000000000004</v>
      </c>
      <c r="C4907" s="29">
        <f t="shared" si="228"/>
        <v>10.380445260752271</v>
      </c>
      <c r="D4907" s="80">
        <f t="shared" si="229"/>
        <v>11.409319182611062</v>
      </c>
      <c r="E4907" s="80">
        <f t="shared" si="230"/>
        <v>11.438477758108691</v>
      </c>
    </row>
    <row r="4908" spans="1:5" x14ac:dyDescent="0.3">
      <c r="A4908" s="81">
        <v>43840</v>
      </c>
      <c r="B4908" s="88">
        <v>4.4000000000000004</v>
      </c>
      <c r="C4908" s="29">
        <f t="shared" si="228"/>
        <v>10.382219175042881</v>
      </c>
      <c r="D4908" s="80">
        <f t="shared" si="229"/>
        <v>11.411347690603804</v>
      </c>
      <c r="E4908" s="80">
        <f t="shared" si="230"/>
        <v>11.440658908924192</v>
      </c>
    </row>
    <row r="4909" spans="1:5" x14ac:dyDescent="0.3">
      <c r="A4909" s="81">
        <v>43843</v>
      </c>
      <c r="B4909" s="88">
        <v>4.4000000000000004</v>
      </c>
      <c r="C4909" s="29">
        <f t="shared" si="228"/>
        <v>10.383993392477702</v>
      </c>
      <c r="D4909" s="80">
        <f t="shared" si="229"/>
        <v>11.413376559253008</v>
      </c>
      <c r="E4909" s="80">
        <f t="shared" si="230"/>
        <v>11.442840475653329</v>
      </c>
    </row>
    <row r="4910" spans="1:5" x14ac:dyDescent="0.3">
      <c r="A4910" s="81">
        <v>43844</v>
      </c>
      <c r="B4910" s="88">
        <v>4.4000000000000004</v>
      </c>
      <c r="C4910" s="29">
        <f t="shared" si="228"/>
        <v>10.385767913108541</v>
      </c>
      <c r="D4910" s="80">
        <f t="shared" si="229"/>
        <v>11.415405788622794</v>
      </c>
      <c r="E4910" s="80">
        <f t="shared" si="230"/>
        <v>11.44502245837541</v>
      </c>
    </row>
    <row r="4911" spans="1:5" x14ac:dyDescent="0.3">
      <c r="A4911" s="81">
        <v>43845</v>
      </c>
      <c r="B4911" s="88">
        <v>4.4000000000000004</v>
      </c>
      <c r="C4911" s="29">
        <f t="shared" si="228"/>
        <v>10.387542736987211</v>
      </c>
      <c r="D4911" s="80">
        <f t="shared" si="229"/>
        <v>11.417435378777297</v>
      </c>
      <c r="E4911" s="80">
        <f t="shared" si="230"/>
        <v>11.447204857169762</v>
      </c>
    </row>
    <row r="4912" spans="1:5" x14ac:dyDescent="0.3">
      <c r="A4912" s="81">
        <v>43846</v>
      </c>
      <c r="B4912" s="88">
        <v>4.4000000000000004</v>
      </c>
      <c r="C4912" s="29">
        <f t="shared" si="228"/>
        <v>10.389317864165534</v>
      </c>
      <c r="D4912" s="80">
        <f t="shared" si="229"/>
        <v>11.419465329780664</v>
      </c>
      <c r="E4912" s="80">
        <f t="shared" si="230"/>
        <v>11.449387672115721</v>
      </c>
    </row>
    <row r="4913" spans="1:5" x14ac:dyDescent="0.3">
      <c r="A4913" s="81">
        <v>43847</v>
      </c>
      <c r="B4913" s="88">
        <v>4.4000000000000004</v>
      </c>
      <c r="C4913" s="29">
        <f t="shared" si="228"/>
        <v>10.39109329469534</v>
      </c>
      <c r="D4913" s="80">
        <f t="shared" si="229"/>
        <v>11.421495641697049</v>
      </c>
      <c r="E4913" s="80">
        <f t="shared" si="230"/>
        <v>11.451570903292643</v>
      </c>
    </row>
    <row r="4914" spans="1:5" x14ac:dyDescent="0.3">
      <c r="A4914" s="81">
        <v>43850</v>
      </c>
      <c r="B4914" s="88">
        <v>4.4000000000000004</v>
      </c>
      <c r="C4914" s="29">
        <f t="shared" si="228"/>
        <v>10.39286902862847</v>
      </c>
      <c r="D4914" s="80">
        <f t="shared" si="229"/>
        <v>11.423526314590623</v>
      </c>
      <c r="E4914" s="80">
        <f t="shared" si="230"/>
        <v>11.453754550779895</v>
      </c>
    </row>
    <row r="4915" spans="1:5" x14ac:dyDescent="0.3">
      <c r="A4915" s="81">
        <v>43851</v>
      </c>
      <c r="B4915" s="88">
        <v>4.4000000000000004</v>
      </c>
      <c r="C4915" s="29">
        <f t="shared" si="228"/>
        <v>10.394645066016771</v>
      </c>
      <c r="D4915" s="80">
        <f t="shared" si="229"/>
        <v>11.425557348525563</v>
      </c>
      <c r="E4915" s="80">
        <f t="shared" si="230"/>
        <v>11.455938614656862</v>
      </c>
    </row>
    <row r="4916" spans="1:5" x14ac:dyDescent="0.3">
      <c r="A4916" s="81">
        <v>43852</v>
      </c>
      <c r="B4916" s="88">
        <v>4.4000000000000004</v>
      </c>
      <c r="C4916" s="29">
        <f t="shared" si="228"/>
        <v>10.396421406912102</v>
      </c>
      <c r="D4916" s="80">
        <f t="shared" si="229"/>
        <v>11.427588743566062</v>
      </c>
      <c r="E4916" s="80">
        <f t="shared" si="230"/>
        <v>11.458123095002945</v>
      </c>
    </row>
    <row r="4917" spans="1:5" x14ac:dyDescent="0.3">
      <c r="A4917" s="81">
        <v>43853</v>
      </c>
      <c r="B4917" s="88">
        <v>4.4000000000000004</v>
      </c>
      <c r="C4917" s="29">
        <f t="shared" si="228"/>
        <v>10.398198051366329</v>
      </c>
      <c r="D4917" s="80">
        <f t="shared" si="229"/>
        <v>11.429620499776322</v>
      </c>
      <c r="E4917" s="80">
        <f t="shared" si="230"/>
        <v>11.460307991897556</v>
      </c>
    </row>
    <row r="4918" spans="1:5" x14ac:dyDescent="0.3">
      <c r="A4918" s="81">
        <v>43854</v>
      </c>
      <c r="B4918" s="88">
        <v>4.4000000000000004</v>
      </c>
      <c r="C4918" s="29">
        <f t="shared" si="228"/>
        <v>10.399974999431326</v>
      </c>
      <c r="D4918" s="80">
        <f t="shared" si="229"/>
        <v>11.431652617220555</v>
      </c>
      <c r="E4918" s="80">
        <f t="shared" si="230"/>
        <v>11.462493305420127</v>
      </c>
    </row>
    <row r="4919" spans="1:5" x14ac:dyDescent="0.3">
      <c r="A4919" s="81">
        <v>43857</v>
      </c>
      <c r="B4919" s="88">
        <v>4.4000000000000004</v>
      </c>
      <c r="C4919" s="29">
        <f t="shared" si="228"/>
        <v>10.401752251158978</v>
      </c>
      <c r="D4919" s="80">
        <f t="shared" si="229"/>
        <v>11.433685095962987</v>
      </c>
      <c r="E4919" s="80">
        <f t="shared" si="230"/>
        <v>11.464679035650102</v>
      </c>
    </row>
    <row r="4920" spans="1:5" x14ac:dyDescent="0.3">
      <c r="A4920" s="81">
        <v>43858</v>
      </c>
      <c r="B4920" s="88">
        <v>4.4000000000000004</v>
      </c>
      <c r="C4920" s="29">
        <f t="shared" si="228"/>
        <v>10.403529806601178</v>
      </c>
      <c r="D4920" s="80">
        <f t="shared" si="229"/>
        <v>11.435717936067856</v>
      </c>
      <c r="E4920" s="80">
        <f t="shared" si="230"/>
        <v>11.46686518266694</v>
      </c>
    </row>
    <row r="4921" spans="1:5" x14ac:dyDescent="0.3">
      <c r="A4921" s="81">
        <v>43859</v>
      </c>
      <c r="B4921" s="88">
        <v>4.4000000000000004</v>
      </c>
      <c r="C4921" s="29">
        <f t="shared" si="228"/>
        <v>10.405307665809827</v>
      </c>
      <c r="D4921" s="80">
        <f t="shared" si="229"/>
        <v>11.43775113759941</v>
      </c>
      <c r="E4921" s="80">
        <f t="shared" si="230"/>
        <v>11.469051746550118</v>
      </c>
    </row>
    <row r="4922" spans="1:5" x14ac:dyDescent="0.3">
      <c r="A4922" s="81">
        <v>43860</v>
      </c>
      <c r="B4922" s="88">
        <v>4.4000000000000004</v>
      </c>
      <c r="C4922" s="29">
        <f t="shared" si="228"/>
        <v>10.407085828836836</v>
      </c>
      <c r="D4922" s="80">
        <f t="shared" si="229"/>
        <v>11.439784700621907</v>
      </c>
      <c r="E4922" s="80">
        <f t="shared" si="230"/>
        <v>11.471238727379125</v>
      </c>
    </row>
    <row r="4923" spans="1:5" x14ac:dyDescent="0.3">
      <c r="A4923" s="81">
        <v>43861</v>
      </c>
      <c r="B4923" s="88">
        <v>4.4000000000000004</v>
      </c>
      <c r="C4923" s="29">
        <f t="shared" si="228"/>
        <v>10.408864295734125</v>
      </c>
      <c r="D4923" s="80">
        <f t="shared" si="229"/>
        <v>11.441818625199618</v>
      </c>
      <c r="E4923" s="80">
        <f t="shared" si="230"/>
        <v>11.473426125233468</v>
      </c>
    </row>
    <row r="4924" spans="1:5" x14ac:dyDescent="0.3">
      <c r="A4924" s="81">
        <v>43864</v>
      </c>
      <c r="B4924" s="88">
        <v>4.4000000000000004</v>
      </c>
      <c r="C4924" s="29">
        <f t="shared" si="228"/>
        <v>10.410643066553622</v>
      </c>
      <c r="D4924" s="80">
        <f t="shared" si="229"/>
        <v>11.443852911396826</v>
      </c>
      <c r="E4924" s="80">
        <f t="shared" si="230"/>
        <v>11.475613940192666</v>
      </c>
    </row>
    <row r="4925" spans="1:5" x14ac:dyDescent="0.3">
      <c r="A4925" s="81">
        <v>43865</v>
      </c>
      <c r="B4925" s="88">
        <v>4.4000000000000004</v>
      </c>
      <c r="C4925" s="29">
        <f t="shared" si="228"/>
        <v>10.412422141347264</v>
      </c>
      <c r="D4925" s="80">
        <f t="shared" si="229"/>
        <v>11.445887559277825</v>
      </c>
      <c r="E4925" s="80">
        <f t="shared" si="230"/>
        <v>11.477802172336256</v>
      </c>
    </row>
    <row r="4926" spans="1:5" x14ac:dyDescent="0.3">
      <c r="A4926" s="81">
        <v>43866</v>
      </c>
      <c r="B4926" s="88">
        <v>4.4000000000000004</v>
      </c>
      <c r="C4926" s="29">
        <f t="shared" si="228"/>
        <v>10.414201520166998</v>
      </c>
      <c r="D4926" s="80">
        <f t="shared" si="229"/>
        <v>11.44792256890692</v>
      </c>
      <c r="E4926" s="80">
        <f t="shared" si="230"/>
        <v>11.479990821743788</v>
      </c>
    </row>
    <row r="4927" spans="1:5" x14ac:dyDescent="0.3">
      <c r="A4927" s="81">
        <v>43867</v>
      </c>
      <c r="B4927" s="88">
        <v>4.1500000000000004</v>
      </c>
      <c r="C4927" s="29">
        <f t="shared" si="228"/>
        <v>10.415981203064778</v>
      </c>
      <c r="D4927" s="80">
        <f t="shared" si="229"/>
        <v>11.449957940348426</v>
      </c>
      <c r="E4927" s="80">
        <f t="shared" si="230"/>
        <v>11.482179888494828</v>
      </c>
    </row>
    <row r="4928" spans="1:5" x14ac:dyDescent="0.3">
      <c r="A4928" s="81">
        <v>43868</v>
      </c>
      <c r="B4928" s="88">
        <v>4.1500000000000004</v>
      </c>
      <c r="C4928" s="29">
        <f t="shared" si="228"/>
        <v>10.417662029951517</v>
      </c>
      <c r="D4928" s="80">
        <f t="shared" si="229"/>
        <v>11.451880266321661</v>
      </c>
      <c r="E4928" s="80">
        <f t="shared" si="230"/>
        <v>11.484260060152947</v>
      </c>
    </row>
    <row r="4929" spans="1:5" x14ac:dyDescent="0.3">
      <c r="A4929" s="81">
        <v>43871</v>
      </c>
      <c r="B4929" s="88">
        <v>4.1500000000000004</v>
      </c>
      <c r="C4929" s="29">
        <f t="shared" si="228"/>
        <v>10.41934312807329</v>
      </c>
      <c r="D4929" s="80">
        <f t="shared" si="229"/>
        <v>11.453802915032949</v>
      </c>
      <c r="E4929" s="80">
        <f t="shared" si="230"/>
        <v>11.486340608665824</v>
      </c>
    </row>
    <row r="4930" spans="1:5" x14ac:dyDescent="0.3">
      <c r="A4930" s="81">
        <v>43872</v>
      </c>
      <c r="B4930" s="88">
        <v>4.1500000000000004</v>
      </c>
      <c r="C4930" s="29">
        <f t="shared" si="228"/>
        <v>10.421024497473867</v>
      </c>
      <c r="D4930" s="80">
        <f t="shared" si="229"/>
        <v>11.455725886536475</v>
      </c>
      <c r="E4930" s="80">
        <f t="shared" si="230"/>
        <v>11.488421534101732</v>
      </c>
    </row>
    <row r="4931" spans="1:5" x14ac:dyDescent="0.3">
      <c r="A4931" s="81">
        <v>43873</v>
      </c>
      <c r="B4931" s="88">
        <v>4.1500000000000004</v>
      </c>
      <c r="C4931" s="29">
        <f t="shared" si="228"/>
        <v>10.422706138197025</v>
      </c>
      <c r="D4931" s="80">
        <f t="shared" si="229"/>
        <v>11.457649180886435</v>
      </c>
      <c r="E4931" s="80">
        <f t="shared" si="230"/>
        <v>11.490502836528957</v>
      </c>
    </row>
    <row r="4932" spans="1:5" x14ac:dyDescent="0.3">
      <c r="A4932" s="81">
        <v>43874</v>
      </c>
      <c r="B4932" s="88">
        <v>4.1500000000000004</v>
      </c>
      <c r="C4932" s="29">
        <f t="shared" si="228"/>
        <v>10.424388050286547</v>
      </c>
      <c r="D4932" s="80">
        <f t="shared" si="229"/>
        <v>11.459572798137028</v>
      </c>
      <c r="E4932" s="80">
        <f t="shared" si="230"/>
        <v>11.492584516015796</v>
      </c>
    </row>
    <row r="4933" spans="1:5" x14ac:dyDescent="0.3">
      <c r="A4933" s="81">
        <v>43875</v>
      </c>
      <c r="B4933" s="88">
        <v>4.1500000000000004</v>
      </c>
      <c r="C4933" s="29">
        <f t="shared" ref="C4933:C4996" si="231">IF(A4933=$B$2,1,IF(A4932&lt;DATE(1998,1,2),ROUND(B4932/3000+1,8)*C4932,ROUND(((1+B4932/100)^(1/252)),8)*C4932))</f>
        <v>10.426070233786222</v>
      </c>
      <c r="D4933" s="80">
        <f t="shared" ref="D4933:D4996" si="232">(((ROUND(C4933/C4932,8)-1)*$D$1)+1)*D4932</f>
        <v>11.461496738342468</v>
      </c>
      <c r="E4933" s="80">
        <f t="shared" ref="E4933:E4996" si="233">(((ROUND(C4933/C4932,8))*(($E$1+1)^(1/252)))*E4932)</f>
        <v>11.49466657263056</v>
      </c>
    </row>
    <row r="4934" spans="1:5" x14ac:dyDescent="0.3">
      <c r="A4934" s="81">
        <v>43878</v>
      </c>
      <c r="B4934" s="88">
        <v>4.1500000000000004</v>
      </c>
      <c r="C4934" s="29">
        <f t="shared" si="231"/>
        <v>10.427752688739849</v>
      </c>
      <c r="D4934" s="80">
        <f t="shared" si="232"/>
        <v>11.463421001556975</v>
      </c>
      <c r="E4934" s="80">
        <f t="shared" si="233"/>
        <v>11.496749006441572</v>
      </c>
    </row>
    <row r="4935" spans="1:5" x14ac:dyDescent="0.3">
      <c r="A4935" s="81">
        <v>43879</v>
      </c>
      <c r="B4935" s="88">
        <v>4.1500000000000004</v>
      </c>
      <c r="C4935" s="29">
        <f t="shared" si="231"/>
        <v>10.429435415191232</v>
      </c>
      <c r="D4935" s="80">
        <f t="shared" si="232"/>
        <v>11.465345587834777</v>
      </c>
      <c r="E4935" s="80">
        <f t="shared" si="233"/>
        <v>11.498831817517164</v>
      </c>
    </row>
    <row r="4936" spans="1:5" x14ac:dyDescent="0.3">
      <c r="A4936" s="81">
        <v>43880</v>
      </c>
      <c r="B4936" s="88">
        <v>4.1500000000000004</v>
      </c>
      <c r="C4936" s="29">
        <f t="shared" si="231"/>
        <v>10.431118413184182</v>
      </c>
      <c r="D4936" s="80">
        <f t="shared" si="232"/>
        <v>11.467270497230116</v>
      </c>
      <c r="E4936" s="80">
        <f t="shared" si="233"/>
        <v>11.500915005925686</v>
      </c>
    </row>
    <row r="4937" spans="1:5" x14ac:dyDescent="0.3">
      <c r="A4937" s="81">
        <v>43881</v>
      </c>
      <c r="B4937" s="88">
        <v>4.1500000000000004</v>
      </c>
      <c r="C4937" s="29">
        <f t="shared" si="231"/>
        <v>10.432801682762518</v>
      </c>
      <c r="D4937" s="80">
        <f t="shared" si="232"/>
        <v>11.469195729797237</v>
      </c>
      <c r="E4937" s="80">
        <f t="shared" si="233"/>
        <v>11.502998571735496</v>
      </c>
    </row>
    <row r="4938" spans="1:5" x14ac:dyDescent="0.3">
      <c r="A4938" s="81">
        <v>43882</v>
      </c>
      <c r="B4938" s="88">
        <v>4.1500000000000004</v>
      </c>
      <c r="C4938" s="29">
        <f t="shared" si="231"/>
        <v>10.434485223970066</v>
      </c>
      <c r="D4938" s="80">
        <f t="shared" si="232"/>
        <v>11.471121285590399</v>
      </c>
      <c r="E4938" s="80">
        <f t="shared" si="233"/>
        <v>11.505082515014967</v>
      </c>
    </row>
    <row r="4939" spans="1:5" x14ac:dyDescent="0.3">
      <c r="A4939" s="81">
        <v>43887</v>
      </c>
      <c r="B4939" s="88">
        <v>4.1500000000000004</v>
      </c>
      <c r="C4939" s="29">
        <f t="shared" si="231"/>
        <v>10.436169036850659</v>
      </c>
      <c r="D4939" s="80">
        <f t="shared" si="232"/>
        <v>11.473047164663868</v>
      </c>
      <c r="E4939" s="80">
        <f t="shared" si="233"/>
        <v>11.507166835832484</v>
      </c>
    </row>
    <row r="4940" spans="1:5" x14ac:dyDescent="0.3">
      <c r="A4940" s="81">
        <v>43888</v>
      </c>
      <c r="B4940" s="88">
        <v>4.1500000000000004</v>
      </c>
      <c r="C4940" s="29">
        <f t="shared" si="231"/>
        <v>10.437853121448136</v>
      </c>
      <c r="D4940" s="80">
        <f t="shared" si="232"/>
        <v>11.474973367071918</v>
      </c>
      <c r="E4940" s="80">
        <f t="shared" si="233"/>
        <v>11.509251534256441</v>
      </c>
    </row>
    <row r="4941" spans="1:5" x14ac:dyDescent="0.3">
      <c r="A4941" s="81">
        <v>43889</v>
      </c>
      <c r="B4941" s="88">
        <v>4.1500000000000004</v>
      </c>
      <c r="C4941" s="29">
        <f t="shared" si="231"/>
        <v>10.439537477806343</v>
      </c>
      <c r="D4941" s="80">
        <f t="shared" si="232"/>
        <v>11.476899892868834</v>
      </c>
      <c r="E4941" s="80">
        <f t="shared" si="233"/>
        <v>11.511336610355249</v>
      </c>
    </row>
    <row r="4942" spans="1:5" x14ac:dyDescent="0.3">
      <c r="A4942" s="81">
        <v>43892</v>
      </c>
      <c r="B4942" s="88">
        <v>4.1500000000000004</v>
      </c>
      <c r="C4942" s="29">
        <f t="shared" si="231"/>
        <v>10.441222105969137</v>
      </c>
      <c r="D4942" s="80">
        <f t="shared" si="232"/>
        <v>11.478826742108911</v>
      </c>
      <c r="E4942" s="80">
        <f t="shared" si="233"/>
        <v>11.51342206419733</v>
      </c>
    </row>
    <row r="4943" spans="1:5" x14ac:dyDescent="0.3">
      <c r="A4943" s="81">
        <v>43893</v>
      </c>
      <c r="B4943" s="88">
        <v>4.1500000000000004</v>
      </c>
      <c r="C4943" s="29">
        <f t="shared" si="231"/>
        <v>10.442907005980379</v>
      </c>
      <c r="D4943" s="80">
        <f t="shared" si="232"/>
        <v>11.480753914846451</v>
      </c>
      <c r="E4943" s="80">
        <f t="shared" si="233"/>
        <v>11.515507895851117</v>
      </c>
    </row>
    <row r="4944" spans="1:5" x14ac:dyDescent="0.3">
      <c r="A4944" s="81">
        <v>43894</v>
      </c>
      <c r="B4944" s="88">
        <v>4.1500000000000004</v>
      </c>
      <c r="C4944" s="29">
        <f t="shared" si="231"/>
        <v>10.444592177883935</v>
      </c>
      <c r="D4944" s="80">
        <f t="shared" si="232"/>
        <v>11.482681411135765</v>
      </c>
      <c r="E4944" s="80">
        <f t="shared" si="233"/>
        <v>11.517594105385058</v>
      </c>
    </row>
    <row r="4945" spans="1:5" x14ac:dyDescent="0.3">
      <c r="A4945" s="81">
        <v>43895</v>
      </c>
      <c r="B4945" s="88">
        <v>4.1500000000000004</v>
      </c>
      <c r="C4945" s="29">
        <f t="shared" si="231"/>
        <v>10.446277621723681</v>
      </c>
      <c r="D4945" s="80">
        <f t="shared" si="232"/>
        <v>11.484609231031174</v>
      </c>
      <c r="E4945" s="80">
        <f t="shared" si="233"/>
        <v>11.51968069286761</v>
      </c>
    </row>
    <row r="4946" spans="1:5" x14ac:dyDescent="0.3">
      <c r="A4946" s="81">
        <v>43896</v>
      </c>
      <c r="B4946" s="88">
        <v>4.1500000000000004</v>
      </c>
      <c r="C4946" s="29">
        <f t="shared" si="231"/>
        <v>10.447963337543499</v>
      </c>
      <c r="D4946" s="80">
        <f t="shared" si="232"/>
        <v>11.486537374587009</v>
      </c>
      <c r="E4946" s="80">
        <f t="shared" si="233"/>
        <v>11.521767658367244</v>
      </c>
    </row>
    <row r="4947" spans="1:5" x14ac:dyDescent="0.3">
      <c r="A4947" s="81">
        <v>43899</v>
      </c>
      <c r="B4947" s="88">
        <v>4.1500000000000004</v>
      </c>
      <c r="C4947" s="29">
        <f t="shared" si="231"/>
        <v>10.449649325387279</v>
      </c>
      <c r="D4947" s="80">
        <f t="shared" si="232"/>
        <v>11.488465841857607</v>
      </c>
      <c r="E4947" s="80">
        <f t="shared" si="233"/>
        <v>11.523855001952445</v>
      </c>
    </row>
    <row r="4948" spans="1:5" x14ac:dyDescent="0.3">
      <c r="A4948" s="81">
        <v>43900</v>
      </c>
      <c r="B4948" s="88">
        <v>4.1500000000000004</v>
      </c>
      <c r="C4948" s="29">
        <f t="shared" si="231"/>
        <v>10.451335585298917</v>
      </c>
      <c r="D4948" s="80">
        <f t="shared" si="232"/>
        <v>11.490394632897319</v>
      </c>
      <c r="E4948" s="80">
        <f t="shared" si="233"/>
        <v>11.525942723691706</v>
      </c>
    </row>
    <row r="4949" spans="1:5" x14ac:dyDescent="0.3">
      <c r="A4949" s="81">
        <v>43901</v>
      </c>
      <c r="B4949" s="88">
        <v>4.1500000000000004</v>
      </c>
      <c r="C4949" s="29">
        <f t="shared" si="231"/>
        <v>10.453022117322318</v>
      </c>
      <c r="D4949" s="80">
        <f t="shared" si="232"/>
        <v>11.4923237477605</v>
      </c>
      <c r="E4949" s="80">
        <f t="shared" si="233"/>
        <v>11.528030823653539</v>
      </c>
    </row>
    <row r="4950" spans="1:5" x14ac:dyDescent="0.3">
      <c r="A4950" s="81">
        <v>43902</v>
      </c>
      <c r="B4950" s="88">
        <v>4.1500000000000004</v>
      </c>
      <c r="C4950" s="29">
        <f t="shared" si="231"/>
        <v>10.454708921501391</v>
      </c>
      <c r="D4950" s="80">
        <f t="shared" si="232"/>
        <v>11.494253186501519</v>
      </c>
      <c r="E4950" s="80">
        <f t="shared" si="233"/>
        <v>11.530119301906463</v>
      </c>
    </row>
    <row r="4951" spans="1:5" x14ac:dyDescent="0.3">
      <c r="A4951" s="81">
        <v>43903</v>
      </c>
      <c r="B4951" s="88">
        <v>4.1500000000000004</v>
      </c>
      <c r="C4951" s="29">
        <f t="shared" si="231"/>
        <v>10.456395997880055</v>
      </c>
      <c r="D4951" s="80">
        <f t="shared" si="232"/>
        <v>11.496182949174749</v>
      </c>
      <c r="E4951" s="80">
        <f t="shared" si="233"/>
        <v>11.532208158519012</v>
      </c>
    </row>
    <row r="4952" spans="1:5" x14ac:dyDescent="0.3">
      <c r="A4952" s="81">
        <v>43906</v>
      </c>
      <c r="B4952" s="88">
        <v>4.1500000000000004</v>
      </c>
      <c r="C4952" s="29">
        <f t="shared" si="231"/>
        <v>10.458083346502233</v>
      </c>
      <c r="D4952" s="80">
        <f t="shared" si="232"/>
        <v>11.498113035834576</v>
      </c>
      <c r="E4952" s="80">
        <f t="shared" si="233"/>
        <v>11.534297393559731</v>
      </c>
    </row>
    <row r="4953" spans="1:5" x14ac:dyDescent="0.3">
      <c r="A4953" s="81">
        <v>43907</v>
      </c>
      <c r="B4953" s="88">
        <v>4.1500000000000004</v>
      </c>
      <c r="C4953" s="29">
        <f t="shared" si="231"/>
        <v>10.45977096741186</v>
      </c>
      <c r="D4953" s="80">
        <f t="shared" si="232"/>
        <v>11.500043446535395</v>
      </c>
      <c r="E4953" s="80">
        <f t="shared" si="233"/>
        <v>11.536387007097177</v>
      </c>
    </row>
    <row r="4954" spans="1:5" x14ac:dyDescent="0.3">
      <c r="A4954" s="81">
        <v>43908</v>
      </c>
      <c r="B4954" s="88">
        <v>4.1500000000000004</v>
      </c>
      <c r="C4954" s="29">
        <f t="shared" si="231"/>
        <v>10.461458860652872</v>
      </c>
      <c r="D4954" s="80">
        <f t="shared" si="232"/>
        <v>11.501974181331608</v>
      </c>
      <c r="E4954" s="80">
        <f t="shared" si="233"/>
        <v>11.538476999199922</v>
      </c>
    </row>
    <row r="4955" spans="1:5" x14ac:dyDescent="0.3">
      <c r="A4955" s="81">
        <v>43909</v>
      </c>
      <c r="B4955" s="88">
        <v>3.65</v>
      </c>
      <c r="C4955" s="29">
        <f t="shared" si="231"/>
        <v>10.463147026269215</v>
      </c>
      <c r="D4955" s="80">
        <f t="shared" si="232"/>
        <v>11.503905240277627</v>
      </c>
      <c r="E4955" s="80">
        <f t="shared" si="233"/>
        <v>11.540567369936548</v>
      </c>
    </row>
    <row r="4956" spans="1:5" x14ac:dyDescent="0.3">
      <c r="A4956" s="81">
        <v>43910</v>
      </c>
      <c r="B4956" s="88">
        <v>3.65</v>
      </c>
      <c r="C4956" s="29">
        <f t="shared" si="231"/>
        <v>10.464635618196644</v>
      </c>
      <c r="D4956" s="80">
        <f t="shared" si="232"/>
        <v>11.505608021964342</v>
      </c>
      <c r="E4956" s="80">
        <f t="shared" si="233"/>
        <v>11.542437690176232</v>
      </c>
    </row>
    <row r="4957" spans="1:5" x14ac:dyDescent="0.3">
      <c r="A4957" s="81">
        <v>43913</v>
      </c>
      <c r="B4957" s="88">
        <v>3.65</v>
      </c>
      <c r="C4957" s="29">
        <f t="shared" si="231"/>
        <v>10.466124421906045</v>
      </c>
      <c r="D4957" s="80">
        <f t="shared" si="232"/>
        <v>11.507311055692899</v>
      </c>
      <c r="E4957" s="80">
        <f t="shared" si="233"/>
        <v>11.544308313529072</v>
      </c>
    </row>
    <row r="4958" spans="1:5" x14ac:dyDescent="0.3">
      <c r="A4958" s="81">
        <v>43914</v>
      </c>
      <c r="B4958" s="88">
        <v>3.65</v>
      </c>
      <c r="C4958" s="29">
        <f t="shared" si="231"/>
        <v>10.46761343742755</v>
      </c>
      <c r="D4958" s="80">
        <f t="shared" si="232"/>
        <v>11.509014341500606</v>
      </c>
      <c r="E4958" s="80">
        <f t="shared" si="233"/>
        <v>11.546179240044191</v>
      </c>
    </row>
    <row r="4959" spans="1:5" x14ac:dyDescent="0.3">
      <c r="A4959" s="81">
        <v>43915</v>
      </c>
      <c r="B4959" s="88">
        <v>3.65</v>
      </c>
      <c r="C4959" s="29">
        <f t="shared" si="231"/>
        <v>10.469102664791293</v>
      </c>
      <c r="D4959" s="80">
        <f t="shared" si="232"/>
        <v>11.510717879424774</v>
      </c>
      <c r="E4959" s="80">
        <f t="shared" si="233"/>
        <v>11.548050469770724</v>
      </c>
    </row>
    <row r="4960" spans="1:5" x14ac:dyDescent="0.3">
      <c r="A4960" s="81">
        <v>43916</v>
      </c>
      <c r="B4960" s="88">
        <v>3.65</v>
      </c>
      <c r="C4960" s="29">
        <f t="shared" si="231"/>
        <v>10.470592104027414</v>
      </c>
      <c r="D4960" s="80">
        <f t="shared" si="232"/>
        <v>11.512421669502721</v>
      </c>
      <c r="E4960" s="80">
        <f t="shared" si="233"/>
        <v>11.549922002757807</v>
      </c>
    </row>
    <row r="4961" spans="1:5" x14ac:dyDescent="0.3">
      <c r="A4961" s="81">
        <v>43917</v>
      </c>
      <c r="B4961" s="88">
        <v>3.65</v>
      </c>
      <c r="C4961" s="29">
        <f t="shared" si="231"/>
        <v>10.472081755166053</v>
      </c>
      <c r="D4961" s="80">
        <f t="shared" si="232"/>
        <v>11.51412571177177</v>
      </c>
      <c r="E4961" s="80">
        <f t="shared" si="233"/>
        <v>11.551793839054591</v>
      </c>
    </row>
    <row r="4962" spans="1:5" x14ac:dyDescent="0.3">
      <c r="A4962" s="81">
        <v>43920</v>
      </c>
      <c r="B4962" s="88">
        <v>3.65</v>
      </c>
      <c r="C4962" s="29">
        <f t="shared" si="231"/>
        <v>10.473571618237361</v>
      </c>
      <c r="D4962" s="80">
        <f t="shared" si="232"/>
        <v>11.515830006269251</v>
      </c>
      <c r="E4962" s="80">
        <f t="shared" si="233"/>
        <v>11.55366597871023</v>
      </c>
    </row>
    <row r="4963" spans="1:5" x14ac:dyDescent="0.3">
      <c r="A4963" s="81">
        <v>43921</v>
      </c>
      <c r="B4963" s="88">
        <v>3.65</v>
      </c>
      <c r="C4963" s="29">
        <f t="shared" si="231"/>
        <v>10.475061693271488</v>
      </c>
      <c r="D4963" s="80">
        <f t="shared" si="232"/>
        <v>11.517534553032498</v>
      </c>
      <c r="E4963" s="80">
        <f t="shared" si="233"/>
        <v>11.555538421773889</v>
      </c>
    </row>
    <row r="4964" spans="1:5" x14ac:dyDescent="0.3">
      <c r="A4964" s="81">
        <v>43922</v>
      </c>
      <c r="B4964" s="88">
        <v>3.65</v>
      </c>
      <c r="C4964" s="29">
        <f t="shared" si="231"/>
        <v>10.47655198029859</v>
      </c>
      <c r="D4964" s="80">
        <f t="shared" si="232"/>
        <v>11.519239352098849</v>
      </c>
      <c r="E4964" s="80">
        <f t="shared" si="233"/>
        <v>11.55741116829474</v>
      </c>
    </row>
    <row r="4965" spans="1:5" x14ac:dyDescent="0.3">
      <c r="A4965" s="81">
        <v>43923</v>
      </c>
      <c r="B4965" s="88">
        <v>3.65</v>
      </c>
      <c r="C4965" s="29">
        <f t="shared" si="231"/>
        <v>10.478042479348826</v>
      </c>
      <c r="D4965" s="80">
        <f t="shared" si="232"/>
        <v>11.52094440350565</v>
      </c>
      <c r="E4965" s="80">
        <f t="shared" si="233"/>
        <v>11.559284218321961</v>
      </c>
    </row>
    <row r="4966" spans="1:5" x14ac:dyDescent="0.3">
      <c r="A4966" s="81">
        <v>43924</v>
      </c>
      <c r="B4966" s="88">
        <v>3.65</v>
      </c>
      <c r="C4966" s="29">
        <f t="shared" si="231"/>
        <v>10.479533190452363</v>
      </c>
      <c r="D4966" s="80">
        <f t="shared" si="232"/>
        <v>11.522649707290253</v>
      </c>
      <c r="E4966" s="80">
        <f t="shared" si="233"/>
        <v>11.561157571904742</v>
      </c>
    </row>
    <row r="4967" spans="1:5" x14ac:dyDescent="0.3">
      <c r="A4967" s="81">
        <v>43927</v>
      </c>
      <c r="B4967" s="88">
        <v>3.65</v>
      </c>
      <c r="C4967" s="29">
        <f t="shared" si="231"/>
        <v>10.48102411363937</v>
      </c>
      <c r="D4967" s="80">
        <f t="shared" si="232"/>
        <v>11.524355263490012</v>
      </c>
      <c r="E4967" s="80">
        <f t="shared" si="233"/>
        <v>11.563031229092276</v>
      </c>
    </row>
    <row r="4968" spans="1:5" x14ac:dyDescent="0.3">
      <c r="A4968" s="81">
        <v>43928</v>
      </c>
      <c r="B4968" s="88">
        <v>3.65</v>
      </c>
      <c r="C4968" s="29">
        <f t="shared" si="231"/>
        <v>10.482515248940016</v>
      </c>
      <c r="D4968" s="80">
        <f t="shared" si="232"/>
        <v>11.526061072142291</v>
      </c>
      <c r="E4968" s="80">
        <f t="shared" si="233"/>
        <v>11.56490518993377</v>
      </c>
    </row>
    <row r="4969" spans="1:5" x14ac:dyDescent="0.3">
      <c r="A4969" s="81">
        <v>43929</v>
      </c>
      <c r="B4969" s="88">
        <v>3.65</v>
      </c>
      <c r="C4969" s="29">
        <f t="shared" si="231"/>
        <v>10.484006596384484</v>
      </c>
      <c r="D4969" s="80">
        <f t="shared" si="232"/>
        <v>11.527767133284458</v>
      </c>
      <c r="E4969" s="80">
        <f t="shared" si="233"/>
        <v>11.566779454478432</v>
      </c>
    </row>
    <row r="4970" spans="1:5" x14ac:dyDescent="0.3">
      <c r="A4970" s="81">
        <v>43930</v>
      </c>
      <c r="B4970" s="88">
        <v>3.65</v>
      </c>
      <c r="C4970" s="29">
        <f t="shared" si="231"/>
        <v>10.485498156002951</v>
      </c>
      <c r="D4970" s="80">
        <f t="shared" si="232"/>
        <v>11.529473446953885</v>
      </c>
      <c r="E4970" s="80">
        <f t="shared" si="233"/>
        <v>11.568654022775483</v>
      </c>
    </row>
    <row r="4971" spans="1:5" x14ac:dyDescent="0.3">
      <c r="A4971" s="81">
        <v>43934</v>
      </c>
      <c r="B4971" s="88">
        <v>3.65</v>
      </c>
      <c r="C4971" s="29">
        <f t="shared" si="231"/>
        <v>10.486989927825606</v>
      </c>
      <c r="D4971" s="80">
        <f t="shared" si="232"/>
        <v>11.531180013187949</v>
      </c>
      <c r="E4971" s="80">
        <f t="shared" si="233"/>
        <v>11.570528894874151</v>
      </c>
    </row>
    <row r="4972" spans="1:5" x14ac:dyDescent="0.3">
      <c r="A4972" s="81">
        <v>43935</v>
      </c>
      <c r="B4972" s="88">
        <v>3.65</v>
      </c>
      <c r="C4972" s="29">
        <f t="shared" si="231"/>
        <v>10.488481911882637</v>
      </c>
      <c r="D4972" s="80">
        <f t="shared" si="232"/>
        <v>11.532886832024037</v>
      </c>
      <c r="E4972" s="80">
        <f t="shared" si="233"/>
        <v>11.572404070823671</v>
      </c>
    </row>
    <row r="4973" spans="1:5" x14ac:dyDescent="0.3">
      <c r="A4973" s="81">
        <v>43936</v>
      </c>
      <c r="B4973" s="88">
        <v>3.65</v>
      </c>
      <c r="C4973" s="29">
        <f t="shared" si="231"/>
        <v>10.48997410820424</v>
      </c>
      <c r="D4973" s="80">
        <f t="shared" si="232"/>
        <v>11.534593903499536</v>
      </c>
      <c r="E4973" s="80">
        <f t="shared" si="233"/>
        <v>11.574279550673287</v>
      </c>
    </row>
    <row r="4974" spans="1:5" x14ac:dyDescent="0.3">
      <c r="A4974" s="81">
        <v>43937</v>
      </c>
      <c r="B4974" s="88">
        <v>3.65</v>
      </c>
      <c r="C4974" s="29">
        <f t="shared" si="231"/>
        <v>10.491466516820614</v>
      </c>
      <c r="D4974" s="80">
        <f t="shared" si="232"/>
        <v>11.536301227651842</v>
      </c>
      <c r="E4974" s="80">
        <f t="shared" si="233"/>
        <v>11.576155334472251</v>
      </c>
    </row>
    <row r="4975" spans="1:5" x14ac:dyDescent="0.3">
      <c r="A4975" s="81">
        <v>43938</v>
      </c>
      <c r="B4975" s="88">
        <v>3.65</v>
      </c>
      <c r="C4975" s="29">
        <f t="shared" si="231"/>
        <v>10.492959137761963</v>
      </c>
      <c r="D4975" s="80">
        <f t="shared" si="232"/>
        <v>11.538008804518357</v>
      </c>
      <c r="E4975" s="80">
        <f t="shared" si="233"/>
        <v>11.578031422269822</v>
      </c>
    </row>
    <row r="4976" spans="1:5" x14ac:dyDescent="0.3">
      <c r="A4976" s="81">
        <v>43941</v>
      </c>
      <c r="B4976" s="88">
        <v>3.65</v>
      </c>
      <c r="C4976" s="29">
        <f t="shared" si="231"/>
        <v>10.494451971058492</v>
      </c>
      <c r="D4976" s="80">
        <f t="shared" si="232"/>
        <v>11.539716634136486</v>
      </c>
      <c r="E4976" s="80">
        <f t="shared" si="233"/>
        <v>11.579907814115268</v>
      </c>
    </row>
    <row r="4977" spans="1:5" x14ac:dyDescent="0.3">
      <c r="A4977" s="81">
        <v>43943</v>
      </c>
      <c r="B4977" s="88">
        <v>3.65</v>
      </c>
      <c r="C4977" s="29">
        <f t="shared" si="231"/>
        <v>10.495945016740414</v>
      </c>
      <c r="D4977" s="80">
        <f t="shared" si="232"/>
        <v>11.54142471654364</v>
      </c>
      <c r="E4977" s="80">
        <f t="shared" si="233"/>
        <v>11.581784510057863</v>
      </c>
    </row>
    <row r="4978" spans="1:5" x14ac:dyDescent="0.3">
      <c r="A4978" s="81">
        <v>43944</v>
      </c>
      <c r="B4978" s="88">
        <v>3.65</v>
      </c>
      <c r="C4978" s="29">
        <f t="shared" si="231"/>
        <v>10.497438274837945</v>
      </c>
      <c r="D4978" s="80">
        <f t="shared" si="232"/>
        <v>11.543133051777238</v>
      </c>
      <c r="E4978" s="80">
        <f t="shared" si="233"/>
        <v>11.583661510146893</v>
      </c>
    </row>
    <row r="4979" spans="1:5" x14ac:dyDescent="0.3">
      <c r="A4979" s="81">
        <v>43945</v>
      </c>
      <c r="B4979" s="88">
        <v>3.65</v>
      </c>
      <c r="C4979" s="29">
        <f t="shared" si="231"/>
        <v>10.498931745381306</v>
      </c>
      <c r="D4979" s="80">
        <f t="shared" si="232"/>
        <v>11.544841639874701</v>
      </c>
      <c r="E4979" s="80">
        <f t="shared" si="233"/>
        <v>11.585538814431647</v>
      </c>
    </row>
    <row r="4980" spans="1:5" x14ac:dyDescent="0.3">
      <c r="A4980" s="81">
        <v>43948</v>
      </c>
      <c r="B4980" s="88">
        <v>3.65</v>
      </c>
      <c r="C4980" s="29">
        <f t="shared" si="231"/>
        <v>10.500425428400721</v>
      </c>
      <c r="D4980" s="80">
        <f t="shared" si="232"/>
        <v>11.546550480873458</v>
      </c>
      <c r="E4980" s="80">
        <f t="shared" si="233"/>
        <v>11.587416422961425</v>
      </c>
    </row>
    <row r="4981" spans="1:5" x14ac:dyDescent="0.3">
      <c r="A4981" s="81">
        <v>43949</v>
      </c>
      <c r="B4981" s="88">
        <v>3.65</v>
      </c>
      <c r="C4981" s="29">
        <f t="shared" si="231"/>
        <v>10.501919323926419</v>
      </c>
      <c r="D4981" s="80">
        <f t="shared" si="232"/>
        <v>11.548259574810944</v>
      </c>
      <c r="E4981" s="80">
        <f t="shared" si="233"/>
        <v>11.589294335785535</v>
      </c>
    </row>
    <row r="4982" spans="1:5" x14ac:dyDescent="0.3">
      <c r="A4982" s="81">
        <v>43950</v>
      </c>
      <c r="B4982" s="88">
        <v>3.65</v>
      </c>
      <c r="C4982" s="29">
        <f t="shared" si="231"/>
        <v>10.503413431988633</v>
      </c>
      <c r="D4982" s="80">
        <f t="shared" si="232"/>
        <v>11.549968921724597</v>
      </c>
      <c r="E4982" s="80">
        <f t="shared" si="233"/>
        <v>11.591172552953292</v>
      </c>
    </row>
    <row r="4983" spans="1:5" x14ac:dyDescent="0.3">
      <c r="A4983" s="81">
        <v>43951</v>
      </c>
      <c r="B4983" s="88">
        <v>3.65</v>
      </c>
      <c r="C4983" s="29">
        <f t="shared" si="231"/>
        <v>10.504907752617603</v>
      </c>
      <c r="D4983" s="80">
        <f t="shared" si="232"/>
        <v>11.551678521651862</v>
      </c>
      <c r="E4983" s="80">
        <f t="shared" si="233"/>
        <v>11.593051074514021</v>
      </c>
    </row>
    <row r="4984" spans="1:5" x14ac:dyDescent="0.3">
      <c r="A4984" s="81">
        <v>43955</v>
      </c>
      <c r="B4984" s="88">
        <v>3.65</v>
      </c>
      <c r="C4984" s="29">
        <f t="shared" si="231"/>
        <v>10.506402285843569</v>
      </c>
      <c r="D4984" s="80">
        <f t="shared" si="232"/>
        <v>11.55338837463019</v>
      </c>
      <c r="E4984" s="80">
        <f t="shared" si="233"/>
        <v>11.59492990051705</v>
      </c>
    </row>
    <row r="4985" spans="1:5" x14ac:dyDescent="0.3">
      <c r="A4985" s="81">
        <v>43956</v>
      </c>
      <c r="B4985" s="88">
        <v>3.65</v>
      </c>
      <c r="C4985" s="29">
        <f t="shared" si="231"/>
        <v>10.507897031696777</v>
      </c>
      <c r="D4985" s="80">
        <f t="shared" si="232"/>
        <v>11.555098480697037</v>
      </c>
      <c r="E4985" s="80">
        <f t="shared" si="233"/>
        <v>11.596809031011722</v>
      </c>
    </row>
    <row r="4986" spans="1:5" x14ac:dyDescent="0.3">
      <c r="A4986" s="81">
        <v>43957</v>
      </c>
      <c r="B4986" s="88">
        <v>3.65</v>
      </c>
      <c r="C4986" s="29">
        <f t="shared" si="231"/>
        <v>10.509391990207476</v>
      </c>
      <c r="D4986" s="80">
        <f t="shared" si="232"/>
        <v>11.556808839889865</v>
      </c>
      <c r="E4986" s="80">
        <f t="shared" si="233"/>
        <v>11.598688466047381</v>
      </c>
    </row>
    <row r="4987" spans="1:5" x14ac:dyDescent="0.3">
      <c r="A4987" s="81">
        <v>43958</v>
      </c>
      <c r="B4987" s="88">
        <v>2.9</v>
      </c>
      <c r="C4987" s="29">
        <f t="shared" si="231"/>
        <v>10.510887161405924</v>
      </c>
      <c r="D4987" s="80">
        <f t="shared" si="232"/>
        <v>11.55851945224614</v>
      </c>
      <c r="E4987" s="80">
        <f t="shared" si="233"/>
        <v>11.600568205673385</v>
      </c>
    </row>
    <row r="4988" spans="1:5" x14ac:dyDescent="0.3">
      <c r="A4988" s="81">
        <v>43959</v>
      </c>
      <c r="B4988" s="88">
        <v>2.9</v>
      </c>
      <c r="C4988" s="29">
        <f t="shared" si="231"/>
        <v>10.512079621554385</v>
      </c>
      <c r="D4988" s="80">
        <f t="shared" si="232"/>
        <v>11.559883743364884</v>
      </c>
      <c r="E4988" s="80">
        <f t="shared" si="233"/>
        <v>11.60211391494637</v>
      </c>
    </row>
    <row r="4989" spans="1:5" x14ac:dyDescent="0.3">
      <c r="A4989" s="81">
        <v>43962</v>
      </c>
      <c r="B4989" s="88">
        <v>2.9</v>
      </c>
      <c r="C4989" s="29">
        <f t="shared" si="231"/>
        <v>10.513272216987449</v>
      </c>
      <c r="D4989" s="80">
        <f t="shared" si="232"/>
        <v>11.561248195515519</v>
      </c>
      <c r="E4989" s="80">
        <f t="shared" si="233"/>
        <v>11.603659830176262</v>
      </c>
    </row>
    <row r="4990" spans="1:5" x14ac:dyDescent="0.3">
      <c r="A4990" s="81">
        <v>43963</v>
      </c>
      <c r="B4990" s="88">
        <v>2.9</v>
      </c>
      <c r="C4990" s="29">
        <f t="shared" si="231"/>
        <v>10.514464947720466</v>
      </c>
      <c r="D4990" s="80">
        <f t="shared" si="232"/>
        <v>11.562612808717054</v>
      </c>
      <c r="E4990" s="80">
        <f t="shared" si="233"/>
        <v>11.605205951390506</v>
      </c>
    </row>
    <row r="4991" spans="1:5" x14ac:dyDescent="0.3">
      <c r="A4991" s="81">
        <v>43964</v>
      </c>
      <c r="B4991" s="88">
        <v>2.9</v>
      </c>
      <c r="C4991" s="29">
        <f t="shared" si="231"/>
        <v>10.515657813768785</v>
      </c>
      <c r="D4991" s="80">
        <f t="shared" si="232"/>
        <v>11.563977582988498</v>
      </c>
      <c r="E4991" s="80">
        <f t="shared" si="233"/>
        <v>11.606752278616545</v>
      </c>
    </row>
    <row r="4992" spans="1:5" x14ac:dyDescent="0.3">
      <c r="A4992" s="81">
        <v>43965</v>
      </c>
      <c r="B4992" s="88">
        <v>2.9</v>
      </c>
      <c r="C4992" s="29">
        <f t="shared" si="231"/>
        <v>10.516850815147757</v>
      </c>
      <c r="D4992" s="80">
        <f t="shared" si="232"/>
        <v>11.565342518348862</v>
      </c>
      <c r="E4992" s="80">
        <f t="shared" si="233"/>
        <v>11.608298811881831</v>
      </c>
    </row>
    <row r="4993" spans="1:5" x14ac:dyDescent="0.3">
      <c r="A4993" s="81">
        <v>43966</v>
      </c>
      <c r="B4993" s="88">
        <v>2.9</v>
      </c>
      <c r="C4993" s="29">
        <f t="shared" si="231"/>
        <v>10.518043951872736</v>
      </c>
      <c r="D4993" s="80">
        <f t="shared" si="232"/>
        <v>11.56670761481716</v>
      </c>
      <c r="E4993" s="80">
        <f t="shared" si="233"/>
        <v>11.609845551213818</v>
      </c>
    </row>
    <row r="4994" spans="1:5" x14ac:dyDescent="0.3">
      <c r="A4994" s="81">
        <v>43969</v>
      </c>
      <c r="B4994" s="88">
        <v>2.9</v>
      </c>
      <c r="C4994" s="29">
        <f t="shared" si="231"/>
        <v>10.519237223959076</v>
      </c>
      <c r="D4994" s="80">
        <f t="shared" si="232"/>
        <v>11.568072872412408</v>
      </c>
      <c r="E4994" s="80">
        <f t="shared" si="233"/>
        <v>11.611392496639962</v>
      </c>
    </row>
    <row r="4995" spans="1:5" x14ac:dyDescent="0.3">
      <c r="A4995" s="81">
        <v>43970</v>
      </c>
      <c r="B4995" s="88">
        <v>2.9</v>
      </c>
      <c r="C4995" s="29">
        <f t="shared" si="231"/>
        <v>10.520430631422133</v>
      </c>
      <c r="D4995" s="80">
        <f t="shared" si="232"/>
        <v>11.569438291153624</v>
      </c>
      <c r="E4995" s="80">
        <f t="shared" si="233"/>
        <v>11.612939648187723</v>
      </c>
    </row>
    <row r="4996" spans="1:5" x14ac:dyDescent="0.3">
      <c r="A4996" s="81">
        <v>43971</v>
      </c>
      <c r="B4996" s="88">
        <v>2.9</v>
      </c>
      <c r="C4996" s="29">
        <f t="shared" si="231"/>
        <v>10.521624174277267</v>
      </c>
      <c r="D4996" s="80">
        <f t="shared" si="232"/>
        <v>11.57080387105983</v>
      </c>
      <c r="E4996" s="80">
        <f t="shared" si="233"/>
        <v>11.614487005884568</v>
      </c>
    </row>
    <row r="4997" spans="1:5" x14ac:dyDescent="0.3">
      <c r="A4997" s="81">
        <v>43972</v>
      </c>
      <c r="B4997" s="88">
        <v>2.9</v>
      </c>
      <c r="C4997" s="29">
        <f t="shared" ref="C4997:C5060" si="234">IF(A4997=$B$2,1,IF(A4996&lt;DATE(1998,1,2),ROUND(B4996/3000+1,8)*C4996,ROUND(((1+B4996/100)^(1/252)),8)*C4996))</f>
        <v>10.522817852539839</v>
      </c>
      <c r="D4997" s="80">
        <f t="shared" ref="D4997:D5060" si="235">(((ROUND(C4997/C4996,8)-1)*$D$1)+1)*D4996</f>
        <v>11.572169612150049</v>
      </c>
      <c r="E4997" s="80">
        <f t="shared" ref="E4997:E5060" si="236">(((ROUND(C4997/C4996,8))*(($E$1+1)^(1/252)))*E4996)</f>
        <v>11.616034569757963</v>
      </c>
    </row>
    <row r="4998" spans="1:5" x14ac:dyDescent="0.3">
      <c r="A4998" s="81">
        <v>43973</v>
      </c>
      <c r="B4998" s="88">
        <v>2.9</v>
      </c>
      <c r="C4998" s="29">
        <f t="shared" si="234"/>
        <v>10.52401166622521</v>
      </c>
      <c r="D4998" s="80">
        <f t="shared" si="235"/>
        <v>11.573535514443304</v>
      </c>
      <c r="E4998" s="80">
        <f t="shared" si="236"/>
        <v>11.61758233983538</v>
      </c>
    </row>
    <row r="4999" spans="1:5" x14ac:dyDescent="0.3">
      <c r="A4999" s="81">
        <v>43976</v>
      </c>
      <c r="B4999" s="88">
        <v>2.9</v>
      </c>
      <c r="C4999" s="29">
        <f t="shared" si="234"/>
        <v>10.525205615348742</v>
      </c>
      <c r="D4999" s="80">
        <f t="shared" si="235"/>
        <v>11.574901577958622</v>
      </c>
      <c r="E4999" s="80">
        <f t="shared" si="236"/>
        <v>11.619130316144297</v>
      </c>
    </row>
    <row r="5000" spans="1:5" x14ac:dyDescent="0.3">
      <c r="A5000" s="81">
        <v>43977</v>
      </c>
      <c r="B5000" s="88">
        <v>2.9</v>
      </c>
      <c r="C5000" s="29">
        <f t="shared" si="234"/>
        <v>10.526399699925804</v>
      </c>
      <c r="D5000" s="80">
        <f t="shared" si="235"/>
        <v>11.576267802715035</v>
      </c>
      <c r="E5000" s="80">
        <f t="shared" si="236"/>
        <v>11.62067849871219</v>
      </c>
    </row>
    <row r="5001" spans="1:5" x14ac:dyDescent="0.3">
      <c r="A5001" s="81">
        <v>43978</v>
      </c>
      <c r="B5001" s="88">
        <v>2.9</v>
      </c>
      <c r="C5001" s="29">
        <f t="shared" si="234"/>
        <v>10.527593919971761</v>
      </c>
      <c r="D5001" s="80">
        <f t="shared" si="235"/>
        <v>11.577634188731574</v>
      </c>
      <c r="E5001" s="80">
        <f t="shared" si="236"/>
        <v>11.622226887566544</v>
      </c>
    </row>
    <row r="5002" spans="1:5" x14ac:dyDescent="0.3">
      <c r="A5002" s="81">
        <v>43979</v>
      </c>
      <c r="B5002" s="88">
        <v>2.9</v>
      </c>
      <c r="C5002" s="29">
        <f t="shared" si="234"/>
        <v>10.528788275501981</v>
      </c>
      <c r="D5002" s="80">
        <f t="shared" si="235"/>
        <v>11.579000736027274</v>
      </c>
      <c r="E5002" s="80">
        <f t="shared" si="236"/>
        <v>11.623775482734844</v>
      </c>
    </row>
    <row r="5003" spans="1:5" x14ac:dyDescent="0.3">
      <c r="A5003" s="81">
        <v>43980</v>
      </c>
      <c r="B5003" s="88">
        <v>2.9</v>
      </c>
      <c r="C5003" s="29">
        <f t="shared" si="234"/>
        <v>10.529982766531836</v>
      </c>
      <c r="D5003" s="80">
        <f t="shared" si="235"/>
        <v>11.580367444621169</v>
      </c>
      <c r="E5003" s="80">
        <f t="shared" si="236"/>
        <v>11.625324284244583</v>
      </c>
    </row>
    <row r="5004" spans="1:5" x14ac:dyDescent="0.3">
      <c r="A5004" s="81">
        <v>43983</v>
      </c>
      <c r="B5004" s="88">
        <v>2.9</v>
      </c>
      <c r="C5004" s="29">
        <f t="shared" si="234"/>
        <v>10.531177393076698</v>
      </c>
      <c r="D5004" s="80">
        <f t="shared" si="235"/>
        <v>11.5817343145323</v>
      </c>
      <c r="E5004" s="80">
        <f t="shared" si="236"/>
        <v>11.62687329212325</v>
      </c>
    </row>
    <row r="5005" spans="1:5" x14ac:dyDescent="0.3">
      <c r="A5005" s="81">
        <v>43984</v>
      </c>
      <c r="B5005" s="88">
        <v>2.9</v>
      </c>
      <c r="C5005" s="29">
        <f t="shared" si="234"/>
        <v>10.532372155151942</v>
      </c>
      <c r="D5005" s="80">
        <f t="shared" si="235"/>
        <v>11.583101345779705</v>
      </c>
      <c r="E5005" s="80">
        <f t="shared" si="236"/>
        <v>11.628422506398346</v>
      </c>
    </row>
    <row r="5006" spans="1:5" x14ac:dyDescent="0.3">
      <c r="A5006" s="81">
        <v>43985</v>
      </c>
      <c r="B5006" s="88">
        <v>2.9</v>
      </c>
      <c r="C5006" s="29">
        <f t="shared" si="234"/>
        <v>10.533567052772943</v>
      </c>
      <c r="D5006" s="80">
        <f t="shared" si="235"/>
        <v>11.58446853838243</v>
      </c>
      <c r="E5006" s="80">
        <f t="shared" si="236"/>
        <v>11.629971927097371</v>
      </c>
    </row>
    <row r="5007" spans="1:5" x14ac:dyDescent="0.3">
      <c r="A5007" s="81">
        <v>43986</v>
      </c>
      <c r="B5007" s="88">
        <v>2.9</v>
      </c>
      <c r="C5007" s="29">
        <f t="shared" si="234"/>
        <v>10.53476208595508</v>
      </c>
      <c r="D5007" s="80">
        <f t="shared" si="235"/>
        <v>11.585835892359517</v>
      </c>
      <c r="E5007" s="80">
        <f t="shared" si="236"/>
        <v>11.631521554247831</v>
      </c>
    </row>
    <row r="5008" spans="1:5" x14ac:dyDescent="0.3">
      <c r="A5008" s="81">
        <v>43987</v>
      </c>
      <c r="B5008" s="88">
        <v>2.9</v>
      </c>
      <c r="C5008" s="29">
        <f t="shared" si="234"/>
        <v>10.535957254713731</v>
      </c>
      <c r="D5008" s="80">
        <f t="shared" si="235"/>
        <v>11.587203407730017</v>
      </c>
      <c r="E5008" s="80">
        <f t="shared" si="236"/>
        <v>11.633071387877234</v>
      </c>
    </row>
    <row r="5009" spans="1:5" x14ac:dyDescent="0.3">
      <c r="A5009" s="81">
        <v>43990</v>
      </c>
      <c r="B5009" s="88">
        <v>2.9</v>
      </c>
      <c r="C5009" s="29">
        <f t="shared" si="234"/>
        <v>10.537152559064278</v>
      </c>
      <c r="D5009" s="80">
        <f t="shared" si="235"/>
        <v>11.588571084512978</v>
      </c>
      <c r="E5009" s="80">
        <f t="shared" si="236"/>
        <v>11.634621428013091</v>
      </c>
    </row>
    <row r="5010" spans="1:5" x14ac:dyDescent="0.3">
      <c r="A5010" s="81">
        <v>43991</v>
      </c>
      <c r="B5010" s="88">
        <v>2.9</v>
      </c>
      <c r="C5010" s="29">
        <f t="shared" si="234"/>
        <v>10.538347999022104</v>
      </c>
      <c r="D5010" s="80">
        <f t="shared" si="235"/>
        <v>11.589938922727452</v>
      </c>
      <c r="E5010" s="80">
        <f t="shared" si="236"/>
        <v>11.636171674682918</v>
      </c>
    </row>
    <row r="5011" spans="1:5" x14ac:dyDescent="0.3">
      <c r="A5011" s="81">
        <v>43992</v>
      </c>
      <c r="B5011" s="88">
        <v>2.9</v>
      </c>
      <c r="C5011" s="29">
        <f t="shared" si="234"/>
        <v>10.539543574602593</v>
      </c>
      <c r="D5011" s="80">
        <f t="shared" si="235"/>
        <v>11.591306922392494</v>
      </c>
      <c r="E5011" s="80">
        <f t="shared" si="236"/>
        <v>11.637722127914236</v>
      </c>
    </row>
    <row r="5012" spans="1:5" x14ac:dyDescent="0.3">
      <c r="A5012" s="81">
        <v>43994</v>
      </c>
      <c r="B5012" s="88">
        <v>2.9</v>
      </c>
      <c r="C5012" s="29">
        <f t="shared" si="234"/>
        <v>10.540739285821131</v>
      </c>
      <c r="D5012" s="80">
        <f t="shared" si="235"/>
        <v>11.59267508352716</v>
      </c>
      <c r="E5012" s="80">
        <f t="shared" si="236"/>
        <v>11.639272787734566</v>
      </c>
    </row>
    <row r="5013" spans="1:5" x14ac:dyDescent="0.3">
      <c r="A5013" s="81">
        <v>43997</v>
      </c>
      <c r="B5013" s="88">
        <v>2.9</v>
      </c>
      <c r="C5013" s="29">
        <f t="shared" si="234"/>
        <v>10.541935132693107</v>
      </c>
      <c r="D5013" s="80">
        <f t="shared" si="235"/>
        <v>11.59404340615051</v>
      </c>
      <c r="E5013" s="80">
        <f t="shared" si="236"/>
        <v>11.640823654171436</v>
      </c>
    </row>
    <row r="5014" spans="1:5" x14ac:dyDescent="0.3">
      <c r="A5014" s="81">
        <v>43998</v>
      </c>
      <c r="B5014" s="88">
        <v>2.9</v>
      </c>
      <c r="C5014" s="29">
        <f t="shared" si="234"/>
        <v>10.54313111523391</v>
      </c>
      <c r="D5014" s="80">
        <f t="shared" si="235"/>
        <v>11.595411890281603</v>
      </c>
      <c r="E5014" s="80">
        <f t="shared" si="236"/>
        <v>11.642374727252378</v>
      </c>
    </row>
    <row r="5015" spans="1:5" x14ac:dyDescent="0.3">
      <c r="A5015" s="81">
        <v>43999</v>
      </c>
      <c r="B5015" s="88">
        <v>2.9</v>
      </c>
      <c r="C5015" s="29">
        <f t="shared" si="234"/>
        <v>10.544327233458933</v>
      </c>
      <c r="D5015" s="80">
        <f t="shared" si="235"/>
        <v>11.596780535939505</v>
      </c>
      <c r="E5015" s="80">
        <f t="shared" si="236"/>
        <v>11.643926007004923</v>
      </c>
    </row>
    <row r="5016" spans="1:5" x14ac:dyDescent="0.3">
      <c r="A5016" s="81">
        <v>44000</v>
      </c>
      <c r="B5016" s="88">
        <v>2.15</v>
      </c>
      <c r="C5016" s="29">
        <f t="shared" si="234"/>
        <v>10.545523487383569</v>
      </c>
      <c r="D5016" s="80">
        <f t="shared" si="235"/>
        <v>11.59814934314328</v>
      </c>
      <c r="E5016" s="80">
        <f t="shared" si="236"/>
        <v>11.64547749345661</v>
      </c>
    </row>
    <row r="5017" spans="1:5" x14ac:dyDescent="0.3">
      <c r="A5017" s="81">
        <v>44001</v>
      </c>
      <c r="B5017" s="88">
        <v>2.15</v>
      </c>
      <c r="C5017" s="29">
        <f t="shared" si="234"/>
        <v>10.546413740476375</v>
      </c>
      <c r="D5017" s="80">
        <f t="shared" si="235"/>
        <v>11.599168015187839</v>
      </c>
      <c r="E5017" s="80">
        <f t="shared" si="236"/>
        <v>11.646691111732295</v>
      </c>
    </row>
    <row r="5018" spans="1:5" x14ac:dyDescent="0.3">
      <c r="A5018" s="81">
        <v>44004</v>
      </c>
      <c r="B5018" s="88">
        <v>2.15</v>
      </c>
      <c r="C5018" s="29">
        <f t="shared" si="234"/>
        <v>10.547304068724346</v>
      </c>
      <c r="D5018" s="80">
        <f t="shared" si="235"/>
        <v>11.600186776702941</v>
      </c>
      <c r="E5018" s="80">
        <f t="shared" si="236"/>
        <v>11.647904856483628</v>
      </c>
    </row>
    <row r="5019" spans="1:5" x14ac:dyDescent="0.3">
      <c r="A5019" s="81">
        <v>44005</v>
      </c>
      <c r="B5019" s="88">
        <v>2.15</v>
      </c>
      <c r="C5019" s="29">
        <f t="shared" si="234"/>
        <v>10.548194472133828</v>
      </c>
      <c r="D5019" s="80">
        <f t="shared" si="235"/>
        <v>11.601205627696446</v>
      </c>
      <c r="E5019" s="80">
        <f t="shared" si="236"/>
        <v>11.64911872772379</v>
      </c>
    </row>
    <row r="5020" spans="1:5" x14ac:dyDescent="0.3">
      <c r="A5020" s="81">
        <v>44006</v>
      </c>
      <c r="B5020" s="88">
        <v>2.15</v>
      </c>
      <c r="C5020" s="29">
        <f t="shared" si="234"/>
        <v>10.549084950711165</v>
      </c>
      <c r="D5020" s="80">
        <f t="shared" si="235"/>
        <v>11.602224568176213</v>
      </c>
      <c r="E5020" s="80">
        <f t="shared" si="236"/>
        <v>11.650332725465963</v>
      </c>
    </row>
    <row r="5021" spans="1:5" x14ac:dyDescent="0.3">
      <c r="A5021" s="81">
        <v>44007</v>
      </c>
      <c r="B5021" s="88">
        <v>2.15</v>
      </c>
      <c r="C5021" s="29">
        <f t="shared" si="234"/>
        <v>10.549975504462706</v>
      </c>
      <c r="D5021" s="80">
        <f t="shared" si="235"/>
        <v>11.603243598150101</v>
      </c>
      <c r="E5021" s="80">
        <f t="shared" si="236"/>
        <v>11.65154684972333</v>
      </c>
    </row>
    <row r="5022" spans="1:5" x14ac:dyDescent="0.3">
      <c r="A5022" s="81">
        <v>44008</v>
      </c>
      <c r="B5022" s="88">
        <v>2.15</v>
      </c>
      <c r="C5022" s="29">
        <f t="shared" si="234"/>
        <v>10.550866133394793</v>
      </c>
      <c r="D5022" s="80">
        <f t="shared" si="235"/>
        <v>11.60426271762597</v>
      </c>
      <c r="E5022" s="80">
        <f t="shared" si="236"/>
        <v>11.652761100509075</v>
      </c>
    </row>
    <row r="5023" spans="1:5" x14ac:dyDescent="0.3">
      <c r="A5023" s="81">
        <v>44011</v>
      </c>
      <c r="B5023" s="88">
        <v>2.15</v>
      </c>
      <c r="C5023" s="29">
        <f t="shared" si="234"/>
        <v>10.551756837513775</v>
      </c>
      <c r="D5023" s="80">
        <f t="shared" si="235"/>
        <v>11.605281926611681</v>
      </c>
      <c r="E5023" s="80">
        <f t="shared" si="236"/>
        <v>11.653975477836385</v>
      </c>
    </row>
    <row r="5024" spans="1:5" x14ac:dyDescent="0.3">
      <c r="A5024" s="81">
        <v>44012</v>
      </c>
      <c r="B5024" s="88">
        <v>2.15</v>
      </c>
      <c r="C5024" s="29">
        <f t="shared" si="234"/>
        <v>10.552647616825999</v>
      </c>
      <c r="D5024" s="80">
        <f t="shared" si="235"/>
        <v>11.606301225115097</v>
      </c>
      <c r="E5024" s="80">
        <f t="shared" si="236"/>
        <v>11.655189981718447</v>
      </c>
    </row>
    <row r="5025" spans="1:5" x14ac:dyDescent="0.3">
      <c r="A5025" s="81">
        <v>44013</v>
      </c>
      <c r="B5025" s="88">
        <v>2.15</v>
      </c>
      <c r="C5025" s="29">
        <f t="shared" si="234"/>
        <v>10.553538471337811</v>
      </c>
      <c r="D5025" s="80">
        <f t="shared" si="235"/>
        <v>11.607320613144079</v>
      </c>
      <c r="E5025" s="80">
        <f t="shared" si="236"/>
        <v>11.656404612168451</v>
      </c>
    </row>
    <row r="5026" spans="1:5" x14ac:dyDescent="0.3">
      <c r="A5026" s="81">
        <v>44014</v>
      </c>
      <c r="B5026" s="88">
        <v>2.15</v>
      </c>
      <c r="C5026" s="29">
        <f t="shared" si="234"/>
        <v>10.554429401055563</v>
      </c>
      <c r="D5026" s="80">
        <f t="shared" si="235"/>
        <v>11.608340090706491</v>
      </c>
      <c r="E5026" s="80">
        <f t="shared" si="236"/>
        <v>11.657619369199585</v>
      </c>
    </row>
    <row r="5027" spans="1:5" x14ac:dyDescent="0.3">
      <c r="A5027" s="81">
        <v>44015</v>
      </c>
      <c r="B5027" s="88">
        <v>2.15</v>
      </c>
      <c r="C5027" s="29">
        <f t="shared" si="234"/>
        <v>10.555320405985601</v>
      </c>
      <c r="D5027" s="80">
        <f t="shared" si="235"/>
        <v>11.609359657810197</v>
      </c>
      <c r="E5027" s="80">
        <f t="shared" si="236"/>
        <v>11.658834252825041</v>
      </c>
    </row>
    <row r="5028" spans="1:5" x14ac:dyDescent="0.3">
      <c r="A5028" s="81">
        <v>44018</v>
      </c>
      <c r="B5028" s="88">
        <v>2.15</v>
      </c>
      <c r="C5028" s="29">
        <f t="shared" si="234"/>
        <v>10.556211486134275</v>
      </c>
      <c r="D5028" s="80">
        <f t="shared" si="235"/>
        <v>11.61037931446306</v>
      </c>
      <c r="E5028" s="80">
        <f t="shared" si="236"/>
        <v>11.660049263058013</v>
      </c>
    </row>
    <row r="5029" spans="1:5" x14ac:dyDescent="0.3">
      <c r="A5029" s="81">
        <v>44019</v>
      </c>
      <c r="B5029" s="88">
        <v>2.15</v>
      </c>
      <c r="C5029" s="29">
        <f t="shared" si="234"/>
        <v>10.557102641507935</v>
      </c>
      <c r="D5029" s="80">
        <f t="shared" si="235"/>
        <v>11.611399060672946</v>
      </c>
      <c r="E5029" s="80">
        <f t="shared" si="236"/>
        <v>11.661264399911696</v>
      </c>
    </row>
    <row r="5030" spans="1:5" x14ac:dyDescent="0.3">
      <c r="A5030" s="81">
        <v>44020</v>
      </c>
      <c r="B5030" s="88">
        <v>2.15</v>
      </c>
      <c r="C5030" s="29">
        <f t="shared" si="234"/>
        <v>10.557993872112933</v>
      </c>
      <c r="D5030" s="80">
        <f t="shared" si="235"/>
        <v>11.612418896447721</v>
      </c>
      <c r="E5030" s="80">
        <f t="shared" si="236"/>
        <v>11.662479663399283</v>
      </c>
    </row>
    <row r="5031" spans="1:5" x14ac:dyDescent="0.3">
      <c r="A5031" s="81">
        <v>44021</v>
      </c>
      <c r="B5031" s="88">
        <v>2.15</v>
      </c>
      <c r="C5031" s="29">
        <f t="shared" si="234"/>
        <v>10.558885177955617</v>
      </c>
      <c r="D5031" s="80">
        <f t="shared" si="235"/>
        <v>11.613438821795251</v>
      </c>
      <c r="E5031" s="80">
        <f t="shared" si="236"/>
        <v>11.663695053533973</v>
      </c>
    </row>
    <row r="5032" spans="1:5" x14ac:dyDescent="0.3">
      <c r="A5032" s="81">
        <v>44022</v>
      </c>
      <c r="B5032" s="88">
        <v>2.15</v>
      </c>
      <c r="C5032" s="29">
        <f t="shared" si="234"/>
        <v>10.559776559042341</v>
      </c>
      <c r="D5032" s="80">
        <f t="shared" si="235"/>
        <v>11.614458836723404</v>
      </c>
      <c r="E5032" s="80">
        <f t="shared" si="236"/>
        <v>11.664910570328962</v>
      </c>
    </row>
    <row r="5033" spans="1:5" x14ac:dyDescent="0.3">
      <c r="A5033" s="81">
        <v>44025</v>
      </c>
      <c r="B5033" s="88">
        <v>2.15</v>
      </c>
      <c r="C5033" s="29">
        <f t="shared" si="234"/>
        <v>10.560668015379456</v>
      </c>
      <c r="D5033" s="80">
        <f t="shared" si="235"/>
        <v>11.615478941240047</v>
      </c>
      <c r="E5033" s="80">
        <f t="shared" si="236"/>
        <v>11.666126213797453</v>
      </c>
    </row>
    <row r="5034" spans="1:5" x14ac:dyDescent="0.3">
      <c r="A5034" s="81">
        <v>44026</v>
      </c>
      <c r="B5034" s="88">
        <v>2.15</v>
      </c>
      <c r="C5034" s="29">
        <f t="shared" si="234"/>
        <v>10.561559546973315</v>
      </c>
      <c r="D5034" s="80">
        <f t="shared" si="235"/>
        <v>11.616499135353049</v>
      </c>
      <c r="E5034" s="80">
        <f t="shared" si="236"/>
        <v>11.667341983952644</v>
      </c>
    </row>
    <row r="5035" spans="1:5" x14ac:dyDescent="0.3">
      <c r="A5035" s="81">
        <v>44027</v>
      </c>
      <c r="B5035" s="88">
        <v>2.15</v>
      </c>
      <c r="C5035" s="29">
        <f t="shared" si="234"/>
        <v>10.562451153830272</v>
      </c>
      <c r="D5035" s="80">
        <f t="shared" si="235"/>
        <v>11.61751941907028</v>
      </c>
      <c r="E5035" s="80">
        <f t="shared" si="236"/>
        <v>11.668557880807739</v>
      </c>
    </row>
    <row r="5036" spans="1:5" x14ac:dyDescent="0.3">
      <c r="A5036" s="81">
        <v>44028</v>
      </c>
      <c r="B5036" s="88">
        <v>2.15</v>
      </c>
      <c r="C5036" s="29">
        <f t="shared" si="234"/>
        <v>10.56334283595668</v>
      </c>
      <c r="D5036" s="80">
        <f t="shared" si="235"/>
        <v>11.618539792399609</v>
      </c>
      <c r="E5036" s="80">
        <f t="shared" si="236"/>
        <v>11.669773904375942</v>
      </c>
    </row>
    <row r="5037" spans="1:5" x14ac:dyDescent="0.3">
      <c r="A5037" s="81">
        <v>44029</v>
      </c>
      <c r="B5037" s="88">
        <v>2.15</v>
      </c>
      <c r="C5037" s="29">
        <f t="shared" si="234"/>
        <v>10.564234593358893</v>
      </c>
      <c r="D5037" s="80">
        <f t="shared" si="235"/>
        <v>11.619560255348908</v>
      </c>
      <c r="E5037" s="80">
        <f t="shared" si="236"/>
        <v>11.670990054670458</v>
      </c>
    </row>
    <row r="5038" spans="1:5" x14ac:dyDescent="0.3">
      <c r="A5038" s="81">
        <v>44032</v>
      </c>
      <c r="B5038" s="88">
        <v>2.15</v>
      </c>
      <c r="C5038" s="29">
        <f t="shared" si="234"/>
        <v>10.565126426043266</v>
      </c>
      <c r="D5038" s="80">
        <f t="shared" si="235"/>
        <v>11.620580807926046</v>
      </c>
      <c r="E5038" s="80">
        <f t="shared" si="236"/>
        <v>11.672206331704494</v>
      </c>
    </row>
    <row r="5039" spans="1:5" x14ac:dyDescent="0.3">
      <c r="A5039" s="81">
        <v>44033</v>
      </c>
      <c r="B5039" s="88">
        <v>2.15</v>
      </c>
      <c r="C5039" s="29">
        <f t="shared" si="234"/>
        <v>10.566018334016153</v>
      </c>
      <c r="D5039" s="80">
        <f t="shared" si="235"/>
        <v>11.621601450138897</v>
      </c>
      <c r="E5039" s="80">
        <f t="shared" si="236"/>
        <v>11.673422735491258</v>
      </c>
    </row>
    <row r="5040" spans="1:5" x14ac:dyDescent="0.3">
      <c r="A5040" s="81">
        <v>44034</v>
      </c>
      <c r="B5040" s="88">
        <v>2.15</v>
      </c>
      <c r="C5040" s="29">
        <f t="shared" si="234"/>
        <v>10.566910317283911</v>
      </c>
      <c r="D5040" s="80">
        <f t="shared" si="235"/>
        <v>11.622622181995334</v>
      </c>
      <c r="E5040" s="80">
        <f t="shared" si="236"/>
        <v>11.674639266043958</v>
      </c>
    </row>
    <row r="5041" spans="1:5" x14ac:dyDescent="0.3">
      <c r="A5041" s="81">
        <v>44035</v>
      </c>
      <c r="B5041" s="88">
        <v>2.15</v>
      </c>
      <c r="C5041" s="29">
        <f t="shared" si="234"/>
        <v>10.567802375852898</v>
      </c>
      <c r="D5041" s="80">
        <f t="shared" si="235"/>
        <v>11.623643003503229</v>
      </c>
      <c r="E5041" s="80">
        <f t="shared" si="236"/>
        <v>11.675855923375806</v>
      </c>
    </row>
    <row r="5042" spans="1:5" x14ac:dyDescent="0.3">
      <c r="A5042" s="81">
        <v>44036</v>
      </c>
      <c r="B5042" s="88">
        <v>2.15</v>
      </c>
      <c r="C5042" s="29">
        <f t="shared" si="234"/>
        <v>10.568694509729468</v>
      </c>
      <c r="D5042" s="80">
        <f t="shared" si="235"/>
        <v>11.624663914670457</v>
      </c>
      <c r="E5042" s="80">
        <f t="shared" si="236"/>
        <v>11.677072707500015</v>
      </c>
    </row>
    <row r="5043" spans="1:5" x14ac:dyDescent="0.3">
      <c r="A5043" s="81">
        <v>44039</v>
      </c>
      <c r="B5043" s="88">
        <v>2.15</v>
      </c>
      <c r="C5043" s="29">
        <f t="shared" si="234"/>
        <v>10.569586718919981</v>
      </c>
      <c r="D5043" s="80">
        <f t="shared" si="235"/>
        <v>11.625684915504893</v>
      </c>
      <c r="E5043" s="80">
        <f t="shared" si="236"/>
        <v>11.678289618429798</v>
      </c>
    </row>
    <row r="5044" spans="1:5" x14ac:dyDescent="0.3">
      <c r="A5044" s="81">
        <v>44040</v>
      </c>
      <c r="B5044" s="88">
        <v>2.15</v>
      </c>
      <c r="C5044" s="29">
        <f t="shared" si="234"/>
        <v>10.570479003430792</v>
      </c>
      <c r="D5044" s="80">
        <f t="shared" si="235"/>
        <v>11.626706006014413</v>
      </c>
      <c r="E5044" s="80">
        <f t="shared" si="236"/>
        <v>11.679506656178367</v>
      </c>
    </row>
    <row r="5045" spans="1:5" x14ac:dyDescent="0.3">
      <c r="A5045" s="81">
        <v>44041</v>
      </c>
      <c r="B5045" s="88">
        <v>2.15</v>
      </c>
      <c r="C5045" s="29">
        <f t="shared" si="234"/>
        <v>10.571371363268263</v>
      </c>
      <c r="D5045" s="80">
        <f t="shared" si="235"/>
        <v>11.627727186206892</v>
      </c>
      <c r="E5045" s="80">
        <f t="shared" si="236"/>
        <v>11.68072382075894</v>
      </c>
    </row>
    <row r="5046" spans="1:5" x14ac:dyDescent="0.3">
      <c r="A5046" s="81">
        <v>44042</v>
      </c>
      <c r="B5046" s="88">
        <v>2.15</v>
      </c>
      <c r="C5046" s="29">
        <f t="shared" si="234"/>
        <v>10.572263798438751</v>
      </c>
      <c r="D5046" s="80">
        <f t="shared" si="235"/>
        <v>11.628748456090207</v>
      </c>
      <c r="E5046" s="80">
        <f t="shared" si="236"/>
        <v>11.681941112184736</v>
      </c>
    </row>
    <row r="5047" spans="1:5" x14ac:dyDescent="0.3">
      <c r="A5047" s="81">
        <v>44043</v>
      </c>
      <c r="B5047" s="88">
        <v>2.15</v>
      </c>
      <c r="C5047" s="29">
        <f t="shared" si="234"/>
        <v>10.573156308948617</v>
      </c>
      <c r="D5047" s="80">
        <f t="shared" si="235"/>
        <v>11.629769815672235</v>
      </c>
      <c r="E5047" s="80">
        <f t="shared" si="236"/>
        <v>11.683158530468974</v>
      </c>
    </row>
    <row r="5048" spans="1:5" x14ac:dyDescent="0.3">
      <c r="A5048" s="81">
        <v>44046</v>
      </c>
      <c r="B5048" s="88">
        <v>2.15</v>
      </c>
      <c r="C5048" s="29">
        <f t="shared" si="234"/>
        <v>10.57404889480422</v>
      </c>
      <c r="D5048" s="80">
        <f t="shared" si="235"/>
        <v>11.630791264960855</v>
      </c>
      <c r="E5048" s="80">
        <f t="shared" si="236"/>
        <v>11.684376075624874</v>
      </c>
    </row>
    <row r="5049" spans="1:5" x14ac:dyDescent="0.3">
      <c r="A5049" s="81">
        <v>44047</v>
      </c>
      <c r="B5049" s="88">
        <v>2.15</v>
      </c>
      <c r="C5049" s="29">
        <f t="shared" si="234"/>
        <v>10.57494155601192</v>
      </c>
      <c r="D5049" s="80">
        <f t="shared" si="235"/>
        <v>11.631812803963948</v>
      </c>
      <c r="E5049" s="80">
        <f t="shared" si="236"/>
        <v>11.685593747665656</v>
      </c>
    </row>
    <row r="5050" spans="1:5" x14ac:dyDescent="0.3">
      <c r="A5050" s="81">
        <v>44048</v>
      </c>
      <c r="B5050" s="88">
        <v>2.15</v>
      </c>
      <c r="C5050" s="29">
        <f t="shared" si="234"/>
        <v>10.575834292578079</v>
      </c>
      <c r="D5050" s="80">
        <f t="shared" si="235"/>
        <v>11.632834432689391</v>
      </c>
      <c r="E5050" s="80">
        <f t="shared" si="236"/>
        <v>11.686811546604545</v>
      </c>
    </row>
    <row r="5051" spans="1:5" x14ac:dyDescent="0.3">
      <c r="A5051" s="81">
        <v>44049</v>
      </c>
      <c r="B5051" s="88">
        <v>1.9</v>
      </c>
      <c r="C5051" s="29">
        <f t="shared" si="234"/>
        <v>10.576727104509059</v>
      </c>
      <c r="D5051" s="80">
        <f t="shared" si="235"/>
        <v>11.633856151145066</v>
      </c>
      <c r="E5051" s="80">
        <f t="shared" si="236"/>
        <v>11.688029472454765</v>
      </c>
    </row>
    <row r="5052" spans="1:5" x14ac:dyDescent="0.3">
      <c r="A5052" s="81">
        <v>44050</v>
      </c>
      <c r="B5052" s="88">
        <v>1.9</v>
      </c>
      <c r="C5052" s="29">
        <f t="shared" si="234"/>
        <v>10.577517080256495</v>
      </c>
      <c r="D5052" s="80">
        <f t="shared" si="235"/>
        <v>11.634760188742717</v>
      </c>
      <c r="E5052" s="80">
        <f t="shared" si="236"/>
        <v>11.689133798451934</v>
      </c>
    </row>
    <row r="5053" spans="1:5" x14ac:dyDescent="0.3">
      <c r="A5053" s="81">
        <v>44053</v>
      </c>
      <c r="B5053" s="88">
        <v>1.9</v>
      </c>
      <c r="C5053" s="29">
        <f t="shared" si="234"/>
        <v>10.578307115007219</v>
      </c>
      <c r="D5053" s="80">
        <f t="shared" si="235"/>
        <v>11.635664296590848</v>
      </c>
      <c r="E5053" s="80">
        <f t="shared" si="236"/>
        <v>11.690238228789696</v>
      </c>
    </row>
    <row r="5054" spans="1:5" x14ac:dyDescent="0.3">
      <c r="A5054" s="81">
        <v>44054</v>
      </c>
      <c r="B5054" s="88">
        <v>1.9</v>
      </c>
      <c r="C5054" s="29">
        <f t="shared" si="234"/>
        <v>10.579097208765639</v>
      </c>
      <c r="D5054" s="80">
        <f t="shared" si="235"/>
        <v>11.636568474694919</v>
      </c>
      <c r="E5054" s="80">
        <f t="shared" si="236"/>
        <v>11.691342763477905</v>
      </c>
    </row>
    <row r="5055" spans="1:5" x14ac:dyDescent="0.3">
      <c r="A5055" s="81">
        <v>44055</v>
      </c>
      <c r="B5055" s="88">
        <v>1.9</v>
      </c>
      <c r="C5055" s="29">
        <f t="shared" si="234"/>
        <v>10.57988736153616</v>
      </c>
      <c r="D5055" s="80">
        <f t="shared" si="235"/>
        <v>11.637472723060387</v>
      </c>
      <c r="E5055" s="80">
        <f t="shared" si="236"/>
        <v>11.692447402526426</v>
      </c>
    </row>
    <row r="5056" spans="1:5" x14ac:dyDescent="0.3">
      <c r="A5056" s="81">
        <v>44056</v>
      </c>
      <c r="B5056" s="88">
        <v>1.9</v>
      </c>
      <c r="C5056" s="29">
        <f t="shared" si="234"/>
        <v>10.580677573323193</v>
      </c>
      <c r="D5056" s="80">
        <f t="shared" si="235"/>
        <v>11.638377041692713</v>
      </c>
      <c r="E5056" s="80">
        <f t="shared" si="236"/>
        <v>11.693552145945116</v>
      </c>
    </row>
    <row r="5057" spans="1:5" x14ac:dyDescent="0.3">
      <c r="A5057" s="81">
        <v>44057</v>
      </c>
      <c r="B5057" s="88">
        <v>1.9</v>
      </c>
      <c r="C5057" s="29">
        <f t="shared" si="234"/>
        <v>10.581467844131144</v>
      </c>
      <c r="D5057" s="80">
        <f t="shared" si="235"/>
        <v>11.639281430597359</v>
      </c>
      <c r="E5057" s="80">
        <f t="shared" si="236"/>
        <v>11.694656993743836</v>
      </c>
    </row>
    <row r="5058" spans="1:5" x14ac:dyDescent="0.3">
      <c r="A5058" s="81">
        <v>44060</v>
      </c>
      <c r="B5058" s="88">
        <v>1.9</v>
      </c>
      <c r="C5058" s="29">
        <f t="shared" si="234"/>
        <v>10.582258173964421</v>
      </c>
      <c r="D5058" s="80">
        <f t="shared" si="235"/>
        <v>11.640185889779783</v>
      </c>
      <c r="E5058" s="80">
        <f t="shared" si="236"/>
        <v>11.69576194593245</v>
      </c>
    </row>
    <row r="5059" spans="1:5" x14ac:dyDescent="0.3">
      <c r="A5059" s="81">
        <v>44061</v>
      </c>
      <c r="B5059" s="88">
        <v>1.9</v>
      </c>
      <c r="C5059" s="29">
        <f t="shared" si="234"/>
        <v>10.583048562827434</v>
      </c>
      <c r="D5059" s="80">
        <f t="shared" si="235"/>
        <v>11.641090419245447</v>
      </c>
      <c r="E5059" s="80">
        <f t="shared" si="236"/>
        <v>11.69686700252082</v>
      </c>
    </row>
    <row r="5060" spans="1:5" x14ac:dyDescent="0.3">
      <c r="A5060" s="81">
        <v>44062</v>
      </c>
      <c r="B5060" s="88">
        <v>1.9</v>
      </c>
      <c r="C5060" s="29">
        <f t="shared" si="234"/>
        <v>10.58383901072459</v>
      </c>
      <c r="D5060" s="80">
        <f t="shared" si="235"/>
        <v>11.641995018999813</v>
      </c>
      <c r="E5060" s="80">
        <f t="shared" si="236"/>
        <v>11.697972163518811</v>
      </c>
    </row>
    <row r="5061" spans="1:5" x14ac:dyDescent="0.3">
      <c r="A5061" s="81">
        <v>44063</v>
      </c>
      <c r="B5061" s="88">
        <v>1.9</v>
      </c>
      <c r="C5061" s="29">
        <f t="shared" ref="C5061:C5124" si="237">IF(A5061=$B$2,1,IF(A5060&lt;DATE(1998,1,2),ROUND(B5060/3000+1,8)*C5060,ROUND(((1+B5060/100)^(1/252)),8)*C5060))</f>
        <v>10.5846295176603</v>
      </c>
      <c r="D5061" s="80">
        <f t="shared" ref="D5061:D5124" si="238">(((ROUND(C5061/C5060,8)-1)*$D$1)+1)*D5060</f>
        <v>11.642899689048342</v>
      </c>
      <c r="E5061" s="80">
        <f t="shared" ref="E5061:E5124" si="239">(((ROUND(C5061/C5060,8))*(($E$1+1)^(1/252)))*E5060)</f>
        <v>11.699077428936286</v>
      </c>
    </row>
    <row r="5062" spans="1:5" x14ac:dyDescent="0.3">
      <c r="A5062" s="81">
        <v>44064</v>
      </c>
      <c r="B5062" s="88">
        <v>1.9</v>
      </c>
      <c r="C5062" s="29">
        <f t="shared" si="237"/>
        <v>10.585420083638974</v>
      </c>
      <c r="D5062" s="80">
        <f t="shared" si="238"/>
        <v>11.643804429396498</v>
      </c>
      <c r="E5062" s="80">
        <f t="shared" si="239"/>
        <v>11.700182798783112</v>
      </c>
    </row>
    <row r="5063" spans="1:5" x14ac:dyDescent="0.3">
      <c r="A5063" s="81">
        <v>44067</v>
      </c>
      <c r="B5063" s="88">
        <v>1.9</v>
      </c>
      <c r="C5063" s="29">
        <f t="shared" si="237"/>
        <v>10.586210708665019</v>
      </c>
      <c r="D5063" s="80">
        <f t="shared" si="238"/>
        <v>11.644709240049743</v>
      </c>
      <c r="E5063" s="80">
        <f t="shared" si="239"/>
        <v>11.701288273069157</v>
      </c>
    </row>
    <row r="5064" spans="1:5" x14ac:dyDescent="0.3">
      <c r="A5064" s="81">
        <v>44068</v>
      </c>
      <c r="B5064" s="88">
        <v>1.9</v>
      </c>
      <c r="C5064" s="29">
        <f t="shared" si="237"/>
        <v>10.587001392742849</v>
      </c>
      <c r="D5064" s="80">
        <f t="shared" si="238"/>
        <v>11.645614121013539</v>
      </c>
      <c r="E5064" s="80">
        <f t="shared" si="239"/>
        <v>11.702393851804286</v>
      </c>
    </row>
    <row r="5065" spans="1:5" x14ac:dyDescent="0.3">
      <c r="A5065" s="81">
        <v>44069</v>
      </c>
      <c r="B5065" s="88">
        <v>1.9</v>
      </c>
      <c r="C5065" s="29">
        <f t="shared" si="237"/>
        <v>10.587792135876873</v>
      </c>
      <c r="D5065" s="80">
        <f t="shared" si="238"/>
        <v>11.646519072293351</v>
      </c>
      <c r="E5065" s="80">
        <f t="shared" si="239"/>
        <v>11.703499534998372</v>
      </c>
    </row>
    <row r="5066" spans="1:5" x14ac:dyDescent="0.3">
      <c r="A5066" s="81">
        <v>44070</v>
      </c>
      <c r="B5066" s="88">
        <v>1.9</v>
      </c>
      <c r="C5066" s="29">
        <f t="shared" si="237"/>
        <v>10.5885829380715</v>
      </c>
      <c r="D5066" s="80">
        <f t="shared" si="238"/>
        <v>11.647424093894644</v>
      </c>
      <c r="E5066" s="80">
        <f t="shared" si="239"/>
        <v>11.704605322661282</v>
      </c>
    </row>
    <row r="5067" spans="1:5" x14ac:dyDescent="0.3">
      <c r="A5067" s="81">
        <v>44071</v>
      </c>
      <c r="B5067" s="88">
        <v>1.9</v>
      </c>
      <c r="C5067" s="29">
        <f t="shared" si="237"/>
        <v>10.589373799331144</v>
      </c>
      <c r="D5067" s="80">
        <f t="shared" si="238"/>
        <v>11.648329185822881</v>
      </c>
      <c r="E5067" s="80">
        <f t="shared" si="239"/>
        <v>11.705711214802886</v>
      </c>
    </row>
    <row r="5068" spans="1:5" x14ac:dyDescent="0.3">
      <c r="A5068" s="81">
        <v>44074</v>
      </c>
      <c r="B5068" s="88">
        <v>1.9</v>
      </c>
      <c r="C5068" s="29">
        <f t="shared" si="237"/>
        <v>10.590164719660216</v>
      </c>
      <c r="D5068" s="80">
        <f t="shared" si="238"/>
        <v>11.649234348083526</v>
      </c>
      <c r="E5068" s="80">
        <f t="shared" si="239"/>
        <v>11.706817211433055</v>
      </c>
    </row>
    <row r="5069" spans="1:5" x14ac:dyDescent="0.3">
      <c r="A5069" s="81">
        <v>44075</v>
      </c>
      <c r="B5069" s="88">
        <v>1.9</v>
      </c>
      <c r="C5069" s="29">
        <f t="shared" si="237"/>
        <v>10.590955699063127</v>
      </c>
      <c r="D5069" s="80">
        <f t="shared" si="238"/>
        <v>11.650139580682048</v>
      </c>
      <c r="E5069" s="80">
        <f t="shared" si="239"/>
        <v>11.707923312561665</v>
      </c>
    </row>
    <row r="5070" spans="1:5" x14ac:dyDescent="0.3">
      <c r="A5070" s="81">
        <v>44076</v>
      </c>
      <c r="B5070" s="88">
        <v>1.9</v>
      </c>
      <c r="C5070" s="29">
        <f t="shared" si="237"/>
        <v>10.591746737544289</v>
      </c>
      <c r="D5070" s="80">
        <f t="shared" si="238"/>
        <v>11.651044883623909</v>
      </c>
      <c r="E5070" s="80">
        <f t="shared" si="239"/>
        <v>11.709029518198586</v>
      </c>
    </row>
    <row r="5071" spans="1:5" x14ac:dyDescent="0.3">
      <c r="A5071" s="81">
        <v>44077</v>
      </c>
      <c r="B5071" s="88">
        <v>1.9</v>
      </c>
      <c r="C5071" s="29">
        <f t="shared" si="237"/>
        <v>10.592537835108116</v>
      </c>
      <c r="D5071" s="80">
        <f t="shared" si="238"/>
        <v>11.651950256914576</v>
      </c>
      <c r="E5071" s="80">
        <f t="shared" si="239"/>
        <v>11.710135828353692</v>
      </c>
    </row>
    <row r="5072" spans="1:5" x14ac:dyDescent="0.3">
      <c r="A5072" s="81">
        <v>44078</v>
      </c>
      <c r="B5072" s="88">
        <v>1.9</v>
      </c>
      <c r="C5072" s="29">
        <f t="shared" si="237"/>
        <v>10.593328991759019</v>
      </c>
      <c r="D5072" s="80">
        <f t="shared" si="238"/>
        <v>11.652855700559517</v>
      </c>
      <c r="E5072" s="80">
        <f t="shared" si="239"/>
        <v>11.711242243036862</v>
      </c>
    </row>
    <row r="5073" spans="1:5" x14ac:dyDescent="0.3">
      <c r="A5073" s="81">
        <v>44082</v>
      </c>
      <c r="B5073" s="88">
        <v>1.9</v>
      </c>
      <c r="C5073" s="29">
        <f t="shared" si="237"/>
        <v>10.594120207501414</v>
      </c>
      <c r="D5073" s="80">
        <f t="shared" si="238"/>
        <v>11.653761214564199</v>
      </c>
      <c r="E5073" s="80">
        <f t="shared" si="239"/>
        <v>11.712348762257969</v>
      </c>
    </row>
    <row r="5074" spans="1:5" x14ac:dyDescent="0.3">
      <c r="A5074" s="81">
        <v>44083</v>
      </c>
      <c r="B5074" s="88">
        <v>1.9</v>
      </c>
      <c r="C5074" s="29">
        <f t="shared" si="237"/>
        <v>10.594911482339711</v>
      </c>
      <c r="D5074" s="80">
        <f t="shared" si="238"/>
        <v>11.654666798934088</v>
      </c>
      <c r="E5074" s="80">
        <f t="shared" si="239"/>
        <v>11.71345538602689</v>
      </c>
    </row>
    <row r="5075" spans="1:5" x14ac:dyDescent="0.3">
      <c r="A5075" s="81">
        <v>44084</v>
      </c>
      <c r="B5075" s="88">
        <v>1.9</v>
      </c>
      <c r="C5075" s="29">
        <f t="shared" si="237"/>
        <v>10.595702816278326</v>
      </c>
      <c r="D5075" s="80">
        <f t="shared" si="238"/>
        <v>11.655572453674653</v>
      </c>
      <c r="E5075" s="80">
        <f t="shared" si="239"/>
        <v>11.714562114353505</v>
      </c>
    </row>
    <row r="5076" spans="1:5" x14ac:dyDescent="0.3">
      <c r="A5076" s="81">
        <v>44085</v>
      </c>
      <c r="B5076" s="88">
        <v>1.9</v>
      </c>
      <c r="C5076" s="29">
        <f t="shared" si="237"/>
        <v>10.596494209321673</v>
      </c>
      <c r="D5076" s="80">
        <f t="shared" si="238"/>
        <v>11.656478178791362</v>
      </c>
      <c r="E5076" s="80">
        <f t="shared" si="239"/>
        <v>11.715668947247693</v>
      </c>
    </row>
    <row r="5077" spans="1:5" x14ac:dyDescent="0.3">
      <c r="A5077" s="81">
        <v>44088</v>
      </c>
      <c r="B5077" s="88">
        <v>1.9</v>
      </c>
      <c r="C5077" s="29">
        <f t="shared" si="237"/>
        <v>10.597285661474166</v>
      </c>
      <c r="D5077" s="80">
        <f t="shared" si="238"/>
        <v>11.657383974289683</v>
      </c>
      <c r="E5077" s="80">
        <f t="shared" si="239"/>
        <v>11.716775884719331</v>
      </c>
    </row>
    <row r="5078" spans="1:5" x14ac:dyDescent="0.3">
      <c r="A5078" s="81">
        <v>44089</v>
      </c>
      <c r="B5078" s="88">
        <v>1.9</v>
      </c>
      <c r="C5078" s="29">
        <f t="shared" si="237"/>
        <v>10.59807717274022</v>
      </c>
      <c r="D5078" s="80">
        <f t="shared" si="238"/>
        <v>11.658289840175087</v>
      </c>
      <c r="E5078" s="80">
        <f t="shared" si="239"/>
        <v>11.717882926778302</v>
      </c>
    </row>
    <row r="5079" spans="1:5" x14ac:dyDescent="0.3">
      <c r="A5079" s="81">
        <v>44090</v>
      </c>
      <c r="B5079" s="88">
        <v>1.9</v>
      </c>
      <c r="C5079" s="29">
        <f t="shared" si="237"/>
        <v>10.598868743124251</v>
      </c>
      <c r="D5079" s="80">
        <f t="shared" si="238"/>
        <v>11.659195776453043</v>
      </c>
      <c r="E5079" s="80">
        <f t="shared" si="239"/>
        <v>11.718990073434487</v>
      </c>
    </row>
    <row r="5080" spans="1:5" x14ac:dyDescent="0.3">
      <c r="A5080" s="81">
        <v>44091</v>
      </c>
      <c r="B5080" s="88">
        <v>1.9</v>
      </c>
      <c r="C5080" s="29">
        <f t="shared" si="237"/>
        <v>10.599660372630675</v>
      </c>
      <c r="D5080" s="80">
        <f t="shared" si="238"/>
        <v>11.660101783129019</v>
      </c>
      <c r="E5080" s="80">
        <f t="shared" si="239"/>
        <v>11.72009732469777</v>
      </c>
    </row>
    <row r="5081" spans="1:5" x14ac:dyDescent="0.3">
      <c r="A5081" s="81">
        <v>44092</v>
      </c>
      <c r="B5081" s="88">
        <v>1.9</v>
      </c>
      <c r="C5081" s="29">
        <f t="shared" si="237"/>
        <v>10.600452061263907</v>
      </c>
      <c r="D5081" s="80">
        <f t="shared" si="238"/>
        <v>11.661007860208487</v>
      </c>
      <c r="E5081" s="80">
        <f t="shared" si="239"/>
        <v>11.721204680578033</v>
      </c>
    </row>
    <row r="5082" spans="1:5" x14ac:dyDescent="0.3">
      <c r="A5082" s="81">
        <v>44095</v>
      </c>
      <c r="B5082" s="88">
        <v>1.9</v>
      </c>
      <c r="C5082" s="29">
        <f t="shared" si="237"/>
        <v>10.601243809028361</v>
      </c>
      <c r="D5082" s="80">
        <f t="shared" si="238"/>
        <v>11.661914007696918</v>
      </c>
      <c r="E5082" s="80">
        <f t="shared" si="239"/>
        <v>11.722312141085162</v>
      </c>
    </row>
    <row r="5083" spans="1:5" x14ac:dyDescent="0.3">
      <c r="A5083" s="81">
        <v>44096</v>
      </c>
      <c r="B5083" s="88">
        <v>1.9</v>
      </c>
      <c r="C5083" s="29">
        <f t="shared" si="237"/>
        <v>10.602035615928457</v>
      </c>
      <c r="D5083" s="80">
        <f t="shared" si="238"/>
        <v>11.662820225599784</v>
      </c>
      <c r="E5083" s="80">
        <f t="shared" si="239"/>
        <v>11.723419706229041</v>
      </c>
    </row>
    <row r="5084" spans="1:5" x14ac:dyDescent="0.3">
      <c r="A5084" s="81">
        <v>44097</v>
      </c>
      <c r="B5084" s="88">
        <v>1.9</v>
      </c>
      <c r="C5084" s="29">
        <f t="shared" si="237"/>
        <v>10.60282748196861</v>
      </c>
      <c r="D5084" s="80">
        <f t="shared" si="238"/>
        <v>11.663726513922557</v>
      </c>
      <c r="E5084" s="80">
        <f t="shared" si="239"/>
        <v>11.724527376019559</v>
      </c>
    </row>
    <row r="5085" spans="1:5" x14ac:dyDescent="0.3">
      <c r="A5085" s="81">
        <v>44098</v>
      </c>
      <c r="B5085" s="88">
        <v>1.9</v>
      </c>
      <c r="C5085" s="29">
        <f t="shared" si="237"/>
        <v>10.603619407153237</v>
      </c>
      <c r="D5085" s="80">
        <f t="shared" si="238"/>
        <v>11.664632872670706</v>
      </c>
      <c r="E5085" s="80">
        <f t="shared" si="239"/>
        <v>11.725635150466601</v>
      </c>
    </row>
    <row r="5086" spans="1:5" x14ac:dyDescent="0.3">
      <c r="A5086" s="81">
        <v>44099</v>
      </c>
      <c r="B5086" s="88">
        <v>1.9</v>
      </c>
      <c r="C5086" s="29">
        <f t="shared" si="237"/>
        <v>10.604411391486757</v>
      </c>
      <c r="D5086" s="80">
        <f t="shared" si="238"/>
        <v>11.665539301849707</v>
      </c>
      <c r="E5086" s="80">
        <f t="shared" si="239"/>
        <v>11.726743029580057</v>
      </c>
    </row>
    <row r="5087" spans="1:5" x14ac:dyDescent="0.3">
      <c r="A5087" s="81">
        <v>44102</v>
      </c>
      <c r="B5087" s="88">
        <v>1.9</v>
      </c>
      <c r="C5087" s="29">
        <f t="shared" si="237"/>
        <v>10.605203434973586</v>
      </c>
      <c r="D5087" s="80">
        <f t="shared" si="238"/>
        <v>11.666445801465031</v>
      </c>
      <c r="E5087" s="80">
        <f t="shared" si="239"/>
        <v>11.727851013369815</v>
      </c>
    </row>
    <row r="5088" spans="1:5" x14ac:dyDescent="0.3">
      <c r="A5088" s="81">
        <v>44103</v>
      </c>
      <c r="B5088" s="88">
        <v>1.9</v>
      </c>
      <c r="C5088" s="29">
        <f t="shared" si="237"/>
        <v>10.605995537618144</v>
      </c>
      <c r="D5088" s="80">
        <f t="shared" si="238"/>
        <v>11.667352371522153</v>
      </c>
      <c r="E5088" s="80">
        <f t="shared" si="239"/>
        <v>11.728959101845765</v>
      </c>
    </row>
    <row r="5089" spans="1:5" x14ac:dyDescent="0.3">
      <c r="A5089" s="81">
        <v>44104</v>
      </c>
      <c r="B5089" s="88">
        <v>1.9</v>
      </c>
      <c r="C5089" s="29">
        <f t="shared" si="237"/>
        <v>10.606787699424848</v>
      </c>
      <c r="D5089" s="80">
        <f t="shared" si="238"/>
        <v>11.668259012026546</v>
      </c>
      <c r="E5089" s="80">
        <f t="shared" si="239"/>
        <v>11.730067295017799</v>
      </c>
    </row>
    <row r="5090" spans="1:5" x14ac:dyDescent="0.3">
      <c r="A5090" s="81">
        <v>44105</v>
      </c>
      <c r="B5090" s="88">
        <v>1.9</v>
      </c>
      <c r="C5090" s="29">
        <f t="shared" si="237"/>
        <v>10.607579920398116</v>
      </c>
      <c r="D5090" s="80">
        <f t="shared" si="238"/>
        <v>11.669165722983683</v>
      </c>
      <c r="E5090" s="80">
        <f t="shared" si="239"/>
        <v>11.731175592895807</v>
      </c>
    </row>
    <row r="5091" spans="1:5" x14ac:dyDescent="0.3">
      <c r="A5091" s="81">
        <v>44106</v>
      </c>
      <c r="B5091" s="88">
        <v>1.9</v>
      </c>
      <c r="C5091" s="29">
        <f t="shared" si="237"/>
        <v>10.60837220054237</v>
      </c>
      <c r="D5091" s="80">
        <f t="shared" si="238"/>
        <v>11.670072504399041</v>
      </c>
      <c r="E5091" s="80">
        <f t="shared" si="239"/>
        <v>11.732283995489686</v>
      </c>
    </row>
    <row r="5092" spans="1:5" x14ac:dyDescent="0.3">
      <c r="A5092" s="81">
        <v>44109</v>
      </c>
      <c r="B5092" s="88">
        <v>1.9</v>
      </c>
      <c r="C5092" s="29">
        <f t="shared" si="237"/>
        <v>10.609164539862027</v>
      </c>
      <c r="D5092" s="80">
        <f t="shared" si="238"/>
        <v>11.670979356278094</v>
      </c>
      <c r="E5092" s="80">
        <f t="shared" si="239"/>
        <v>11.733392502809327</v>
      </c>
    </row>
    <row r="5093" spans="1:5" x14ac:dyDescent="0.3">
      <c r="A5093" s="81">
        <v>44110</v>
      </c>
      <c r="B5093" s="88">
        <v>1.9</v>
      </c>
      <c r="C5093" s="29">
        <f t="shared" si="237"/>
        <v>10.609956938361508</v>
      </c>
      <c r="D5093" s="80">
        <f t="shared" si="238"/>
        <v>11.671886278626317</v>
      </c>
      <c r="E5093" s="80">
        <f t="shared" si="239"/>
        <v>11.734501114864624</v>
      </c>
    </row>
    <row r="5094" spans="1:5" x14ac:dyDescent="0.3">
      <c r="A5094" s="81">
        <v>44111</v>
      </c>
      <c r="B5094" s="88">
        <v>1.9</v>
      </c>
      <c r="C5094" s="29">
        <f t="shared" si="237"/>
        <v>10.610749396045234</v>
      </c>
      <c r="D5094" s="80">
        <f t="shared" si="238"/>
        <v>11.672793271449187</v>
      </c>
      <c r="E5094" s="80">
        <f t="shared" si="239"/>
        <v>11.735609831665476</v>
      </c>
    </row>
    <row r="5095" spans="1:5" x14ac:dyDescent="0.3">
      <c r="A5095" s="81">
        <v>44112</v>
      </c>
      <c r="B5095" s="88">
        <v>1.9</v>
      </c>
      <c r="C5095" s="29">
        <f t="shared" si="237"/>
        <v>10.611541912917625</v>
      </c>
      <c r="D5095" s="80">
        <f t="shared" si="238"/>
        <v>11.67370033475218</v>
      </c>
      <c r="E5095" s="80">
        <f t="shared" si="239"/>
        <v>11.736718653221777</v>
      </c>
    </row>
    <row r="5096" spans="1:5" x14ac:dyDescent="0.3">
      <c r="A5096" s="81">
        <v>44113</v>
      </c>
      <c r="B5096" s="88">
        <v>1.9</v>
      </c>
      <c r="C5096" s="29">
        <f t="shared" si="237"/>
        <v>10.6123344889831</v>
      </c>
      <c r="D5096" s="80">
        <f t="shared" si="238"/>
        <v>11.674607468540772</v>
      </c>
      <c r="E5096" s="80">
        <f t="shared" si="239"/>
        <v>11.737827579543426</v>
      </c>
    </row>
    <row r="5097" spans="1:5" x14ac:dyDescent="0.3">
      <c r="A5097" s="81">
        <v>44117</v>
      </c>
      <c r="B5097" s="88">
        <v>1.9</v>
      </c>
      <c r="C5097" s="29">
        <f t="shared" si="237"/>
        <v>10.613127124246081</v>
      </c>
      <c r="D5097" s="80">
        <f t="shared" si="238"/>
        <v>11.675514672820443</v>
      </c>
      <c r="E5097" s="80">
        <f t="shared" si="239"/>
        <v>11.738936610640321</v>
      </c>
    </row>
    <row r="5098" spans="1:5" x14ac:dyDescent="0.3">
      <c r="A5098" s="81">
        <v>44118</v>
      </c>
      <c r="B5098" s="88">
        <v>1.9</v>
      </c>
      <c r="C5098" s="29">
        <f t="shared" si="237"/>
        <v>10.61391981871099</v>
      </c>
      <c r="D5098" s="80">
        <f t="shared" si="238"/>
        <v>11.676421947596667</v>
      </c>
      <c r="E5098" s="80">
        <f t="shared" si="239"/>
        <v>11.740045746522362</v>
      </c>
    </row>
    <row r="5099" spans="1:5" x14ac:dyDescent="0.3">
      <c r="A5099" s="81">
        <v>44119</v>
      </c>
      <c r="B5099" s="88">
        <v>1.9</v>
      </c>
      <c r="C5099" s="29">
        <f t="shared" si="237"/>
        <v>10.614712572382249</v>
      </c>
      <c r="D5099" s="80">
        <f t="shared" si="238"/>
        <v>11.677329292874925</v>
      </c>
      <c r="E5099" s="80">
        <f t="shared" si="239"/>
        <v>11.741154987199449</v>
      </c>
    </row>
    <row r="5100" spans="1:5" x14ac:dyDescent="0.3">
      <c r="A5100" s="81">
        <v>44120</v>
      </c>
      <c r="B5100" s="88">
        <v>1.9</v>
      </c>
      <c r="C5100" s="29">
        <f t="shared" si="237"/>
        <v>10.61550538526428</v>
      </c>
      <c r="D5100" s="80">
        <f t="shared" si="238"/>
        <v>11.678236708660693</v>
      </c>
      <c r="E5100" s="80">
        <f t="shared" si="239"/>
        <v>11.742264332681485</v>
      </c>
    </row>
    <row r="5101" spans="1:5" x14ac:dyDescent="0.3">
      <c r="A5101" s="81">
        <v>44123</v>
      </c>
      <c r="B5101" s="88">
        <v>1.9</v>
      </c>
      <c r="C5101" s="29">
        <f t="shared" si="237"/>
        <v>10.616298257361505</v>
      </c>
      <c r="D5101" s="80">
        <f t="shared" si="238"/>
        <v>11.679144194959452</v>
      </c>
      <c r="E5101" s="80">
        <f t="shared" si="239"/>
        <v>11.74337378297837</v>
      </c>
    </row>
    <row r="5102" spans="1:5" x14ac:dyDescent="0.3">
      <c r="A5102" s="81">
        <v>44124</v>
      </c>
      <c r="B5102" s="88">
        <v>1.9</v>
      </c>
      <c r="C5102" s="29">
        <f t="shared" si="237"/>
        <v>10.617091188678346</v>
      </c>
      <c r="D5102" s="80">
        <f t="shared" si="238"/>
        <v>11.680051751776681</v>
      </c>
      <c r="E5102" s="80">
        <f t="shared" si="239"/>
        <v>11.744483338100009</v>
      </c>
    </row>
    <row r="5103" spans="1:5" x14ac:dyDescent="0.3">
      <c r="A5103" s="81">
        <v>44125</v>
      </c>
      <c r="B5103" s="88">
        <v>1.9</v>
      </c>
      <c r="C5103" s="29">
        <f t="shared" si="237"/>
        <v>10.617884179219228</v>
      </c>
      <c r="D5103" s="80">
        <f t="shared" si="238"/>
        <v>11.680959379117859</v>
      </c>
      <c r="E5103" s="80">
        <f t="shared" si="239"/>
        <v>11.745592998056305</v>
      </c>
    </row>
    <row r="5104" spans="1:5" x14ac:dyDescent="0.3">
      <c r="A5104" s="81">
        <v>44126</v>
      </c>
      <c r="B5104" s="88">
        <v>1.9</v>
      </c>
      <c r="C5104" s="29">
        <f t="shared" si="237"/>
        <v>10.618677228988574</v>
      </c>
      <c r="D5104" s="80">
        <f t="shared" si="238"/>
        <v>11.681867076988468</v>
      </c>
      <c r="E5104" s="80">
        <f t="shared" si="239"/>
        <v>11.746702762857163</v>
      </c>
    </row>
    <row r="5105" spans="1:5" x14ac:dyDescent="0.3">
      <c r="A5105" s="81">
        <v>44127</v>
      </c>
      <c r="B5105" s="88">
        <v>1.9</v>
      </c>
      <c r="C5105" s="29">
        <f t="shared" si="237"/>
        <v>10.619470337990807</v>
      </c>
      <c r="D5105" s="80">
        <f t="shared" si="238"/>
        <v>11.682774845393986</v>
      </c>
      <c r="E5105" s="80">
        <f t="shared" si="239"/>
        <v>11.74781263251249</v>
      </c>
    </row>
    <row r="5106" spans="1:5" x14ac:dyDescent="0.3">
      <c r="A5106" s="81">
        <v>44130</v>
      </c>
      <c r="B5106" s="88">
        <v>1.9</v>
      </c>
      <c r="C5106" s="29">
        <f t="shared" si="237"/>
        <v>10.62026350623035</v>
      </c>
      <c r="D5106" s="80">
        <f t="shared" si="238"/>
        <v>11.683682684339896</v>
      </c>
      <c r="E5106" s="80">
        <f t="shared" si="239"/>
        <v>11.748922607032192</v>
      </c>
    </row>
    <row r="5107" spans="1:5" x14ac:dyDescent="0.3">
      <c r="A5107" s="81">
        <v>44131</v>
      </c>
      <c r="B5107" s="88">
        <v>1.9</v>
      </c>
      <c r="C5107" s="29">
        <f t="shared" si="237"/>
        <v>10.62105673371163</v>
      </c>
      <c r="D5107" s="80">
        <f t="shared" si="238"/>
        <v>11.684590593831679</v>
      </c>
      <c r="E5107" s="80">
        <f t="shared" si="239"/>
        <v>11.750032686426179</v>
      </c>
    </row>
    <row r="5108" spans="1:5" x14ac:dyDescent="0.3">
      <c r="A5108" s="81">
        <v>44132</v>
      </c>
      <c r="B5108" s="88">
        <v>1.9</v>
      </c>
      <c r="C5108" s="29">
        <f t="shared" si="237"/>
        <v>10.621850020439069</v>
      </c>
      <c r="D5108" s="80">
        <f t="shared" si="238"/>
        <v>11.685498573874817</v>
      </c>
      <c r="E5108" s="80">
        <f t="shared" si="239"/>
        <v>11.751142870704358</v>
      </c>
    </row>
    <row r="5109" spans="1:5" x14ac:dyDescent="0.3">
      <c r="A5109" s="81">
        <v>44133</v>
      </c>
      <c r="B5109" s="88">
        <v>1.9</v>
      </c>
      <c r="C5109" s="29">
        <f t="shared" si="237"/>
        <v>10.622643366417096</v>
      </c>
      <c r="D5109" s="80">
        <f t="shared" si="238"/>
        <v>11.686406624474794</v>
      </c>
      <c r="E5109" s="80">
        <f t="shared" si="239"/>
        <v>11.75225315987664</v>
      </c>
    </row>
    <row r="5110" spans="1:5" x14ac:dyDescent="0.3">
      <c r="A5110" s="81">
        <v>44134</v>
      </c>
      <c r="B5110" s="88">
        <v>1.9</v>
      </c>
      <c r="C5110" s="29">
        <f t="shared" si="237"/>
        <v>10.623436771650132</v>
      </c>
      <c r="D5110" s="80">
        <f t="shared" si="238"/>
        <v>11.68731474563709</v>
      </c>
      <c r="E5110" s="80">
        <f t="shared" si="239"/>
        <v>11.753363553952934</v>
      </c>
    </row>
    <row r="5111" spans="1:5" x14ac:dyDescent="0.3">
      <c r="A5111" s="81">
        <v>44138</v>
      </c>
      <c r="B5111" s="88">
        <v>1.9</v>
      </c>
      <c r="C5111" s="29">
        <f t="shared" si="237"/>
        <v>10.624230236142607</v>
      </c>
      <c r="D5111" s="80">
        <f t="shared" si="238"/>
        <v>11.68822293736719</v>
      </c>
      <c r="E5111" s="80">
        <f t="shared" si="239"/>
        <v>11.754474052943152</v>
      </c>
    </row>
    <row r="5112" spans="1:5" x14ac:dyDescent="0.3">
      <c r="A5112" s="81">
        <v>44139</v>
      </c>
      <c r="B5112" s="88">
        <v>1.9</v>
      </c>
      <c r="C5112" s="29">
        <f t="shared" si="237"/>
        <v>10.625023759898943</v>
      </c>
      <c r="D5112" s="80">
        <f t="shared" si="238"/>
        <v>11.689131199670577</v>
      </c>
      <c r="E5112" s="80">
        <f t="shared" si="239"/>
        <v>11.755584656857209</v>
      </c>
    </row>
    <row r="5113" spans="1:5" x14ac:dyDescent="0.3">
      <c r="A5113" s="81">
        <v>44140</v>
      </c>
      <c r="B5113" s="88">
        <v>1.9</v>
      </c>
      <c r="C5113" s="29">
        <f t="shared" si="237"/>
        <v>10.625817342923568</v>
      </c>
      <c r="D5113" s="80">
        <f t="shared" si="238"/>
        <v>11.690039532552735</v>
      </c>
      <c r="E5113" s="80">
        <f t="shared" si="239"/>
        <v>11.756695365705017</v>
      </c>
    </row>
    <row r="5114" spans="1:5" x14ac:dyDescent="0.3">
      <c r="A5114" s="81">
        <v>44141</v>
      </c>
      <c r="B5114" s="88">
        <v>1.9</v>
      </c>
      <c r="C5114" s="29">
        <f t="shared" si="237"/>
        <v>10.626610985220911</v>
      </c>
      <c r="D5114" s="80">
        <f t="shared" si="238"/>
        <v>11.690947936019148</v>
      </c>
      <c r="E5114" s="80">
        <f t="shared" si="239"/>
        <v>11.757806179496491</v>
      </c>
    </row>
    <row r="5115" spans="1:5" x14ac:dyDescent="0.3">
      <c r="A5115" s="81">
        <v>44144</v>
      </c>
      <c r="B5115" s="88">
        <v>1.9</v>
      </c>
      <c r="C5115" s="29">
        <f t="shared" si="237"/>
        <v>10.627404686795396</v>
      </c>
      <c r="D5115" s="80">
        <f t="shared" si="238"/>
        <v>11.691856410075301</v>
      </c>
      <c r="E5115" s="80">
        <f t="shared" si="239"/>
        <v>11.758917098241545</v>
      </c>
    </row>
    <row r="5116" spans="1:5" x14ac:dyDescent="0.3">
      <c r="A5116" s="81">
        <v>44145</v>
      </c>
      <c r="B5116" s="88">
        <v>1.9</v>
      </c>
      <c r="C5116" s="29">
        <f t="shared" si="237"/>
        <v>10.628198447651451</v>
      </c>
      <c r="D5116" s="80">
        <f t="shared" si="238"/>
        <v>11.692764954726682</v>
      </c>
      <c r="E5116" s="80">
        <f t="shared" si="239"/>
        <v>11.760028121950096</v>
      </c>
    </row>
    <row r="5117" spans="1:5" x14ac:dyDescent="0.3">
      <c r="A5117" s="81">
        <v>44146</v>
      </c>
      <c r="B5117" s="88">
        <v>1.9</v>
      </c>
      <c r="C5117" s="29">
        <f t="shared" si="237"/>
        <v>10.628992267793505</v>
      </c>
      <c r="D5117" s="80">
        <f t="shared" si="238"/>
        <v>11.693673569978774</v>
      </c>
      <c r="E5117" s="80">
        <f t="shared" si="239"/>
        <v>11.761139250632063</v>
      </c>
    </row>
    <row r="5118" spans="1:5" x14ac:dyDescent="0.3">
      <c r="A5118" s="81">
        <v>44147</v>
      </c>
      <c r="B5118" s="88">
        <v>1.9</v>
      </c>
      <c r="C5118" s="29">
        <f t="shared" si="237"/>
        <v>10.629786147225985</v>
      </c>
      <c r="D5118" s="80">
        <f t="shared" si="238"/>
        <v>11.694582255837064</v>
      </c>
      <c r="E5118" s="80">
        <f t="shared" si="239"/>
        <v>11.762250484297361</v>
      </c>
    </row>
    <row r="5119" spans="1:5" x14ac:dyDescent="0.3">
      <c r="A5119" s="81">
        <v>44148</v>
      </c>
      <c r="B5119" s="88">
        <v>1.9</v>
      </c>
      <c r="C5119" s="29">
        <f t="shared" si="237"/>
        <v>10.630580085953321</v>
      </c>
      <c r="D5119" s="80">
        <f t="shared" si="238"/>
        <v>11.695491012307038</v>
      </c>
      <c r="E5119" s="80">
        <f t="shared" si="239"/>
        <v>11.763361822955913</v>
      </c>
    </row>
    <row r="5120" spans="1:5" x14ac:dyDescent="0.3">
      <c r="A5120" s="81">
        <v>44151</v>
      </c>
      <c r="B5120" s="88">
        <v>1.9</v>
      </c>
      <c r="C5120" s="29">
        <f t="shared" si="237"/>
        <v>10.63137408397994</v>
      </c>
      <c r="D5120" s="80">
        <f t="shared" si="238"/>
        <v>11.696399839394184</v>
      </c>
      <c r="E5120" s="80">
        <f t="shared" si="239"/>
        <v>11.764473266617637</v>
      </c>
    </row>
    <row r="5121" spans="1:5" x14ac:dyDescent="0.3">
      <c r="A5121" s="81">
        <v>44152</v>
      </c>
      <c r="B5121" s="88">
        <v>1.9</v>
      </c>
      <c r="C5121" s="29">
        <f t="shared" si="237"/>
        <v>10.632168141310272</v>
      </c>
      <c r="D5121" s="80">
        <f t="shared" si="238"/>
        <v>11.697308737103988</v>
      </c>
      <c r="E5121" s="80">
        <f t="shared" si="239"/>
        <v>11.765584815292454</v>
      </c>
    </row>
    <row r="5122" spans="1:5" x14ac:dyDescent="0.3">
      <c r="A5122" s="81">
        <v>44153</v>
      </c>
      <c r="B5122" s="88">
        <v>1.9</v>
      </c>
      <c r="C5122" s="29">
        <f t="shared" si="237"/>
        <v>10.632962257948746</v>
      </c>
      <c r="D5122" s="80">
        <f t="shared" si="238"/>
        <v>11.698217705441939</v>
      </c>
      <c r="E5122" s="80">
        <f t="shared" si="239"/>
        <v>11.766696468990286</v>
      </c>
    </row>
    <row r="5123" spans="1:5" x14ac:dyDescent="0.3">
      <c r="A5123" s="81">
        <v>44154</v>
      </c>
      <c r="B5123" s="88">
        <v>1.9</v>
      </c>
      <c r="C5123" s="29">
        <f t="shared" si="237"/>
        <v>10.633756433899791</v>
      </c>
      <c r="D5123" s="80">
        <f t="shared" si="238"/>
        <v>11.699126744413526</v>
      </c>
      <c r="E5123" s="80">
        <f t="shared" si="239"/>
        <v>11.767808227721057</v>
      </c>
    </row>
    <row r="5124" spans="1:5" x14ac:dyDescent="0.3">
      <c r="A5124" s="81">
        <v>44155</v>
      </c>
      <c r="B5124" s="88">
        <v>1.9</v>
      </c>
      <c r="C5124" s="29">
        <f t="shared" si="237"/>
        <v>10.634550669167838</v>
      </c>
      <c r="D5124" s="80">
        <f t="shared" si="238"/>
        <v>11.700035854024238</v>
      </c>
      <c r="E5124" s="80">
        <f t="shared" si="239"/>
        <v>11.768920091494691</v>
      </c>
    </row>
    <row r="5125" spans="1:5" x14ac:dyDescent="0.3">
      <c r="A5125" s="81">
        <v>44158</v>
      </c>
      <c r="B5125" s="88">
        <v>1.9</v>
      </c>
      <c r="C5125" s="29">
        <f t="shared" ref="C5125:C5188" si="240">IF(A5125=$B$2,1,IF(A5124&lt;DATE(1998,1,2),ROUND(B5124/3000+1,8)*C5124,ROUND(((1+B5124/100)^(1/252)),8)*C5124))</f>
        <v>10.635344963757317</v>
      </c>
      <c r="D5125" s="80">
        <f t="shared" ref="D5125:D5188" si="241">(((ROUND(C5125/C5124,8)-1)*$D$1)+1)*D5124</f>
        <v>11.700945034279561</v>
      </c>
      <c r="E5125" s="80">
        <f t="shared" ref="E5125:E5188" si="242">(((ROUND(C5125/C5124,8))*(($E$1+1)^(1/252)))*E5124)</f>
        <v>11.77003206032111</v>
      </c>
    </row>
    <row r="5126" spans="1:5" x14ac:dyDescent="0.3">
      <c r="A5126" s="81">
        <v>44159</v>
      </c>
      <c r="B5126" s="88">
        <v>1.9</v>
      </c>
      <c r="C5126" s="29">
        <f t="shared" si="240"/>
        <v>10.63613931767266</v>
      </c>
      <c r="D5126" s="80">
        <f t="shared" si="241"/>
        <v>11.701854285184989</v>
      </c>
      <c r="E5126" s="80">
        <f t="shared" si="242"/>
        <v>11.771144134210243</v>
      </c>
    </row>
    <row r="5127" spans="1:5" x14ac:dyDescent="0.3">
      <c r="A5127" s="81">
        <v>44160</v>
      </c>
      <c r="B5127" s="88">
        <v>1.9</v>
      </c>
      <c r="C5127" s="29">
        <f t="shared" si="240"/>
        <v>10.636933730918296</v>
      </c>
      <c r="D5127" s="80">
        <f t="shared" si="241"/>
        <v>11.702763606746009</v>
      </c>
      <c r="E5127" s="80">
        <f t="shared" si="242"/>
        <v>11.772256313172015</v>
      </c>
    </row>
    <row r="5128" spans="1:5" x14ac:dyDescent="0.3">
      <c r="A5128" s="81">
        <v>44161</v>
      </c>
      <c r="B5128" s="88">
        <v>1.9</v>
      </c>
      <c r="C5128" s="29">
        <f t="shared" si="240"/>
        <v>10.637728203498657</v>
      </c>
      <c r="D5128" s="80">
        <f t="shared" si="241"/>
        <v>11.703672998968113</v>
      </c>
      <c r="E5128" s="80">
        <f t="shared" si="242"/>
        <v>11.773368597216354</v>
      </c>
    </row>
    <row r="5129" spans="1:5" x14ac:dyDescent="0.3">
      <c r="A5129" s="81">
        <v>44162</v>
      </c>
      <c r="B5129" s="88">
        <v>1.9</v>
      </c>
      <c r="C5129" s="29">
        <f t="shared" si="240"/>
        <v>10.638522735418176</v>
      </c>
      <c r="D5129" s="80">
        <f t="shared" si="241"/>
        <v>11.704582461856791</v>
      </c>
      <c r="E5129" s="80">
        <f t="shared" si="242"/>
        <v>11.77448098635319</v>
      </c>
    </row>
    <row r="5130" spans="1:5" x14ac:dyDescent="0.3">
      <c r="A5130" s="81">
        <v>44165</v>
      </c>
      <c r="B5130" s="88">
        <v>1.9</v>
      </c>
      <c r="C5130" s="29">
        <f t="shared" si="240"/>
        <v>10.639317326681283</v>
      </c>
      <c r="D5130" s="80">
        <f t="shared" si="241"/>
        <v>11.705491995417535</v>
      </c>
      <c r="E5130" s="80">
        <f t="shared" si="242"/>
        <v>11.77559348059245</v>
      </c>
    </row>
    <row r="5131" spans="1:5" x14ac:dyDescent="0.3">
      <c r="A5131" s="81">
        <v>44166</v>
      </c>
      <c r="B5131" s="88">
        <v>1.9</v>
      </c>
      <c r="C5131" s="29">
        <f t="shared" si="240"/>
        <v>10.640111977292412</v>
      </c>
      <c r="D5131" s="80">
        <f t="shared" si="241"/>
        <v>11.706401599655836</v>
      </c>
      <c r="E5131" s="80">
        <f t="shared" si="242"/>
        <v>11.776706079944066</v>
      </c>
    </row>
    <row r="5132" spans="1:5" x14ac:dyDescent="0.3">
      <c r="A5132" s="81">
        <v>44167</v>
      </c>
      <c r="B5132" s="88">
        <v>1.9</v>
      </c>
      <c r="C5132" s="29">
        <f t="shared" si="240"/>
        <v>10.640906687255995</v>
      </c>
      <c r="D5132" s="80">
        <f t="shared" si="241"/>
        <v>11.707311274577187</v>
      </c>
      <c r="E5132" s="80">
        <f t="shared" si="242"/>
        <v>11.777818784417969</v>
      </c>
    </row>
    <row r="5133" spans="1:5" x14ac:dyDescent="0.3">
      <c r="A5133" s="81">
        <v>44168</v>
      </c>
      <c r="B5133" s="88">
        <v>1.9</v>
      </c>
      <c r="C5133" s="29">
        <f t="shared" si="240"/>
        <v>10.641701456576467</v>
      </c>
      <c r="D5133" s="80">
        <f t="shared" si="241"/>
        <v>11.708221020187079</v>
      </c>
      <c r="E5133" s="80">
        <f t="shared" si="242"/>
        <v>11.77893159402409</v>
      </c>
    </row>
    <row r="5134" spans="1:5" x14ac:dyDescent="0.3">
      <c r="A5134" s="81">
        <v>44169</v>
      </c>
      <c r="B5134" s="88">
        <v>1.9</v>
      </c>
      <c r="C5134" s="29">
        <f t="shared" si="240"/>
        <v>10.642496285258257</v>
      </c>
      <c r="D5134" s="80">
        <f t="shared" si="241"/>
        <v>11.709130836491006</v>
      </c>
      <c r="E5134" s="80">
        <f t="shared" si="242"/>
        <v>11.780044508772365</v>
      </c>
    </row>
    <row r="5135" spans="1:5" x14ac:dyDescent="0.3">
      <c r="A5135" s="81">
        <v>44172</v>
      </c>
      <c r="B5135" s="88">
        <v>1.9</v>
      </c>
      <c r="C5135" s="29">
        <f t="shared" si="240"/>
        <v>10.643291173305803</v>
      </c>
      <c r="D5135" s="80">
        <f t="shared" si="241"/>
        <v>11.710040723494462</v>
      </c>
      <c r="E5135" s="80">
        <f t="shared" si="242"/>
        <v>11.781157528672725</v>
      </c>
    </row>
    <row r="5136" spans="1:5" x14ac:dyDescent="0.3">
      <c r="A5136" s="81">
        <v>44173</v>
      </c>
      <c r="B5136" s="88">
        <v>1.9</v>
      </c>
      <c r="C5136" s="29">
        <f t="shared" si="240"/>
        <v>10.644086120723536</v>
      </c>
      <c r="D5136" s="80">
        <f t="shared" si="241"/>
        <v>11.71095068120294</v>
      </c>
      <c r="E5136" s="80">
        <f t="shared" si="242"/>
        <v>11.782270653735109</v>
      </c>
    </row>
    <row r="5137" spans="1:5" x14ac:dyDescent="0.3">
      <c r="A5137" s="81">
        <v>44174</v>
      </c>
      <c r="B5137" s="88">
        <v>1.9</v>
      </c>
      <c r="C5137" s="29">
        <f t="shared" si="240"/>
        <v>10.644881127515893</v>
      </c>
      <c r="D5137" s="80">
        <f t="shared" si="241"/>
        <v>11.711860709621936</v>
      </c>
      <c r="E5137" s="80">
        <f t="shared" si="242"/>
        <v>11.783383883969451</v>
      </c>
    </row>
    <row r="5138" spans="1:5" x14ac:dyDescent="0.3">
      <c r="A5138" s="81">
        <v>44175</v>
      </c>
      <c r="B5138" s="88">
        <v>1.9</v>
      </c>
      <c r="C5138" s="29">
        <f t="shared" si="240"/>
        <v>10.645676193687306</v>
      </c>
      <c r="D5138" s="80">
        <f t="shared" si="241"/>
        <v>11.712770808756943</v>
      </c>
      <c r="E5138" s="80">
        <f t="shared" si="242"/>
        <v>11.784497219385687</v>
      </c>
    </row>
    <row r="5139" spans="1:5" x14ac:dyDescent="0.3">
      <c r="A5139" s="81">
        <v>44176</v>
      </c>
      <c r="B5139" s="88">
        <v>1.9</v>
      </c>
      <c r="C5139" s="29">
        <f t="shared" si="240"/>
        <v>10.646471319242211</v>
      </c>
      <c r="D5139" s="80">
        <f t="shared" si="241"/>
        <v>11.713680978613457</v>
      </c>
      <c r="E5139" s="80">
        <f t="shared" si="242"/>
        <v>11.785610659993756</v>
      </c>
    </row>
    <row r="5140" spans="1:5" x14ac:dyDescent="0.3">
      <c r="A5140" s="81">
        <v>44179</v>
      </c>
      <c r="B5140" s="88">
        <v>1.9</v>
      </c>
      <c r="C5140" s="29">
        <f t="shared" si="240"/>
        <v>10.647266504185044</v>
      </c>
      <c r="D5140" s="80">
        <f t="shared" si="241"/>
        <v>11.714591219196972</v>
      </c>
      <c r="E5140" s="80">
        <f t="shared" si="242"/>
        <v>11.786724205803596</v>
      </c>
    </row>
    <row r="5141" spans="1:5" x14ac:dyDescent="0.3">
      <c r="A5141" s="81">
        <v>44180</v>
      </c>
      <c r="B5141" s="88">
        <v>1.9</v>
      </c>
      <c r="C5141" s="29">
        <f t="shared" si="240"/>
        <v>10.648061748520242</v>
      </c>
      <c r="D5141" s="80">
        <f t="shared" si="241"/>
        <v>11.715501530512986</v>
      </c>
      <c r="E5141" s="80">
        <f t="shared" si="242"/>
        <v>11.787837856825149</v>
      </c>
    </row>
    <row r="5142" spans="1:5" x14ac:dyDescent="0.3">
      <c r="A5142" s="81">
        <v>44181</v>
      </c>
      <c r="B5142" s="88">
        <v>1.9</v>
      </c>
      <c r="C5142" s="29">
        <f t="shared" si="240"/>
        <v>10.648857052252238</v>
      </c>
      <c r="D5142" s="80">
        <f t="shared" si="241"/>
        <v>11.716411912566995</v>
      </c>
      <c r="E5142" s="80">
        <f t="shared" si="242"/>
        <v>11.788951613068354</v>
      </c>
    </row>
    <row r="5143" spans="1:5" x14ac:dyDescent="0.3">
      <c r="A5143" s="81">
        <v>44182</v>
      </c>
      <c r="B5143" s="88">
        <v>1.9</v>
      </c>
      <c r="C5143" s="29">
        <f t="shared" si="240"/>
        <v>10.64965241538547</v>
      </c>
      <c r="D5143" s="80">
        <f t="shared" si="241"/>
        <v>11.717322365364495</v>
      </c>
      <c r="E5143" s="80">
        <f t="shared" si="242"/>
        <v>11.790065474543153</v>
      </c>
    </row>
    <row r="5144" spans="1:5" x14ac:dyDescent="0.3">
      <c r="A5144" s="81">
        <v>44183</v>
      </c>
      <c r="B5144" s="88">
        <v>1.9</v>
      </c>
      <c r="C5144" s="29">
        <f t="shared" si="240"/>
        <v>10.650447837924375</v>
      </c>
      <c r="D5144" s="80">
        <f t="shared" si="241"/>
        <v>11.718232888910984</v>
      </c>
      <c r="E5144" s="80">
        <f t="shared" si="242"/>
        <v>11.791179441259489</v>
      </c>
    </row>
    <row r="5145" spans="1:5" x14ac:dyDescent="0.3">
      <c r="A5145" s="81">
        <v>44186</v>
      </c>
      <c r="B5145" s="88">
        <v>1.9</v>
      </c>
      <c r="C5145" s="29">
        <f t="shared" si="240"/>
        <v>10.651243319873389</v>
      </c>
      <c r="D5145" s="80">
        <f t="shared" si="241"/>
        <v>11.71914348321196</v>
      </c>
      <c r="E5145" s="80">
        <f t="shared" si="242"/>
        <v>11.792293513227305</v>
      </c>
    </row>
    <row r="5146" spans="1:5" x14ac:dyDescent="0.3">
      <c r="A5146" s="81">
        <v>44187</v>
      </c>
      <c r="B5146" s="88">
        <v>1.9</v>
      </c>
      <c r="C5146" s="29">
        <f t="shared" si="240"/>
        <v>10.652038861236949</v>
      </c>
      <c r="D5146" s="80">
        <f t="shared" si="241"/>
        <v>11.72005414827292</v>
      </c>
      <c r="E5146" s="80">
        <f t="shared" si="242"/>
        <v>11.793407690456545</v>
      </c>
    </row>
    <row r="5147" spans="1:5" x14ac:dyDescent="0.3">
      <c r="A5147" s="81">
        <v>44188</v>
      </c>
      <c r="B5147" s="88">
        <v>1.9</v>
      </c>
      <c r="C5147" s="29">
        <f t="shared" si="240"/>
        <v>10.652834462019495</v>
      </c>
      <c r="D5147" s="80">
        <f t="shared" si="241"/>
        <v>11.720964884099365</v>
      </c>
      <c r="E5147" s="80">
        <f t="shared" si="242"/>
        <v>11.794521972957156</v>
      </c>
    </row>
    <row r="5148" spans="1:5" x14ac:dyDescent="0.3">
      <c r="A5148" s="81">
        <v>44189</v>
      </c>
      <c r="B5148" s="88">
        <v>1.9</v>
      </c>
      <c r="C5148" s="29">
        <f t="shared" si="240"/>
        <v>10.653630122225463</v>
      </c>
      <c r="D5148" s="80">
        <f t="shared" si="241"/>
        <v>11.721875690696791</v>
      </c>
      <c r="E5148" s="80">
        <f t="shared" si="242"/>
        <v>11.795636360739085</v>
      </c>
    </row>
    <row r="5149" spans="1:5" x14ac:dyDescent="0.3">
      <c r="A5149" s="81">
        <v>44193</v>
      </c>
      <c r="B5149" s="88">
        <v>1.9</v>
      </c>
      <c r="C5149" s="29">
        <f t="shared" si="240"/>
        <v>10.654425841859291</v>
      </c>
      <c r="D5149" s="80">
        <f t="shared" si="241"/>
        <v>11.722786568070699</v>
      </c>
      <c r="E5149" s="80">
        <f t="shared" si="242"/>
        <v>11.796750853812277</v>
      </c>
    </row>
    <row r="5150" spans="1:5" x14ac:dyDescent="0.3">
      <c r="A5150" s="81">
        <v>44194</v>
      </c>
      <c r="B5150" s="88">
        <v>1.9</v>
      </c>
      <c r="C5150" s="29">
        <f t="shared" si="240"/>
        <v>10.655221620925419</v>
      </c>
      <c r="D5150" s="80">
        <f t="shared" si="241"/>
        <v>11.72369751622659</v>
      </c>
      <c r="E5150" s="80">
        <f t="shared" si="242"/>
        <v>11.797865452186683</v>
      </c>
    </row>
    <row r="5151" spans="1:5" x14ac:dyDescent="0.3">
      <c r="A5151" s="81">
        <v>44195</v>
      </c>
      <c r="B5151" s="88">
        <v>1.9</v>
      </c>
      <c r="C5151" s="29">
        <f t="shared" si="240"/>
        <v>10.656017459428284</v>
      </c>
      <c r="D5151" s="80">
        <f t="shared" si="241"/>
        <v>11.724608535169962</v>
      </c>
      <c r="E5151" s="80">
        <f t="shared" si="242"/>
        <v>11.798980155872249</v>
      </c>
    </row>
    <row r="5152" spans="1:5" x14ac:dyDescent="0.3">
      <c r="A5152" s="81">
        <v>44196</v>
      </c>
      <c r="B5152" s="88">
        <v>1.9</v>
      </c>
      <c r="C5152" s="29">
        <f t="shared" si="240"/>
        <v>10.656813357372329</v>
      </c>
      <c r="D5152" s="80">
        <f t="shared" si="241"/>
        <v>11.725519624906317</v>
      </c>
      <c r="E5152" s="80">
        <f t="shared" si="242"/>
        <v>11.800094964878927</v>
      </c>
    </row>
    <row r="5153" spans="1:5" x14ac:dyDescent="0.3">
      <c r="A5153" s="81">
        <v>44200</v>
      </c>
      <c r="B5153" s="88">
        <v>1.9</v>
      </c>
      <c r="C5153" s="29">
        <f t="shared" si="240"/>
        <v>10.65760931476199</v>
      </c>
      <c r="D5153" s="80">
        <f t="shared" si="241"/>
        <v>11.726430785441156</v>
      </c>
      <c r="E5153" s="80">
        <f t="shared" si="242"/>
        <v>11.801209879216668</v>
      </c>
    </row>
    <row r="5154" spans="1:5" x14ac:dyDescent="0.3">
      <c r="A5154" s="81">
        <v>44201</v>
      </c>
      <c r="B5154" s="88">
        <v>1.9</v>
      </c>
      <c r="C5154" s="29">
        <f t="shared" si="240"/>
        <v>10.658405331601708</v>
      </c>
      <c r="D5154" s="80">
        <f t="shared" si="241"/>
        <v>11.72734201677998</v>
      </c>
      <c r="E5154" s="80">
        <f t="shared" si="242"/>
        <v>11.802324898895424</v>
      </c>
    </row>
    <row r="5155" spans="1:5" x14ac:dyDescent="0.3">
      <c r="A5155" s="81">
        <v>44202</v>
      </c>
      <c r="B5155" s="88">
        <v>1.9</v>
      </c>
      <c r="C5155" s="29">
        <f t="shared" si="240"/>
        <v>10.659201407895925</v>
      </c>
      <c r="D5155" s="80">
        <f t="shared" si="241"/>
        <v>11.728253318928292</v>
      </c>
      <c r="E5155" s="80">
        <f t="shared" si="242"/>
        <v>11.803440023925148</v>
      </c>
    </row>
    <row r="5156" spans="1:5" x14ac:dyDescent="0.3">
      <c r="A5156" s="81">
        <v>44203</v>
      </c>
      <c r="B5156" s="88">
        <v>1.9</v>
      </c>
      <c r="C5156" s="29">
        <f t="shared" si="240"/>
        <v>10.65999754364908</v>
      </c>
      <c r="D5156" s="80">
        <f t="shared" si="241"/>
        <v>11.729164691891594</v>
      </c>
      <c r="E5156" s="80">
        <f t="shared" si="242"/>
        <v>11.804555254315794</v>
      </c>
    </row>
    <row r="5157" spans="1:5" x14ac:dyDescent="0.3">
      <c r="A5157" s="81">
        <v>44204</v>
      </c>
      <c r="B5157" s="88">
        <v>1.9</v>
      </c>
      <c r="C5157" s="29">
        <f t="shared" si="240"/>
        <v>10.660793738865614</v>
      </c>
      <c r="D5157" s="80">
        <f t="shared" si="241"/>
        <v>11.730076135675388</v>
      </c>
      <c r="E5157" s="80">
        <f t="shared" si="242"/>
        <v>11.805670590077318</v>
      </c>
    </row>
    <row r="5158" spans="1:5" x14ac:dyDescent="0.3">
      <c r="A5158" s="81">
        <v>44207</v>
      </c>
      <c r="B5158" s="88">
        <v>1.9</v>
      </c>
      <c r="C5158" s="29">
        <f t="shared" si="240"/>
        <v>10.661589993549969</v>
      </c>
      <c r="D5158" s="80">
        <f t="shared" si="241"/>
        <v>11.730987650285178</v>
      </c>
      <c r="E5158" s="80">
        <f t="shared" si="242"/>
        <v>11.806786031219673</v>
      </c>
    </row>
    <row r="5159" spans="1:5" x14ac:dyDescent="0.3">
      <c r="A5159" s="81">
        <v>44208</v>
      </c>
      <c r="B5159" s="88">
        <v>1.9</v>
      </c>
      <c r="C5159" s="29">
        <f t="shared" si="240"/>
        <v>10.662386307706587</v>
      </c>
      <c r="D5159" s="80">
        <f t="shared" si="241"/>
        <v>11.731899235726466</v>
      </c>
      <c r="E5159" s="80">
        <f t="shared" si="242"/>
        <v>11.807901577752817</v>
      </c>
    </row>
    <row r="5160" spans="1:5" x14ac:dyDescent="0.3">
      <c r="A5160" s="81">
        <v>44209</v>
      </c>
      <c r="B5160" s="88">
        <v>1.9</v>
      </c>
      <c r="C5160" s="29">
        <f t="shared" si="240"/>
        <v>10.66318268133991</v>
      </c>
      <c r="D5160" s="80">
        <f t="shared" si="241"/>
        <v>11.732810892004759</v>
      </c>
      <c r="E5160" s="80">
        <f t="shared" si="242"/>
        <v>11.80901722968671</v>
      </c>
    </row>
    <row r="5161" spans="1:5" x14ac:dyDescent="0.3">
      <c r="A5161" s="81">
        <v>44210</v>
      </c>
      <c r="B5161" s="88">
        <v>1.9</v>
      </c>
      <c r="C5161" s="29">
        <f t="shared" si="240"/>
        <v>10.663979114454378</v>
      </c>
      <c r="D5161" s="80">
        <f t="shared" si="241"/>
        <v>11.73372261912556</v>
      </c>
      <c r="E5161" s="80">
        <f t="shared" si="242"/>
        <v>11.810132987031308</v>
      </c>
    </row>
    <row r="5162" spans="1:5" x14ac:dyDescent="0.3">
      <c r="A5162" s="81">
        <v>44211</v>
      </c>
      <c r="B5162" s="88">
        <v>1.9</v>
      </c>
      <c r="C5162" s="29">
        <f t="shared" si="240"/>
        <v>10.664775607054436</v>
      </c>
      <c r="D5162" s="80">
        <f t="shared" si="241"/>
        <v>11.734634417094375</v>
      </c>
      <c r="E5162" s="80">
        <f t="shared" si="242"/>
        <v>11.81124884979657</v>
      </c>
    </row>
    <row r="5163" spans="1:5" x14ac:dyDescent="0.3">
      <c r="A5163" s="81">
        <v>44214</v>
      </c>
      <c r="B5163" s="88">
        <v>1.9</v>
      </c>
      <c r="C5163" s="29">
        <f t="shared" si="240"/>
        <v>10.665572159144526</v>
      </c>
      <c r="D5163" s="80">
        <f t="shared" si="241"/>
        <v>11.735546285916708</v>
      </c>
      <c r="E5163" s="80">
        <f t="shared" si="242"/>
        <v>11.812364817992458</v>
      </c>
    </row>
    <row r="5164" spans="1:5" x14ac:dyDescent="0.3">
      <c r="A5164" s="81">
        <v>44215</v>
      </c>
      <c r="B5164" s="88">
        <v>1.9</v>
      </c>
      <c r="C5164" s="29">
        <f t="shared" si="240"/>
        <v>10.666368770729092</v>
      </c>
      <c r="D5164" s="80">
        <f t="shared" si="241"/>
        <v>11.736458225598067</v>
      </c>
      <c r="E5164" s="80">
        <f t="shared" si="242"/>
        <v>11.813480891628934</v>
      </c>
    </row>
    <row r="5165" spans="1:5" x14ac:dyDescent="0.3">
      <c r="A5165" s="81">
        <v>44216</v>
      </c>
      <c r="B5165" s="88">
        <v>1.9</v>
      </c>
      <c r="C5165" s="29">
        <f t="shared" si="240"/>
        <v>10.667165441812577</v>
      </c>
      <c r="D5165" s="80">
        <f t="shared" si="241"/>
        <v>11.737370236143956</v>
      </c>
      <c r="E5165" s="80">
        <f t="shared" si="242"/>
        <v>11.81459707071596</v>
      </c>
    </row>
    <row r="5166" spans="1:5" x14ac:dyDescent="0.3">
      <c r="A5166" s="81">
        <v>44217</v>
      </c>
      <c r="B5166" s="88">
        <v>1.9</v>
      </c>
      <c r="C5166" s="29">
        <f t="shared" si="240"/>
        <v>10.667962172399426</v>
      </c>
      <c r="D5166" s="80">
        <f t="shared" si="241"/>
        <v>11.738282317559884</v>
      </c>
      <c r="E5166" s="80">
        <f t="shared" si="242"/>
        <v>11.815713355263499</v>
      </c>
    </row>
    <row r="5167" spans="1:5" x14ac:dyDescent="0.3">
      <c r="A5167" s="81">
        <v>44218</v>
      </c>
      <c r="B5167" s="88">
        <v>1.9</v>
      </c>
      <c r="C5167" s="29">
        <f t="shared" si="240"/>
        <v>10.668758962494081</v>
      </c>
      <c r="D5167" s="80">
        <f t="shared" si="241"/>
        <v>11.739194469851356</v>
      </c>
      <c r="E5167" s="80">
        <f t="shared" si="242"/>
        <v>11.816829745281515</v>
      </c>
    </row>
    <row r="5168" spans="1:5" x14ac:dyDescent="0.3">
      <c r="A5168" s="81">
        <v>44221</v>
      </c>
      <c r="B5168" s="88">
        <v>1.9</v>
      </c>
      <c r="C5168" s="29">
        <f t="shared" si="240"/>
        <v>10.66955581210099</v>
      </c>
      <c r="D5168" s="80">
        <f t="shared" si="241"/>
        <v>11.740106693023879</v>
      </c>
      <c r="E5168" s="80">
        <f t="shared" si="242"/>
        <v>11.817946240779973</v>
      </c>
    </row>
    <row r="5169" spans="1:5" x14ac:dyDescent="0.3">
      <c r="A5169" s="81">
        <v>44222</v>
      </c>
      <c r="B5169" s="88">
        <v>1.9</v>
      </c>
      <c r="C5169" s="29">
        <f t="shared" si="240"/>
        <v>10.670352721224596</v>
      </c>
      <c r="D5169" s="80">
        <f t="shared" si="241"/>
        <v>11.741018987082963</v>
      </c>
      <c r="E5169" s="80">
        <f t="shared" si="242"/>
        <v>11.81906284176884</v>
      </c>
    </row>
    <row r="5170" spans="1:5" x14ac:dyDescent="0.3">
      <c r="A5170" s="81">
        <v>44223</v>
      </c>
      <c r="B5170" s="88">
        <v>1.9</v>
      </c>
      <c r="C5170" s="29">
        <f t="shared" si="240"/>
        <v>10.671149689869344</v>
      </c>
      <c r="D5170" s="80">
        <f t="shared" si="241"/>
        <v>11.741931352034117</v>
      </c>
      <c r="E5170" s="80">
        <f t="shared" si="242"/>
        <v>11.820179548258082</v>
      </c>
    </row>
    <row r="5171" spans="1:5" x14ac:dyDescent="0.3">
      <c r="A5171" s="81">
        <v>44224</v>
      </c>
      <c r="B5171" s="88">
        <v>1.9</v>
      </c>
      <c r="C5171" s="29">
        <f t="shared" si="240"/>
        <v>10.671946718039679</v>
      </c>
      <c r="D5171" s="80">
        <f t="shared" si="241"/>
        <v>11.742843787882848</v>
      </c>
      <c r="E5171" s="80">
        <f t="shared" si="242"/>
        <v>11.821296360257668</v>
      </c>
    </row>
    <row r="5172" spans="1:5" x14ac:dyDescent="0.3">
      <c r="A5172" s="81">
        <v>44225</v>
      </c>
      <c r="B5172" s="88">
        <v>1.9</v>
      </c>
      <c r="C5172" s="29">
        <f t="shared" si="240"/>
        <v>10.672743805740049</v>
      </c>
      <c r="D5172" s="80">
        <f t="shared" si="241"/>
        <v>11.743756294634665</v>
      </c>
      <c r="E5172" s="80">
        <f t="shared" si="242"/>
        <v>11.822413277777565</v>
      </c>
    </row>
    <row r="5173" spans="1:5" x14ac:dyDescent="0.3">
      <c r="A5173" s="81">
        <v>44228</v>
      </c>
      <c r="B5173" s="88">
        <v>1.9</v>
      </c>
      <c r="C5173" s="29">
        <f t="shared" si="240"/>
        <v>10.6735409529749</v>
      </c>
      <c r="D5173" s="80">
        <f t="shared" si="241"/>
        <v>11.744668872295078</v>
      </c>
      <c r="E5173" s="80">
        <f t="shared" si="242"/>
        <v>11.823530300827747</v>
      </c>
    </row>
    <row r="5174" spans="1:5" x14ac:dyDescent="0.3">
      <c r="A5174" s="81">
        <v>44229</v>
      </c>
      <c r="B5174" s="88">
        <v>1.9</v>
      </c>
      <c r="C5174" s="29">
        <f t="shared" si="240"/>
        <v>10.674338159748677</v>
      </c>
      <c r="D5174" s="80">
        <f t="shared" si="241"/>
        <v>11.745581520869598</v>
      </c>
      <c r="E5174" s="80">
        <f t="shared" si="242"/>
        <v>11.824647429418182</v>
      </c>
    </row>
    <row r="5175" spans="1:5" x14ac:dyDescent="0.3">
      <c r="A5175" s="81">
        <v>44230</v>
      </c>
      <c r="B5175" s="88">
        <v>1.9</v>
      </c>
      <c r="C5175" s="29">
        <f t="shared" si="240"/>
        <v>10.675135426065827</v>
      </c>
      <c r="D5175" s="80">
        <f t="shared" si="241"/>
        <v>11.746494240363736</v>
      </c>
      <c r="E5175" s="80">
        <f t="shared" si="242"/>
        <v>11.825764663558841</v>
      </c>
    </row>
    <row r="5176" spans="1:5" x14ac:dyDescent="0.3">
      <c r="A5176" s="81">
        <v>44231</v>
      </c>
      <c r="B5176" s="88">
        <v>1.9</v>
      </c>
      <c r="C5176" s="29">
        <f t="shared" si="240"/>
        <v>10.6759327519308</v>
      </c>
      <c r="D5176" s="80">
        <f t="shared" si="241"/>
        <v>11.747407030783002</v>
      </c>
      <c r="E5176" s="80">
        <f t="shared" si="242"/>
        <v>11.8268820032597</v>
      </c>
    </row>
    <row r="5177" spans="1:5" x14ac:dyDescent="0.3">
      <c r="A5177" s="81">
        <v>44232</v>
      </c>
      <c r="B5177" s="88">
        <v>1.9</v>
      </c>
      <c r="C5177" s="29">
        <f t="shared" si="240"/>
        <v>10.676730137348041</v>
      </c>
      <c r="D5177" s="80">
        <f t="shared" si="241"/>
        <v>11.748319892132907</v>
      </c>
      <c r="E5177" s="80">
        <f t="shared" si="242"/>
        <v>11.827999448530729</v>
      </c>
    </row>
    <row r="5178" spans="1:5" x14ac:dyDescent="0.3">
      <c r="A5178" s="81">
        <v>44235</v>
      </c>
      <c r="B5178" s="88">
        <v>1.9</v>
      </c>
      <c r="C5178" s="29">
        <f t="shared" si="240"/>
        <v>10.677527582322</v>
      </c>
      <c r="D5178" s="80">
        <f t="shared" si="241"/>
        <v>11.749232824418964</v>
      </c>
      <c r="E5178" s="80">
        <f t="shared" si="242"/>
        <v>11.829116999381906</v>
      </c>
    </row>
    <row r="5179" spans="1:5" x14ac:dyDescent="0.3">
      <c r="A5179" s="81">
        <v>44236</v>
      </c>
      <c r="B5179" s="88">
        <v>1.9</v>
      </c>
      <c r="C5179" s="29">
        <f t="shared" si="240"/>
        <v>10.678325086857123</v>
      </c>
      <c r="D5179" s="80">
        <f t="shared" si="241"/>
        <v>11.750145827646685</v>
      </c>
      <c r="E5179" s="80">
        <f t="shared" si="242"/>
        <v>11.830234655823205</v>
      </c>
    </row>
    <row r="5180" spans="1:5" x14ac:dyDescent="0.3">
      <c r="A5180" s="81">
        <v>44237</v>
      </c>
      <c r="B5180" s="88">
        <v>1.9</v>
      </c>
      <c r="C5180" s="29">
        <f t="shared" si="240"/>
        <v>10.67912265095786</v>
      </c>
      <c r="D5180" s="80">
        <f t="shared" si="241"/>
        <v>11.751058901821581</v>
      </c>
      <c r="E5180" s="80">
        <f t="shared" si="242"/>
        <v>11.831352417864602</v>
      </c>
    </row>
    <row r="5181" spans="1:5" x14ac:dyDescent="0.3">
      <c r="A5181" s="81">
        <v>44238</v>
      </c>
      <c r="B5181" s="88">
        <v>1.9</v>
      </c>
      <c r="C5181" s="29">
        <f t="shared" si="240"/>
        <v>10.679920274628659</v>
      </c>
      <c r="D5181" s="80">
        <f t="shared" si="241"/>
        <v>11.751972046949168</v>
      </c>
      <c r="E5181" s="80">
        <f t="shared" si="242"/>
        <v>11.832470285516075</v>
      </c>
    </row>
    <row r="5182" spans="1:5" x14ac:dyDescent="0.3">
      <c r="A5182" s="81">
        <v>44239</v>
      </c>
      <c r="B5182" s="88">
        <v>1.9</v>
      </c>
      <c r="C5182" s="29">
        <f t="shared" si="240"/>
        <v>10.68071795787397</v>
      </c>
      <c r="D5182" s="80">
        <f t="shared" si="241"/>
        <v>11.752885263034958</v>
      </c>
      <c r="E5182" s="80">
        <f t="shared" si="242"/>
        <v>11.833588258787604</v>
      </c>
    </row>
    <row r="5183" spans="1:5" x14ac:dyDescent="0.3">
      <c r="A5183" s="81">
        <v>44244</v>
      </c>
      <c r="B5183" s="88">
        <v>1.9</v>
      </c>
      <c r="C5183" s="29">
        <f t="shared" si="240"/>
        <v>10.681515700698244</v>
      </c>
      <c r="D5183" s="80">
        <f t="shared" si="241"/>
        <v>11.753798550084465</v>
      </c>
      <c r="E5183" s="80">
        <f t="shared" si="242"/>
        <v>11.834706337689164</v>
      </c>
    </row>
    <row r="5184" spans="1:5" x14ac:dyDescent="0.3">
      <c r="A5184" s="81">
        <v>44245</v>
      </c>
      <c r="B5184" s="88">
        <v>1.9</v>
      </c>
      <c r="C5184" s="29">
        <f t="shared" si="240"/>
        <v>10.682313503105927</v>
      </c>
      <c r="D5184" s="80">
        <f t="shared" si="241"/>
        <v>11.754711908103204</v>
      </c>
      <c r="E5184" s="80">
        <f t="shared" si="242"/>
        <v>11.835824522230739</v>
      </c>
    </row>
    <row r="5185" spans="1:5" x14ac:dyDescent="0.3">
      <c r="A5185" s="81">
        <v>44246</v>
      </c>
      <c r="B5185" s="88">
        <v>1.9</v>
      </c>
      <c r="C5185" s="29">
        <f t="shared" si="240"/>
        <v>10.683111365101473</v>
      </c>
      <c r="D5185" s="80">
        <f t="shared" si="241"/>
        <v>11.755625337096689</v>
      </c>
      <c r="E5185" s="80">
        <f t="shared" si="242"/>
        <v>11.83694281242231</v>
      </c>
    </row>
    <row r="5186" spans="1:5" x14ac:dyDescent="0.3">
      <c r="A5186" s="81">
        <v>44249</v>
      </c>
      <c r="B5186" s="88">
        <v>1.9</v>
      </c>
      <c r="C5186" s="29">
        <f t="shared" si="240"/>
        <v>10.683909286689332</v>
      </c>
      <c r="D5186" s="80">
        <f t="shared" si="241"/>
        <v>11.756538837070435</v>
      </c>
      <c r="E5186" s="80">
        <f t="shared" si="242"/>
        <v>11.838061208273858</v>
      </c>
    </row>
    <row r="5187" spans="1:5" x14ac:dyDescent="0.3">
      <c r="A5187" s="81">
        <v>44250</v>
      </c>
      <c r="B5187" s="88">
        <v>1.9</v>
      </c>
      <c r="C5187" s="29">
        <f t="shared" si="240"/>
        <v>10.684707267873954</v>
      </c>
      <c r="D5187" s="80">
        <f t="shared" si="241"/>
        <v>11.757452408029959</v>
      </c>
      <c r="E5187" s="80">
        <f t="shared" si="242"/>
        <v>11.839179709795367</v>
      </c>
    </row>
    <row r="5188" spans="1:5" x14ac:dyDescent="0.3">
      <c r="A5188" s="81">
        <v>44251</v>
      </c>
      <c r="B5188" s="88">
        <v>1.9</v>
      </c>
      <c r="C5188" s="29">
        <f t="shared" si="240"/>
        <v>10.68550530865979</v>
      </c>
      <c r="D5188" s="80">
        <f t="shared" si="241"/>
        <v>11.758366049980776</v>
      </c>
      <c r="E5188" s="80">
        <f t="shared" si="242"/>
        <v>11.840298316996821</v>
      </c>
    </row>
    <row r="5189" spans="1:5" x14ac:dyDescent="0.3">
      <c r="A5189" s="81">
        <v>44252</v>
      </c>
      <c r="B5189" s="88">
        <v>1.9</v>
      </c>
      <c r="C5189" s="29">
        <f t="shared" ref="C5189:C5252" si="243">IF(A5189=$B$2,1,IF(A5188&lt;DATE(1998,1,2),ROUND(B5188/3000+1,8)*C5188,ROUND(((1+B5188/100)^(1/252)),8)*C5188))</f>
        <v>10.686303409051293</v>
      </c>
      <c r="D5189" s="80">
        <f t="shared" ref="D5189:D5252" si="244">(((ROUND(C5189/C5188,8)-1)*$D$1)+1)*D5188</f>
        <v>11.759279762928402</v>
      </c>
      <c r="E5189" s="80">
        <f t="shared" ref="E5189:E5252" si="245">(((ROUND(C5189/C5188,8))*(($E$1+1)^(1/252)))*E5188)</f>
        <v>11.841417029888204</v>
      </c>
    </row>
    <row r="5190" spans="1:5" x14ac:dyDescent="0.3">
      <c r="A5190" s="81">
        <v>44253</v>
      </c>
      <c r="B5190" s="88">
        <v>1.9</v>
      </c>
      <c r="C5190" s="29">
        <f t="shared" si="243"/>
        <v>10.687101569052913</v>
      </c>
      <c r="D5190" s="80">
        <f t="shared" si="244"/>
        <v>11.760193546878357</v>
      </c>
      <c r="E5190" s="80">
        <f t="shared" si="245"/>
        <v>11.842535848479503</v>
      </c>
    </row>
    <row r="5191" spans="1:5" x14ac:dyDescent="0.3">
      <c r="A5191" s="81">
        <v>44256</v>
      </c>
      <c r="B5191" s="88">
        <v>1.9</v>
      </c>
      <c r="C5191" s="29">
        <f t="shared" si="243"/>
        <v>10.687899788669105</v>
      </c>
      <c r="D5191" s="80">
        <f t="shared" si="244"/>
        <v>11.761107401836155</v>
      </c>
      <c r="E5191" s="80">
        <f t="shared" si="245"/>
        <v>11.843654772780704</v>
      </c>
    </row>
    <row r="5192" spans="1:5" x14ac:dyDescent="0.3">
      <c r="A5192" s="81">
        <v>44257</v>
      </c>
      <c r="B5192" s="88">
        <v>1.9</v>
      </c>
      <c r="C5192" s="29">
        <f t="shared" si="243"/>
        <v>10.688698067904319</v>
      </c>
      <c r="D5192" s="80">
        <f t="shared" si="244"/>
        <v>11.762021327807314</v>
      </c>
      <c r="E5192" s="80">
        <f t="shared" si="245"/>
        <v>11.844773802801797</v>
      </c>
    </row>
    <row r="5193" spans="1:5" x14ac:dyDescent="0.3">
      <c r="A5193" s="81">
        <v>44258</v>
      </c>
      <c r="B5193" s="88">
        <v>1.9</v>
      </c>
      <c r="C5193" s="29">
        <f t="shared" si="243"/>
        <v>10.689496406763011</v>
      </c>
      <c r="D5193" s="80">
        <f t="shared" si="244"/>
        <v>11.762935324797356</v>
      </c>
      <c r="E5193" s="80">
        <f t="shared" si="245"/>
        <v>11.845892938552767</v>
      </c>
    </row>
    <row r="5194" spans="1:5" x14ac:dyDescent="0.3">
      <c r="A5194" s="81">
        <v>44259</v>
      </c>
      <c r="B5194" s="88">
        <v>1.9</v>
      </c>
      <c r="C5194" s="29">
        <f t="shared" si="243"/>
        <v>10.690294805249632</v>
      </c>
      <c r="D5194" s="80">
        <f t="shared" si="244"/>
        <v>11.763849392811796</v>
      </c>
      <c r="E5194" s="80">
        <f t="shared" si="245"/>
        <v>11.847012180043606</v>
      </c>
    </row>
    <row r="5195" spans="1:5" x14ac:dyDescent="0.3">
      <c r="A5195" s="81">
        <v>44260</v>
      </c>
      <c r="B5195" s="88">
        <v>1.9</v>
      </c>
      <c r="C5195" s="29">
        <f t="shared" si="243"/>
        <v>10.691093263368636</v>
      </c>
      <c r="D5195" s="80">
        <f t="shared" si="244"/>
        <v>11.764763531856154</v>
      </c>
      <c r="E5195" s="80">
        <f t="shared" si="245"/>
        <v>11.848131527284306</v>
      </c>
    </row>
    <row r="5196" spans="1:5" x14ac:dyDescent="0.3">
      <c r="A5196" s="81">
        <v>44263</v>
      </c>
      <c r="B5196" s="88">
        <v>1.9</v>
      </c>
      <c r="C5196" s="29">
        <f t="shared" si="243"/>
        <v>10.691891781124475</v>
      </c>
      <c r="D5196" s="80">
        <f t="shared" si="244"/>
        <v>11.765677741935949</v>
      </c>
      <c r="E5196" s="80">
        <f t="shared" si="245"/>
        <v>11.849250980284856</v>
      </c>
    </row>
    <row r="5197" spans="1:5" x14ac:dyDescent="0.3">
      <c r="A5197" s="81">
        <v>44264</v>
      </c>
      <c r="B5197" s="88">
        <v>1.9</v>
      </c>
      <c r="C5197" s="29">
        <f t="shared" si="243"/>
        <v>10.692690358521606</v>
      </c>
      <c r="D5197" s="80">
        <f t="shared" si="244"/>
        <v>11.766592023056702</v>
      </c>
      <c r="E5197" s="80">
        <f t="shared" si="245"/>
        <v>11.85037053905525</v>
      </c>
    </row>
    <row r="5198" spans="1:5" x14ac:dyDescent="0.3">
      <c r="A5198" s="81">
        <v>44265</v>
      </c>
      <c r="B5198" s="88">
        <v>1.9</v>
      </c>
      <c r="C5198" s="29">
        <f t="shared" si="243"/>
        <v>10.693488995564483</v>
      </c>
      <c r="D5198" s="80">
        <f t="shared" si="244"/>
        <v>11.767506375223935</v>
      </c>
      <c r="E5198" s="80">
        <f t="shared" si="245"/>
        <v>11.851490203605481</v>
      </c>
    </row>
    <row r="5199" spans="1:5" x14ac:dyDescent="0.3">
      <c r="A5199" s="81">
        <v>44266</v>
      </c>
      <c r="B5199" s="88">
        <v>1.9</v>
      </c>
      <c r="C5199" s="29">
        <f t="shared" si="243"/>
        <v>10.694287692257561</v>
      </c>
      <c r="D5199" s="80">
        <f t="shared" si="244"/>
        <v>11.768420798443167</v>
      </c>
      <c r="E5199" s="80">
        <f t="shared" si="245"/>
        <v>11.852609973945544</v>
      </c>
    </row>
    <row r="5200" spans="1:5" x14ac:dyDescent="0.3">
      <c r="A5200" s="81">
        <v>44267</v>
      </c>
      <c r="B5200" s="88">
        <v>1.9</v>
      </c>
      <c r="C5200" s="29">
        <f t="shared" si="243"/>
        <v>10.695086448605295</v>
      </c>
      <c r="D5200" s="80">
        <f t="shared" si="244"/>
        <v>11.769335292719918</v>
      </c>
      <c r="E5200" s="80">
        <f t="shared" si="245"/>
        <v>11.853729850085434</v>
      </c>
    </row>
    <row r="5201" spans="1:5" x14ac:dyDescent="0.3">
      <c r="A5201" s="81">
        <v>44270</v>
      </c>
      <c r="B5201" s="88">
        <v>1.9</v>
      </c>
      <c r="C5201" s="29">
        <f t="shared" si="243"/>
        <v>10.695885264612141</v>
      </c>
      <c r="D5201" s="80">
        <f t="shared" si="244"/>
        <v>11.770249858059712</v>
      </c>
      <c r="E5201" s="80">
        <f t="shared" si="245"/>
        <v>11.854849832035148</v>
      </c>
    </row>
    <row r="5202" spans="1:5" x14ac:dyDescent="0.3">
      <c r="A5202" s="81">
        <v>44271</v>
      </c>
      <c r="B5202" s="88">
        <v>1.9</v>
      </c>
      <c r="C5202" s="29">
        <f t="shared" si="243"/>
        <v>10.696684140282555</v>
      </c>
      <c r="D5202" s="80">
        <f t="shared" si="244"/>
        <v>11.771164494468069</v>
      </c>
      <c r="E5202" s="80">
        <f t="shared" si="245"/>
        <v>11.855969919804682</v>
      </c>
    </row>
    <row r="5203" spans="1:5" x14ac:dyDescent="0.3">
      <c r="A5203" s="81">
        <v>44272</v>
      </c>
      <c r="B5203" s="88">
        <v>1.9</v>
      </c>
      <c r="C5203" s="29">
        <f t="shared" si="243"/>
        <v>10.697483075620992</v>
      </c>
      <c r="D5203" s="80">
        <f t="shared" si="244"/>
        <v>11.772079201950513</v>
      </c>
      <c r="E5203" s="80">
        <f t="shared" si="245"/>
        <v>11.857090113404036</v>
      </c>
    </row>
    <row r="5204" spans="1:5" x14ac:dyDescent="0.3">
      <c r="A5204" s="81">
        <v>44273</v>
      </c>
      <c r="B5204" s="88">
        <v>2.65</v>
      </c>
      <c r="C5204" s="29">
        <f t="shared" si="243"/>
        <v>10.69828207063191</v>
      </c>
      <c r="D5204" s="80">
        <f t="shared" si="244"/>
        <v>11.772993980512567</v>
      </c>
      <c r="E5204" s="80">
        <f t="shared" si="245"/>
        <v>11.858210412843208</v>
      </c>
    </row>
    <row r="5205" spans="1:5" x14ac:dyDescent="0.3">
      <c r="A5205" s="81">
        <v>44274</v>
      </c>
      <c r="B5205" s="88">
        <v>2.65</v>
      </c>
      <c r="C5205" s="29">
        <f t="shared" si="243"/>
        <v>10.699392445328021</v>
      </c>
      <c r="D5205" s="80">
        <f t="shared" si="244"/>
        <v>11.774265265087232</v>
      </c>
      <c r="E5205" s="80">
        <f t="shared" si="245"/>
        <v>11.859675898884925</v>
      </c>
    </row>
    <row r="5206" spans="1:5" x14ac:dyDescent="0.3">
      <c r="A5206" s="81">
        <v>44277</v>
      </c>
      <c r="B5206" s="88">
        <v>2.65</v>
      </c>
      <c r="C5206" s="29">
        <f t="shared" si="243"/>
        <v>10.700502935269922</v>
      </c>
      <c r="D5206" s="80">
        <f t="shared" si="244"/>
        <v>11.775536686939168</v>
      </c>
      <c r="E5206" s="80">
        <f t="shared" si="245"/>
        <v>11.861141566037388</v>
      </c>
    </row>
    <row r="5207" spans="1:5" x14ac:dyDescent="0.3">
      <c r="A5207" s="81">
        <v>44278</v>
      </c>
      <c r="B5207" s="88">
        <v>2.65</v>
      </c>
      <c r="C5207" s="29">
        <f t="shared" si="243"/>
        <v>10.701613540469575</v>
      </c>
      <c r="D5207" s="80">
        <f t="shared" si="244"/>
        <v>11.776808246083196</v>
      </c>
      <c r="E5207" s="80">
        <f t="shared" si="245"/>
        <v>11.86260741432298</v>
      </c>
    </row>
    <row r="5208" spans="1:5" x14ac:dyDescent="0.3">
      <c r="A5208" s="81">
        <v>44279</v>
      </c>
      <c r="B5208" s="88">
        <v>2.65</v>
      </c>
      <c r="C5208" s="29">
        <f t="shared" si="243"/>
        <v>10.702724260938941</v>
      </c>
      <c r="D5208" s="80">
        <f t="shared" si="244"/>
        <v>11.778079942534143</v>
      </c>
      <c r="E5208" s="80">
        <f t="shared" si="245"/>
        <v>11.864073443764086</v>
      </c>
    </row>
    <row r="5209" spans="1:5" x14ac:dyDescent="0.3">
      <c r="A5209" s="81">
        <v>44280</v>
      </c>
      <c r="B5209" s="88">
        <v>2.65</v>
      </c>
      <c r="C5209" s="29">
        <f t="shared" si="243"/>
        <v>10.703835096689986</v>
      </c>
      <c r="D5209" s="80">
        <f t="shared" si="244"/>
        <v>11.779351776306836</v>
      </c>
      <c r="E5209" s="80">
        <f t="shared" si="245"/>
        <v>11.865539654383094</v>
      </c>
    </row>
    <row r="5210" spans="1:5" x14ac:dyDescent="0.3">
      <c r="A5210" s="81">
        <v>44281</v>
      </c>
      <c r="B5210" s="88">
        <v>2.65</v>
      </c>
      <c r="C5210" s="29">
        <f t="shared" si="243"/>
        <v>10.704946047734671</v>
      </c>
      <c r="D5210" s="80">
        <f t="shared" si="244"/>
        <v>11.780623747416103</v>
      </c>
      <c r="E5210" s="80">
        <f t="shared" si="245"/>
        <v>11.867006046202395</v>
      </c>
    </row>
    <row r="5211" spans="1:5" x14ac:dyDescent="0.3">
      <c r="A5211" s="81">
        <v>44284</v>
      </c>
      <c r="B5211" s="88">
        <v>2.65</v>
      </c>
      <c r="C5211" s="29">
        <f t="shared" si="243"/>
        <v>10.706057114084965</v>
      </c>
      <c r="D5211" s="80">
        <f t="shared" si="244"/>
        <v>11.781895855876773</v>
      </c>
      <c r="E5211" s="80">
        <f t="shared" si="245"/>
        <v>11.868472619244381</v>
      </c>
    </row>
    <row r="5212" spans="1:5" x14ac:dyDescent="0.3">
      <c r="A5212" s="81">
        <v>44285</v>
      </c>
      <c r="B5212" s="88">
        <v>2.65</v>
      </c>
      <c r="C5212" s="29">
        <f t="shared" si="243"/>
        <v>10.707168295752837</v>
      </c>
      <c r="D5212" s="80">
        <f t="shared" si="244"/>
        <v>11.783168101703678</v>
      </c>
      <c r="E5212" s="80">
        <f t="shared" si="245"/>
        <v>11.86993937353145</v>
      </c>
    </row>
    <row r="5213" spans="1:5" x14ac:dyDescent="0.3">
      <c r="A5213" s="81">
        <v>44286</v>
      </c>
      <c r="B5213" s="88">
        <v>2.65</v>
      </c>
      <c r="C5213" s="29">
        <f t="shared" si="243"/>
        <v>10.708279592750253</v>
      </c>
      <c r="D5213" s="80">
        <f t="shared" si="244"/>
        <v>11.784440484911652</v>
      </c>
      <c r="E5213" s="80">
        <f t="shared" si="245"/>
        <v>11.871406309086</v>
      </c>
    </row>
    <row r="5214" spans="1:5" x14ac:dyDescent="0.3">
      <c r="A5214" s="81">
        <v>44287</v>
      </c>
      <c r="B5214" s="88">
        <v>2.65</v>
      </c>
      <c r="C5214" s="29">
        <f t="shared" si="243"/>
        <v>10.709391005089186</v>
      </c>
      <c r="D5214" s="80">
        <f t="shared" si="244"/>
        <v>11.785713005515531</v>
      </c>
      <c r="E5214" s="80">
        <f t="shared" si="245"/>
        <v>11.872873425930432</v>
      </c>
    </row>
    <row r="5215" spans="1:5" x14ac:dyDescent="0.3">
      <c r="A5215" s="81">
        <v>44291</v>
      </c>
      <c r="B5215" s="88">
        <v>2.65</v>
      </c>
      <c r="C5215" s="29">
        <f t="shared" si="243"/>
        <v>10.710502532781605</v>
      </c>
      <c r="D5215" s="80">
        <f t="shared" si="244"/>
        <v>11.786985663530148</v>
      </c>
      <c r="E5215" s="80">
        <f t="shared" si="245"/>
        <v>11.874340724087153</v>
      </c>
    </row>
    <row r="5216" spans="1:5" x14ac:dyDescent="0.3">
      <c r="A5216" s="81">
        <v>44292</v>
      </c>
      <c r="B5216" s="88">
        <v>2.65</v>
      </c>
      <c r="C5216" s="29">
        <f t="shared" si="243"/>
        <v>10.711614175839482</v>
      </c>
      <c r="D5216" s="80">
        <f t="shared" si="244"/>
        <v>11.788258458970343</v>
      </c>
      <c r="E5216" s="80">
        <f t="shared" si="245"/>
        <v>11.875808203578568</v>
      </c>
    </row>
    <row r="5217" spans="1:5" x14ac:dyDescent="0.3">
      <c r="A5217" s="81">
        <v>44293</v>
      </c>
      <c r="B5217" s="88">
        <v>2.65</v>
      </c>
      <c r="C5217" s="29">
        <f t="shared" si="243"/>
        <v>10.712725934274793</v>
      </c>
      <c r="D5217" s="80">
        <f t="shared" si="244"/>
        <v>11.789531391850957</v>
      </c>
      <c r="E5217" s="80">
        <f t="shared" si="245"/>
        <v>11.877275864427089</v>
      </c>
    </row>
    <row r="5218" spans="1:5" x14ac:dyDescent="0.3">
      <c r="A5218" s="81">
        <v>44294</v>
      </c>
      <c r="B5218" s="88">
        <v>2.65</v>
      </c>
      <c r="C5218" s="29">
        <f t="shared" si="243"/>
        <v>10.713837808099512</v>
      </c>
      <c r="D5218" s="80">
        <f t="shared" si="244"/>
        <v>11.790804462186829</v>
      </c>
      <c r="E5218" s="80">
        <f t="shared" si="245"/>
        <v>11.878743706655127</v>
      </c>
    </row>
    <row r="5219" spans="1:5" x14ac:dyDescent="0.3">
      <c r="A5219" s="81">
        <v>44295</v>
      </c>
      <c r="B5219" s="88">
        <v>2.65</v>
      </c>
      <c r="C5219" s="29">
        <f t="shared" si="243"/>
        <v>10.714949797325616</v>
      </c>
      <c r="D5219" s="80">
        <f t="shared" si="244"/>
        <v>11.792077669992803</v>
      </c>
      <c r="E5219" s="80">
        <f t="shared" si="245"/>
        <v>11.880211730285099</v>
      </c>
    </row>
    <row r="5220" spans="1:5" x14ac:dyDescent="0.3">
      <c r="A5220" s="81">
        <v>44298</v>
      </c>
      <c r="B5220" s="88">
        <v>2.65</v>
      </c>
      <c r="C5220" s="29">
        <f t="shared" si="243"/>
        <v>10.71606190196508</v>
      </c>
      <c r="D5220" s="80">
        <f t="shared" si="244"/>
        <v>11.793351015283724</v>
      </c>
      <c r="E5220" s="80">
        <f t="shared" si="245"/>
        <v>11.881679935339424</v>
      </c>
    </row>
    <row r="5221" spans="1:5" x14ac:dyDescent="0.3">
      <c r="A5221" s="81">
        <v>44299</v>
      </c>
      <c r="B5221" s="88">
        <v>2.65</v>
      </c>
      <c r="C5221" s="29">
        <f t="shared" si="243"/>
        <v>10.717174122029885</v>
      </c>
      <c r="D5221" s="80">
        <f t="shared" si="244"/>
        <v>11.794624498074436</v>
      </c>
      <c r="E5221" s="80">
        <f t="shared" si="245"/>
        <v>11.883148321840521</v>
      </c>
    </row>
    <row r="5222" spans="1:5" x14ac:dyDescent="0.3">
      <c r="A5222" s="81">
        <v>44300</v>
      </c>
      <c r="B5222" s="88">
        <v>2.65</v>
      </c>
      <c r="C5222" s="29">
        <f t="shared" si="243"/>
        <v>10.718286457532011</v>
      </c>
      <c r="D5222" s="80">
        <f t="shared" si="244"/>
        <v>11.795898118379787</v>
      </c>
      <c r="E5222" s="80">
        <f t="shared" si="245"/>
        <v>11.884616889810815</v>
      </c>
    </row>
    <row r="5223" spans="1:5" x14ac:dyDescent="0.3">
      <c r="A5223" s="81">
        <v>44301</v>
      </c>
      <c r="B5223" s="88">
        <v>2.65</v>
      </c>
      <c r="C5223" s="29">
        <f t="shared" si="243"/>
        <v>10.71939890848344</v>
      </c>
      <c r="D5223" s="80">
        <f t="shared" si="244"/>
        <v>11.797171876214628</v>
      </c>
      <c r="E5223" s="80">
        <f t="shared" si="245"/>
        <v>11.886085639272732</v>
      </c>
    </row>
    <row r="5224" spans="1:5" x14ac:dyDescent="0.3">
      <c r="A5224" s="81">
        <v>44302</v>
      </c>
      <c r="B5224" s="88">
        <v>2.65</v>
      </c>
      <c r="C5224" s="29">
        <f t="shared" si="243"/>
        <v>10.720511474896151</v>
      </c>
      <c r="D5224" s="80">
        <f t="shared" si="244"/>
        <v>11.79844577159381</v>
      </c>
      <c r="E5224" s="80">
        <f t="shared" si="245"/>
        <v>11.887554570248703</v>
      </c>
    </row>
    <row r="5225" spans="1:5" x14ac:dyDescent="0.3">
      <c r="A5225" s="81">
        <v>44305</v>
      </c>
      <c r="B5225" s="88">
        <v>2.65</v>
      </c>
      <c r="C5225" s="29">
        <f t="shared" si="243"/>
        <v>10.721624156782131</v>
      </c>
      <c r="D5225" s="80">
        <f t="shared" si="244"/>
        <v>11.799719804532184</v>
      </c>
      <c r="E5225" s="80">
        <f t="shared" si="245"/>
        <v>11.88902368276116</v>
      </c>
    </row>
    <row r="5226" spans="1:5" x14ac:dyDescent="0.3">
      <c r="A5226" s="81">
        <v>44306</v>
      </c>
      <c r="B5226" s="88">
        <v>2.65</v>
      </c>
      <c r="C5226" s="29">
        <f t="shared" si="243"/>
        <v>10.722736954153364</v>
      </c>
      <c r="D5226" s="80">
        <f t="shared" si="244"/>
        <v>11.800993975044605</v>
      </c>
      <c r="E5226" s="80">
        <f t="shared" si="245"/>
        <v>11.890492976832537</v>
      </c>
    </row>
    <row r="5227" spans="1:5" x14ac:dyDescent="0.3">
      <c r="A5227" s="81">
        <v>44308</v>
      </c>
      <c r="B5227" s="88">
        <v>2.65</v>
      </c>
      <c r="C5227" s="29">
        <f t="shared" si="243"/>
        <v>10.723849867021835</v>
      </c>
      <c r="D5227" s="80">
        <f t="shared" si="244"/>
        <v>11.802268283145928</v>
      </c>
      <c r="E5227" s="80">
        <f t="shared" si="245"/>
        <v>11.891962452485272</v>
      </c>
    </row>
    <row r="5228" spans="1:5" x14ac:dyDescent="0.3">
      <c r="A5228" s="81">
        <v>44309</v>
      </c>
      <c r="B5228" s="88">
        <v>2.65</v>
      </c>
      <c r="C5228" s="29">
        <f t="shared" si="243"/>
        <v>10.724962895399534</v>
      </c>
      <c r="D5228" s="80">
        <f t="shared" si="244"/>
        <v>11.80354272885101</v>
      </c>
      <c r="E5228" s="80">
        <f t="shared" si="245"/>
        <v>11.893432109741806</v>
      </c>
    </row>
    <row r="5229" spans="1:5" x14ac:dyDescent="0.3">
      <c r="A5229" s="81">
        <v>44312</v>
      </c>
      <c r="B5229" s="88">
        <v>2.65</v>
      </c>
      <c r="C5229" s="29">
        <f t="shared" si="243"/>
        <v>10.726076039298448</v>
      </c>
      <c r="D5229" s="80">
        <f t="shared" si="244"/>
        <v>11.804817312174711</v>
      </c>
      <c r="E5229" s="80">
        <f t="shared" si="245"/>
        <v>11.894901948624582</v>
      </c>
    </row>
    <row r="5230" spans="1:5" x14ac:dyDescent="0.3">
      <c r="A5230" s="81">
        <v>44313</v>
      </c>
      <c r="B5230" s="88">
        <v>2.65</v>
      </c>
      <c r="C5230" s="29">
        <f t="shared" si="243"/>
        <v>10.727189298730567</v>
      </c>
      <c r="D5230" s="80">
        <f t="shared" si="244"/>
        <v>11.80609203313189</v>
      </c>
      <c r="E5230" s="80">
        <f t="shared" si="245"/>
        <v>11.896371969156046</v>
      </c>
    </row>
    <row r="5231" spans="1:5" x14ac:dyDescent="0.3">
      <c r="A5231" s="81">
        <v>44314</v>
      </c>
      <c r="B5231" s="88">
        <v>2.65</v>
      </c>
      <c r="C5231" s="29">
        <f t="shared" si="243"/>
        <v>10.728302673707882</v>
      </c>
      <c r="D5231" s="80">
        <f t="shared" si="244"/>
        <v>11.807366891737411</v>
      </c>
      <c r="E5231" s="80">
        <f t="shared" si="245"/>
        <v>11.897842171358647</v>
      </c>
    </row>
    <row r="5232" spans="1:5" x14ac:dyDescent="0.3">
      <c r="A5232" s="81">
        <v>44315</v>
      </c>
      <c r="B5232" s="88">
        <v>2.65</v>
      </c>
      <c r="C5232" s="29">
        <f t="shared" si="243"/>
        <v>10.729416164242386</v>
      </c>
      <c r="D5232" s="80">
        <f t="shared" si="244"/>
        <v>11.808641888006136</v>
      </c>
      <c r="E5232" s="80">
        <f t="shared" si="245"/>
        <v>11.899312555254838</v>
      </c>
    </row>
    <row r="5233" spans="1:5" x14ac:dyDescent="0.3">
      <c r="A5233" s="81">
        <v>44316</v>
      </c>
      <c r="B5233" s="88">
        <v>2.65</v>
      </c>
      <c r="C5233" s="29">
        <f t="shared" si="243"/>
        <v>10.730529770346072</v>
      </c>
      <c r="D5233" s="80">
        <f t="shared" si="244"/>
        <v>11.809917021952931</v>
      </c>
      <c r="E5233" s="80">
        <f t="shared" si="245"/>
        <v>11.900783120867072</v>
      </c>
    </row>
    <row r="5234" spans="1:5" x14ac:dyDescent="0.3">
      <c r="A5234" s="81">
        <v>44319</v>
      </c>
      <c r="B5234" s="88">
        <v>2.65</v>
      </c>
      <c r="C5234" s="29">
        <f t="shared" si="243"/>
        <v>10.731643492030937</v>
      </c>
      <c r="D5234" s="80">
        <f t="shared" si="244"/>
        <v>11.811192293592663</v>
      </c>
      <c r="E5234" s="80">
        <f t="shared" si="245"/>
        <v>11.902253868217805</v>
      </c>
    </row>
    <row r="5235" spans="1:5" x14ac:dyDescent="0.3">
      <c r="A5235" s="81">
        <v>44320</v>
      </c>
      <c r="B5235" s="88">
        <v>2.65</v>
      </c>
      <c r="C5235" s="29">
        <f t="shared" si="243"/>
        <v>10.732757329308976</v>
      </c>
      <c r="D5235" s="80">
        <f t="shared" si="244"/>
        <v>11.8124677029402</v>
      </c>
      <c r="E5235" s="80">
        <f t="shared" si="245"/>
        <v>11.903724797329499</v>
      </c>
    </row>
    <row r="5236" spans="1:5" x14ac:dyDescent="0.3">
      <c r="A5236" s="81">
        <v>44321</v>
      </c>
      <c r="B5236" s="88">
        <v>2.65</v>
      </c>
      <c r="C5236" s="29">
        <f t="shared" si="243"/>
        <v>10.733871282192185</v>
      </c>
      <c r="D5236" s="80">
        <f t="shared" si="244"/>
        <v>11.813743250010413</v>
      </c>
      <c r="E5236" s="80">
        <f t="shared" si="245"/>
        <v>11.905195908224616</v>
      </c>
    </row>
    <row r="5237" spans="1:5" x14ac:dyDescent="0.3">
      <c r="A5237" s="81">
        <v>44322</v>
      </c>
      <c r="B5237" s="88">
        <v>3.4</v>
      </c>
      <c r="C5237" s="29">
        <f t="shared" si="243"/>
        <v>10.734985350692565</v>
      </c>
      <c r="D5237" s="80">
        <f t="shared" si="244"/>
        <v>11.815018934818173</v>
      </c>
      <c r="E5237" s="80">
        <f t="shared" si="245"/>
        <v>11.906667200925622</v>
      </c>
    </row>
    <row r="5238" spans="1:5" x14ac:dyDescent="0.3">
      <c r="A5238" s="81">
        <v>44323</v>
      </c>
      <c r="B5238" s="88">
        <v>3.4</v>
      </c>
      <c r="C5238" s="29">
        <f t="shared" si="243"/>
        <v>10.736409775898748</v>
      </c>
      <c r="D5238" s="80">
        <f t="shared" si="244"/>
        <v>11.816650006169079</v>
      </c>
      <c r="E5238" s="80">
        <f t="shared" si="245"/>
        <v>11.90848278494758</v>
      </c>
    </row>
    <row r="5239" spans="1:5" x14ac:dyDescent="0.3">
      <c r="A5239" s="81">
        <v>44326</v>
      </c>
      <c r="B5239" s="88">
        <v>3.4</v>
      </c>
      <c r="C5239" s="29">
        <f t="shared" si="243"/>
        <v>10.737834390111912</v>
      </c>
      <c r="D5239" s="80">
        <f t="shared" si="244"/>
        <v>11.818281302690487</v>
      </c>
      <c r="E5239" s="80">
        <f t="shared" si="245"/>
        <v>11.910298645818239</v>
      </c>
    </row>
    <row r="5240" spans="1:5" x14ac:dyDescent="0.3">
      <c r="A5240" s="81">
        <v>44327</v>
      </c>
      <c r="B5240" s="88">
        <v>3.4</v>
      </c>
      <c r="C5240" s="29">
        <f t="shared" si="243"/>
        <v>10.739259193357137</v>
      </c>
      <c r="D5240" s="80">
        <f t="shared" si="244"/>
        <v>11.819912824413482</v>
      </c>
      <c r="E5240" s="80">
        <f t="shared" si="245"/>
        <v>11.912114783579813</v>
      </c>
    </row>
    <row r="5241" spans="1:5" x14ac:dyDescent="0.3">
      <c r="A5241" s="81">
        <v>44328</v>
      </c>
      <c r="B5241" s="88">
        <v>3.4</v>
      </c>
      <c r="C5241" s="29">
        <f t="shared" si="243"/>
        <v>10.740684185659504</v>
      </c>
      <c r="D5241" s="80">
        <f t="shared" si="244"/>
        <v>11.821544571369154</v>
      </c>
      <c r="E5241" s="80">
        <f t="shared" si="245"/>
        <v>11.913931198274526</v>
      </c>
    </row>
    <row r="5242" spans="1:5" x14ac:dyDescent="0.3">
      <c r="A5242" s="81">
        <v>44329</v>
      </c>
      <c r="B5242" s="88">
        <v>3.4</v>
      </c>
      <c r="C5242" s="29">
        <f t="shared" si="243"/>
        <v>10.742109367044099</v>
      </c>
      <c r="D5242" s="80">
        <f t="shared" si="244"/>
        <v>11.823176543588596</v>
      </c>
      <c r="E5242" s="80">
        <f t="shared" si="245"/>
        <v>11.915747889944603</v>
      </c>
    </row>
    <row r="5243" spans="1:5" x14ac:dyDescent="0.3">
      <c r="A5243" s="81">
        <v>44330</v>
      </c>
      <c r="B5243" s="88">
        <v>3.4</v>
      </c>
      <c r="C5243" s="29">
        <f t="shared" si="243"/>
        <v>10.743534737536013</v>
      </c>
      <c r="D5243" s="80">
        <f t="shared" si="244"/>
        <v>11.824808741102906</v>
      </c>
      <c r="E5243" s="80">
        <f t="shared" si="245"/>
        <v>11.91756485863228</v>
      </c>
    </row>
    <row r="5244" spans="1:5" x14ac:dyDescent="0.3">
      <c r="A5244" s="81">
        <v>44333</v>
      </c>
      <c r="B5244" s="88">
        <v>3.4</v>
      </c>
      <c r="C5244" s="29">
        <f t="shared" si="243"/>
        <v>10.744960297160338</v>
      </c>
      <c r="D5244" s="80">
        <f t="shared" si="244"/>
        <v>11.826441163943187</v>
      </c>
      <c r="E5244" s="80">
        <f t="shared" si="245"/>
        <v>11.919382104379798</v>
      </c>
    </row>
    <row r="5245" spans="1:5" x14ac:dyDescent="0.3">
      <c r="A5245" s="81">
        <v>44334</v>
      </c>
      <c r="B5245" s="88">
        <v>3.4</v>
      </c>
      <c r="C5245" s="29">
        <f t="shared" si="243"/>
        <v>10.746386045942169</v>
      </c>
      <c r="D5245" s="80">
        <f t="shared" si="244"/>
        <v>11.828073812140545</v>
      </c>
      <c r="E5245" s="80">
        <f t="shared" si="245"/>
        <v>11.921199627229404</v>
      </c>
    </row>
    <row r="5246" spans="1:5" x14ac:dyDescent="0.3">
      <c r="A5246" s="81">
        <v>44335</v>
      </c>
      <c r="B5246" s="88">
        <v>3.4</v>
      </c>
      <c r="C5246" s="29">
        <f t="shared" si="243"/>
        <v>10.747811983906605</v>
      </c>
      <c r="D5246" s="80">
        <f t="shared" si="244"/>
        <v>11.829706685726089</v>
      </c>
      <c r="E5246" s="80">
        <f t="shared" si="245"/>
        <v>11.923017427223352</v>
      </c>
    </row>
    <row r="5247" spans="1:5" x14ac:dyDescent="0.3">
      <c r="A5247" s="81">
        <v>44336</v>
      </c>
      <c r="B5247" s="88">
        <v>3.4</v>
      </c>
      <c r="C5247" s="29">
        <f t="shared" si="243"/>
        <v>10.74923811107875</v>
      </c>
      <c r="D5247" s="80">
        <f t="shared" si="244"/>
        <v>11.831339784730936</v>
      </c>
      <c r="E5247" s="80">
        <f t="shared" si="245"/>
        <v>11.924835504403902</v>
      </c>
    </row>
    <row r="5248" spans="1:5" x14ac:dyDescent="0.3">
      <c r="A5248" s="81">
        <v>44337</v>
      </c>
      <c r="B5248" s="88">
        <v>3.4</v>
      </c>
      <c r="C5248" s="29">
        <f t="shared" si="243"/>
        <v>10.750664427483709</v>
      </c>
      <c r="D5248" s="80">
        <f t="shared" si="244"/>
        <v>11.832973109186204</v>
      </c>
      <c r="E5248" s="80">
        <f t="shared" si="245"/>
        <v>11.926653858813321</v>
      </c>
    </row>
    <row r="5249" spans="1:5" x14ac:dyDescent="0.3">
      <c r="A5249" s="81">
        <v>44340</v>
      </c>
      <c r="B5249" s="88">
        <v>3.4</v>
      </c>
      <c r="C5249" s="29">
        <f t="shared" si="243"/>
        <v>10.752090933146592</v>
      </c>
      <c r="D5249" s="80">
        <f t="shared" si="244"/>
        <v>11.834606659123017</v>
      </c>
      <c r="E5249" s="80">
        <f t="shared" si="245"/>
        <v>11.928472490493881</v>
      </c>
    </row>
    <row r="5250" spans="1:5" x14ac:dyDescent="0.3">
      <c r="A5250" s="81">
        <v>44341</v>
      </c>
      <c r="B5250" s="88">
        <v>3.4</v>
      </c>
      <c r="C5250" s="29">
        <f t="shared" si="243"/>
        <v>10.753517628092512</v>
      </c>
      <c r="D5250" s="80">
        <f t="shared" si="244"/>
        <v>11.836240434572503</v>
      </c>
      <c r="E5250" s="80">
        <f t="shared" si="245"/>
        <v>11.930291399487864</v>
      </c>
    </row>
    <row r="5251" spans="1:5" x14ac:dyDescent="0.3">
      <c r="A5251" s="81">
        <v>44342</v>
      </c>
      <c r="B5251" s="88">
        <v>3.4</v>
      </c>
      <c r="C5251" s="29">
        <f t="shared" si="243"/>
        <v>10.754944512346583</v>
      </c>
      <c r="D5251" s="80">
        <f t="shared" si="244"/>
        <v>11.837874435565794</v>
      </c>
      <c r="E5251" s="80">
        <f t="shared" si="245"/>
        <v>11.932110585837554</v>
      </c>
    </row>
    <row r="5252" spans="1:5" x14ac:dyDescent="0.3">
      <c r="A5252" s="81">
        <v>44343</v>
      </c>
      <c r="B5252" s="88">
        <v>3.4</v>
      </c>
      <c r="C5252" s="29">
        <f t="shared" si="243"/>
        <v>10.756371585933927</v>
      </c>
      <c r="D5252" s="80">
        <f t="shared" si="244"/>
        <v>11.839508662134028</v>
      </c>
      <c r="E5252" s="80">
        <f t="shared" si="245"/>
        <v>11.933930049585245</v>
      </c>
    </row>
    <row r="5253" spans="1:5" x14ac:dyDescent="0.3">
      <c r="A5253" s="81">
        <v>44344</v>
      </c>
      <c r="B5253" s="88">
        <v>3.4</v>
      </c>
      <c r="C5253" s="29">
        <f t="shared" ref="C5253:C5316" si="246">IF(A5253=$B$2,1,IF(A5252&lt;DATE(1998,1,2),ROUND(B5252/3000+1,8)*C5252,ROUND(((1+B5252/100)^(1/252)),8)*C5252))</f>
        <v>10.757798848879665</v>
      </c>
      <c r="D5253" s="80">
        <f t="shared" ref="D5253:D5316" si="247">(((ROUND(C5253/C5252,8)-1)*$D$1)+1)*D5252</f>
        <v>11.841143114308343</v>
      </c>
      <c r="E5253" s="80">
        <f t="shared" ref="E5253:E5316" si="248">(((ROUND(C5253/C5252,8))*(($E$1+1)^(1/252)))*E5252)</f>
        <v>11.935749790773233</v>
      </c>
    </row>
    <row r="5254" spans="1:5" x14ac:dyDescent="0.3">
      <c r="A5254" s="81">
        <v>44347</v>
      </c>
      <c r="B5254" s="88">
        <v>3.4</v>
      </c>
      <c r="C5254" s="29">
        <f t="shared" si="246"/>
        <v>10.759226301208923</v>
      </c>
      <c r="D5254" s="80">
        <f t="shared" si="247"/>
        <v>11.842777792119886</v>
      </c>
      <c r="E5254" s="80">
        <f t="shared" si="248"/>
        <v>11.937569809443827</v>
      </c>
    </row>
    <row r="5255" spans="1:5" x14ac:dyDescent="0.3">
      <c r="A5255" s="81">
        <v>44348</v>
      </c>
      <c r="B5255" s="88">
        <v>3.4</v>
      </c>
      <c r="C5255" s="29">
        <f t="shared" si="246"/>
        <v>10.760653942946831</v>
      </c>
      <c r="D5255" s="80">
        <f t="shared" si="247"/>
        <v>11.844412695599805</v>
      </c>
      <c r="E5255" s="80">
        <f t="shared" si="248"/>
        <v>11.939390105639337</v>
      </c>
    </row>
    <row r="5256" spans="1:5" x14ac:dyDescent="0.3">
      <c r="A5256" s="81">
        <v>44349</v>
      </c>
      <c r="B5256" s="88">
        <v>3.4</v>
      </c>
      <c r="C5256" s="29">
        <f t="shared" si="246"/>
        <v>10.762081774118521</v>
      </c>
      <c r="D5256" s="80">
        <f t="shared" si="247"/>
        <v>11.846047824779257</v>
      </c>
      <c r="E5256" s="80">
        <f t="shared" si="248"/>
        <v>11.941210679402081</v>
      </c>
    </row>
    <row r="5257" spans="1:5" x14ac:dyDescent="0.3">
      <c r="A5257" s="81">
        <v>44351</v>
      </c>
      <c r="B5257" s="88">
        <v>3.4</v>
      </c>
      <c r="C5257" s="29">
        <f t="shared" si="246"/>
        <v>10.76350979474913</v>
      </c>
      <c r="D5257" s="80">
        <f t="shared" si="247"/>
        <v>11.847683179689396</v>
      </c>
      <c r="E5257" s="80">
        <f t="shared" si="248"/>
        <v>11.943031530774386</v>
      </c>
    </row>
    <row r="5258" spans="1:5" x14ac:dyDescent="0.3">
      <c r="A5258" s="81">
        <v>44354</v>
      </c>
      <c r="B5258" s="88">
        <v>3.4</v>
      </c>
      <c r="C5258" s="29">
        <f t="shared" si="246"/>
        <v>10.764938004863795</v>
      </c>
      <c r="D5258" s="80">
        <f t="shared" si="247"/>
        <v>11.849318760361387</v>
      </c>
      <c r="E5258" s="80">
        <f t="shared" si="248"/>
        <v>11.944852659798579</v>
      </c>
    </row>
    <row r="5259" spans="1:5" x14ac:dyDescent="0.3">
      <c r="A5259" s="81">
        <v>44355</v>
      </c>
      <c r="B5259" s="88">
        <v>3.4</v>
      </c>
      <c r="C5259" s="29">
        <f t="shared" si="246"/>
        <v>10.766366404487661</v>
      </c>
      <c r="D5259" s="80">
        <f t="shared" si="247"/>
        <v>11.850954566826394</v>
      </c>
      <c r="E5259" s="80">
        <f t="shared" si="248"/>
        <v>11.946674066517001</v>
      </c>
    </row>
    <row r="5260" spans="1:5" x14ac:dyDescent="0.3">
      <c r="A5260" s="81">
        <v>44356</v>
      </c>
      <c r="B5260" s="88">
        <v>3.4</v>
      </c>
      <c r="C5260" s="29">
        <f t="shared" si="246"/>
        <v>10.767794993645873</v>
      </c>
      <c r="D5260" s="80">
        <f t="shared" si="247"/>
        <v>11.85259059911559</v>
      </c>
      <c r="E5260" s="80">
        <f t="shared" si="248"/>
        <v>11.948495750971997</v>
      </c>
    </row>
    <row r="5261" spans="1:5" x14ac:dyDescent="0.3">
      <c r="A5261" s="81">
        <v>44357</v>
      </c>
      <c r="B5261" s="88">
        <v>3.4</v>
      </c>
      <c r="C5261" s="29">
        <f t="shared" si="246"/>
        <v>10.769223772363581</v>
      </c>
      <c r="D5261" s="80">
        <f t="shared" si="247"/>
        <v>11.85422685726015</v>
      </c>
      <c r="E5261" s="80">
        <f t="shared" si="248"/>
        <v>11.950317713205914</v>
      </c>
    </row>
    <row r="5262" spans="1:5" x14ac:dyDescent="0.3">
      <c r="A5262" s="81">
        <v>44358</v>
      </c>
      <c r="B5262" s="88">
        <v>3.4</v>
      </c>
      <c r="C5262" s="29">
        <f t="shared" si="246"/>
        <v>10.770652740665938</v>
      </c>
      <c r="D5262" s="80">
        <f t="shared" si="247"/>
        <v>11.855863341291252</v>
      </c>
      <c r="E5262" s="80">
        <f t="shared" si="248"/>
        <v>11.952139953261112</v>
      </c>
    </row>
    <row r="5263" spans="1:5" x14ac:dyDescent="0.3">
      <c r="A5263" s="81">
        <v>44361</v>
      </c>
      <c r="B5263" s="88">
        <v>3.4</v>
      </c>
      <c r="C5263" s="29">
        <f t="shared" si="246"/>
        <v>10.772081898578097</v>
      </c>
      <c r="D5263" s="80">
        <f t="shared" si="247"/>
        <v>11.857500051240082</v>
      </c>
      <c r="E5263" s="80">
        <f t="shared" si="248"/>
        <v>11.953962471179953</v>
      </c>
    </row>
    <row r="5264" spans="1:5" x14ac:dyDescent="0.3">
      <c r="A5264" s="81">
        <v>44362</v>
      </c>
      <c r="B5264" s="88">
        <v>3.4</v>
      </c>
      <c r="C5264" s="29">
        <f t="shared" si="246"/>
        <v>10.773511246125221</v>
      </c>
      <c r="D5264" s="80">
        <f t="shared" si="247"/>
        <v>11.859136987137827</v>
      </c>
      <c r="E5264" s="80">
        <f t="shared" si="248"/>
        <v>11.955785267004806</v>
      </c>
    </row>
    <row r="5265" spans="1:5" x14ac:dyDescent="0.3">
      <c r="A5265" s="81">
        <v>44363</v>
      </c>
      <c r="B5265" s="88">
        <v>3.4</v>
      </c>
      <c r="C5265" s="29">
        <f t="shared" si="246"/>
        <v>10.77494078333247</v>
      </c>
      <c r="D5265" s="80">
        <f t="shared" si="247"/>
        <v>11.860774149015679</v>
      </c>
      <c r="E5265" s="80">
        <f t="shared" si="248"/>
        <v>11.95760834077805</v>
      </c>
    </row>
    <row r="5266" spans="1:5" x14ac:dyDescent="0.3">
      <c r="A5266" s="81">
        <v>44364</v>
      </c>
      <c r="B5266" s="88">
        <v>4.1500000000000004</v>
      </c>
      <c r="C5266" s="29">
        <f t="shared" si="246"/>
        <v>10.776370510225011</v>
      </c>
      <c r="D5266" s="80">
        <f t="shared" si="247"/>
        <v>11.862411536904835</v>
      </c>
      <c r="E5266" s="80">
        <f t="shared" si="248"/>
        <v>11.959431692542067</v>
      </c>
    </row>
    <row r="5267" spans="1:5" x14ac:dyDescent="0.3">
      <c r="A5267" s="81">
        <v>44365</v>
      </c>
      <c r="B5267" s="88">
        <v>4.1500000000000004</v>
      </c>
      <c r="C5267" s="29">
        <f t="shared" si="246"/>
        <v>10.778109493134247</v>
      </c>
      <c r="D5267" s="80">
        <f t="shared" si="247"/>
        <v>11.864403109443476</v>
      </c>
      <c r="E5267" s="80">
        <f t="shared" si="248"/>
        <v>11.961598325628783</v>
      </c>
    </row>
    <row r="5268" spans="1:5" x14ac:dyDescent="0.3">
      <c r="A5268" s="81">
        <v>44368</v>
      </c>
      <c r="B5268" s="88">
        <v>4.1500000000000004</v>
      </c>
      <c r="C5268" s="29">
        <f t="shared" si="246"/>
        <v>10.779848756663155</v>
      </c>
      <c r="D5268" s="80">
        <f t="shared" si="247"/>
        <v>11.866395016345932</v>
      </c>
      <c r="E5268" s="80">
        <f t="shared" si="248"/>
        <v>11.963765351234061</v>
      </c>
    </row>
    <row r="5269" spans="1:5" x14ac:dyDescent="0.3">
      <c r="A5269" s="81">
        <v>44369</v>
      </c>
      <c r="B5269" s="88">
        <v>4.1500000000000004</v>
      </c>
      <c r="C5269" s="29">
        <f t="shared" si="246"/>
        <v>10.781588300857019</v>
      </c>
      <c r="D5269" s="80">
        <f t="shared" si="247"/>
        <v>11.868387257668338</v>
      </c>
      <c r="E5269" s="80">
        <f t="shared" si="248"/>
        <v>11.965932769429012</v>
      </c>
    </row>
    <row r="5270" spans="1:5" x14ac:dyDescent="0.3">
      <c r="A5270" s="81">
        <v>44370</v>
      </c>
      <c r="B5270" s="88">
        <v>4.1500000000000004</v>
      </c>
      <c r="C5270" s="29">
        <f t="shared" si="246"/>
        <v>10.783328125761129</v>
      </c>
      <c r="D5270" s="80">
        <f t="shared" si="247"/>
        <v>11.870379833466842</v>
      </c>
      <c r="E5270" s="80">
        <f t="shared" si="248"/>
        <v>11.968100580284759</v>
      </c>
    </row>
    <row r="5271" spans="1:5" x14ac:dyDescent="0.3">
      <c r="A5271" s="81">
        <v>44371</v>
      </c>
      <c r="B5271" s="88">
        <v>4.1500000000000004</v>
      </c>
      <c r="C5271" s="29">
        <f t="shared" si="246"/>
        <v>10.785068231420784</v>
      </c>
      <c r="D5271" s="80">
        <f t="shared" si="247"/>
        <v>11.872372743797596</v>
      </c>
      <c r="E5271" s="80">
        <f t="shared" si="248"/>
        <v>11.970268783872438</v>
      </c>
    </row>
    <row r="5272" spans="1:5" x14ac:dyDescent="0.3">
      <c r="A5272" s="81">
        <v>44372</v>
      </c>
      <c r="B5272" s="88">
        <v>4.1500000000000004</v>
      </c>
      <c r="C5272" s="29">
        <f t="shared" si="246"/>
        <v>10.786808617881288</v>
      </c>
      <c r="D5272" s="80">
        <f t="shared" si="247"/>
        <v>11.874365988716768</v>
      </c>
      <c r="E5272" s="80">
        <f t="shared" si="248"/>
        <v>11.9724373802632</v>
      </c>
    </row>
    <row r="5273" spans="1:5" x14ac:dyDescent="0.3">
      <c r="A5273" s="81">
        <v>44375</v>
      </c>
      <c r="B5273" s="88">
        <v>4.1500000000000004</v>
      </c>
      <c r="C5273" s="29">
        <f t="shared" si="246"/>
        <v>10.788549285187957</v>
      </c>
      <c r="D5273" s="80">
        <f t="shared" si="247"/>
        <v>11.876359568280529</v>
      </c>
      <c r="E5273" s="80">
        <f t="shared" si="248"/>
        <v>11.974606369528207</v>
      </c>
    </row>
    <row r="5274" spans="1:5" x14ac:dyDescent="0.3">
      <c r="A5274" s="81">
        <v>44376</v>
      </c>
      <c r="B5274" s="88">
        <v>4.1500000000000004</v>
      </c>
      <c r="C5274" s="29">
        <f t="shared" si="246"/>
        <v>10.790290233386107</v>
      </c>
      <c r="D5274" s="80">
        <f t="shared" si="247"/>
        <v>11.878353482545064</v>
      </c>
      <c r="E5274" s="80">
        <f t="shared" si="248"/>
        <v>11.976775751738634</v>
      </c>
    </row>
    <row r="5275" spans="1:5" x14ac:dyDescent="0.3">
      <c r="A5275" s="81">
        <v>44377</v>
      </c>
      <c r="B5275" s="88">
        <v>4.1500000000000004</v>
      </c>
      <c r="C5275" s="29">
        <f t="shared" si="246"/>
        <v>10.79203146252107</v>
      </c>
      <c r="D5275" s="80">
        <f t="shared" si="247"/>
        <v>11.880347731566564</v>
      </c>
      <c r="E5275" s="80">
        <f t="shared" si="248"/>
        <v>11.978945526965669</v>
      </c>
    </row>
    <row r="5276" spans="1:5" x14ac:dyDescent="0.3">
      <c r="A5276" s="81">
        <v>44378</v>
      </c>
      <c r="B5276" s="88">
        <v>4.1500000000000004</v>
      </c>
      <c r="C5276" s="29">
        <f t="shared" si="246"/>
        <v>10.793772972638177</v>
      </c>
      <c r="D5276" s="80">
        <f t="shared" si="247"/>
        <v>11.882342315401232</v>
      </c>
      <c r="E5276" s="80">
        <f t="shared" si="248"/>
        <v>11.981115695280511</v>
      </c>
    </row>
    <row r="5277" spans="1:5" x14ac:dyDescent="0.3">
      <c r="A5277" s="81">
        <v>44379</v>
      </c>
      <c r="B5277" s="88">
        <v>4.1500000000000004</v>
      </c>
      <c r="C5277" s="29">
        <f t="shared" si="246"/>
        <v>10.795514763782771</v>
      </c>
      <c r="D5277" s="80">
        <f t="shared" si="247"/>
        <v>11.88433723410528</v>
      </c>
      <c r="E5277" s="80">
        <f t="shared" si="248"/>
        <v>11.983286256754377</v>
      </c>
    </row>
    <row r="5278" spans="1:5" x14ac:dyDescent="0.3">
      <c r="A5278" s="81">
        <v>44382</v>
      </c>
      <c r="B5278" s="88">
        <v>4.1500000000000004</v>
      </c>
      <c r="C5278" s="29">
        <f t="shared" si="246"/>
        <v>10.797256836000203</v>
      </c>
      <c r="D5278" s="80">
        <f t="shared" si="247"/>
        <v>11.886332487734927</v>
      </c>
      <c r="E5278" s="80">
        <f t="shared" si="248"/>
        <v>11.985457211458492</v>
      </c>
    </row>
    <row r="5279" spans="1:5" x14ac:dyDescent="0.3">
      <c r="A5279" s="81">
        <v>44383</v>
      </c>
      <c r="B5279" s="88">
        <v>4.1500000000000004</v>
      </c>
      <c r="C5279" s="29">
        <f t="shared" si="246"/>
        <v>10.798999189335829</v>
      </c>
      <c r="D5279" s="80">
        <f t="shared" si="247"/>
        <v>11.888328076346406</v>
      </c>
      <c r="E5279" s="80">
        <f t="shared" si="248"/>
        <v>11.987628559464095</v>
      </c>
    </row>
    <row r="5280" spans="1:5" x14ac:dyDescent="0.3">
      <c r="A5280" s="81">
        <v>44384</v>
      </c>
      <c r="B5280" s="88">
        <v>4.1500000000000004</v>
      </c>
      <c r="C5280" s="29">
        <f t="shared" si="246"/>
        <v>10.800741823835013</v>
      </c>
      <c r="D5280" s="80">
        <f t="shared" si="247"/>
        <v>11.890323999995957</v>
      </c>
      <c r="E5280" s="80">
        <f t="shared" si="248"/>
        <v>11.989800300842441</v>
      </c>
    </row>
    <row r="5281" spans="1:5" x14ac:dyDescent="0.3">
      <c r="A5281" s="81">
        <v>44385</v>
      </c>
      <c r="B5281" s="88">
        <v>4.1500000000000004</v>
      </c>
      <c r="C5281" s="29">
        <f t="shared" si="246"/>
        <v>10.802484739543125</v>
      </c>
      <c r="D5281" s="80">
        <f t="shared" si="247"/>
        <v>11.892320258739826</v>
      </c>
      <c r="E5281" s="80">
        <f t="shared" si="248"/>
        <v>11.991972435664794</v>
      </c>
    </row>
    <row r="5282" spans="1:5" x14ac:dyDescent="0.3">
      <c r="A5282" s="81">
        <v>44386</v>
      </c>
      <c r="B5282" s="88">
        <v>4.1500000000000004</v>
      </c>
      <c r="C5282" s="29">
        <f t="shared" si="246"/>
        <v>10.804227936505546</v>
      </c>
      <c r="D5282" s="80">
        <f t="shared" si="247"/>
        <v>11.894316852634274</v>
      </c>
      <c r="E5282" s="80">
        <f t="shared" si="248"/>
        <v>11.994144964002432</v>
      </c>
    </row>
    <row r="5283" spans="1:5" x14ac:dyDescent="0.3">
      <c r="A5283" s="81">
        <v>44389</v>
      </c>
      <c r="B5283" s="88">
        <v>4.1500000000000004</v>
      </c>
      <c r="C5283" s="29">
        <f t="shared" si="246"/>
        <v>10.80597141476766</v>
      </c>
      <c r="D5283" s="80">
        <f t="shared" si="247"/>
        <v>11.89631378173557</v>
      </c>
      <c r="E5283" s="80">
        <f t="shared" si="248"/>
        <v>11.996317885926647</v>
      </c>
    </row>
    <row r="5284" spans="1:5" x14ac:dyDescent="0.3">
      <c r="A5284" s="81">
        <v>44390</v>
      </c>
      <c r="B5284" s="88">
        <v>4.1500000000000004</v>
      </c>
      <c r="C5284" s="29">
        <f t="shared" si="246"/>
        <v>10.807715174374861</v>
      </c>
      <c r="D5284" s="80">
        <f t="shared" si="247"/>
        <v>11.898311046099991</v>
      </c>
      <c r="E5284" s="80">
        <f t="shared" si="248"/>
        <v>11.998491201508742</v>
      </c>
    </row>
    <row r="5285" spans="1:5" x14ac:dyDescent="0.3">
      <c r="A5285" s="81">
        <v>44391</v>
      </c>
      <c r="B5285" s="88">
        <v>4.1500000000000004</v>
      </c>
      <c r="C5285" s="29">
        <f t="shared" si="246"/>
        <v>10.80945921537255</v>
      </c>
      <c r="D5285" s="80">
        <f t="shared" si="247"/>
        <v>11.900308645783824</v>
      </c>
      <c r="E5285" s="80">
        <f t="shared" si="248"/>
        <v>12.000664910820035</v>
      </c>
    </row>
    <row r="5286" spans="1:5" x14ac:dyDescent="0.3">
      <c r="A5286" s="81">
        <v>44392</v>
      </c>
      <c r="B5286" s="88">
        <v>4.1500000000000004</v>
      </c>
      <c r="C5286" s="29">
        <f t="shared" si="246"/>
        <v>10.811203537806136</v>
      </c>
      <c r="D5286" s="80">
        <f t="shared" si="247"/>
        <v>11.902306580843366</v>
      </c>
      <c r="E5286" s="80">
        <f t="shared" si="248"/>
        <v>12.002839013931856</v>
      </c>
    </row>
    <row r="5287" spans="1:5" x14ac:dyDescent="0.3">
      <c r="A5287" s="81">
        <v>44393</v>
      </c>
      <c r="B5287" s="88">
        <v>4.1500000000000004</v>
      </c>
      <c r="C5287" s="29">
        <f t="shared" si="246"/>
        <v>10.812948141721034</v>
      </c>
      <c r="D5287" s="80">
        <f t="shared" si="247"/>
        <v>11.904304851334922</v>
      </c>
      <c r="E5287" s="80">
        <f t="shared" si="248"/>
        <v>12.005013510915548</v>
      </c>
    </row>
    <row r="5288" spans="1:5" x14ac:dyDescent="0.3">
      <c r="A5288" s="82">
        <f>+WORKDAY(+A5287,1,Feriados!$A$1:$A$5000)</f>
        <v>44396</v>
      </c>
      <c r="B5288" s="88">
        <v>4.1500000000000004</v>
      </c>
      <c r="C5288" s="29">
        <f t="shared" si="246"/>
        <v>10.814693027162663</v>
      </c>
      <c r="D5288" s="80">
        <f t="shared" si="247"/>
        <v>11.906303457314808</v>
      </c>
      <c r="E5288" s="80">
        <f t="shared" si="248"/>
        <v>12.007188401842466</v>
      </c>
    </row>
    <row r="5289" spans="1:5" x14ac:dyDescent="0.3">
      <c r="A5289" s="82">
        <f>+WORKDAY(+A5288,1,Feriados!$A$1:$A$5000)</f>
        <v>44397</v>
      </c>
      <c r="B5289" s="88">
        <v>4.1500000000000004</v>
      </c>
      <c r="C5289" s="29">
        <f t="shared" si="246"/>
        <v>10.816438194176458</v>
      </c>
      <c r="D5289" s="80">
        <f t="shared" si="247"/>
        <v>11.908302398839348</v>
      </c>
      <c r="E5289" s="80">
        <f t="shared" si="248"/>
        <v>12.009363686783981</v>
      </c>
    </row>
    <row r="5290" spans="1:5" x14ac:dyDescent="0.3">
      <c r="A5290" s="82">
        <f>+WORKDAY(+A5289,1,Feriados!$A$1:$A$5000)</f>
        <v>44398</v>
      </c>
      <c r="B5290" s="88">
        <v>4.1500000000000004</v>
      </c>
      <c r="C5290" s="29">
        <f t="shared" si="246"/>
        <v>10.818183642807853</v>
      </c>
      <c r="D5290" s="80">
        <f t="shared" si="247"/>
        <v>11.910301675964877</v>
      </c>
      <c r="E5290" s="80">
        <f t="shared" si="248"/>
        <v>12.011539365811473</v>
      </c>
    </row>
    <row r="5291" spans="1:5" x14ac:dyDescent="0.3">
      <c r="A5291" s="82">
        <f>+WORKDAY(+A5290,1,Feriados!$A$1:$A$5000)</f>
        <v>44399</v>
      </c>
      <c r="B5291" s="88">
        <v>4.1500000000000004</v>
      </c>
      <c r="C5291" s="29">
        <f t="shared" si="246"/>
        <v>10.819929373102292</v>
      </c>
      <c r="D5291" s="80">
        <f t="shared" si="247"/>
        <v>11.91230128874774</v>
      </c>
      <c r="E5291" s="80">
        <f t="shared" si="248"/>
        <v>12.013715438996337</v>
      </c>
    </row>
    <row r="5292" spans="1:5" x14ac:dyDescent="0.3">
      <c r="A5292" s="82">
        <f>+WORKDAY(+A5291,1,Feriados!$A$1:$A$5000)</f>
        <v>44400</v>
      </c>
      <c r="B5292" s="88">
        <v>4.1500000000000004</v>
      </c>
      <c r="C5292" s="29">
        <f t="shared" si="246"/>
        <v>10.82167538510523</v>
      </c>
      <c r="D5292" s="80">
        <f t="shared" si="247"/>
        <v>11.914301237244288</v>
      </c>
      <c r="E5292" s="80">
        <f t="shared" si="248"/>
        <v>12.015891906409982</v>
      </c>
    </row>
    <row r="5293" spans="1:5" x14ac:dyDescent="0.3">
      <c r="A5293" s="82">
        <f>+WORKDAY(+A5292,1,Feriados!$A$1:$A$5000)</f>
        <v>44403</v>
      </c>
      <c r="B5293" s="88">
        <v>4.1500000000000004</v>
      </c>
      <c r="C5293" s="29">
        <f t="shared" si="246"/>
        <v>10.823421678862125</v>
      </c>
      <c r="D5293" s="80">
        <f t="shared" si="247"/>
        <v>11.916301521510887</v>
      </c>
      <c r="E5293" s="80">
        <f t="shared" si="248"/>
        <v>12.018068768123825</v>
      </c>
    </row>
    <row r="5294" spans="1:5" x14ac:dyDescent="0.3">
      <c r="A5294" s="82">
        <f>+WORKDAY(+A5293,1,Feriados!$A$1:$A$5000)</f>
        <v>44404</v>
      </c>
      <c r="B5294" s="88">
        <v>4.1500000000000004</v>
      </c>
      <c r="C5294" s="29">
        <f t="shared" si="246"/>
        <v>10.825168254418443</v>
      </c>
      <c r="D5294" s="80">
        <f t="shared" si="247"/>
        <v>11.918302141603906</v>
      </c>
      <c r="E5294" s="80">
        <f t="shared" si="248"/>
        <v>12.020246024209303</v>
      </c>
    </row>
    <row r="5295" spans="1:5" x14ac:dyDescent="0.3">
      <c r="A5295" s="82">
        <f>+WORKDAY(+A5294,1,Feriados!$A$1:$A$5000)</f>
        <v>44405</v>
      </c>
      <c r="B5295" s="88">
        <v>4.1500000000000004</v>
      </c>
      <c r="C5295" s="29">
        <f t="shared" si="246"/>
        <v>10.826915111819659</v>
      </c>
      <c r="D5295" s="80">
        <f t="shared" si="247"/>
        <v>11.92030309757973</v>
      </c>
      <c r="E5295" s="80">
        <f t="shared" si="248"/>
        <v>12.02242367473786</v>
      </c>
    </row>
    <row r="5296" spans="1:5" x14ac:dyDescent="0.3">
      <c r="A5296" s="82">
        <f>+WORKDAY(+A5295,1,Feriados!$A$1:$A$5000)</f>
        <v>44406</v>
      </c>
      <c r="B5296" s="88">
        <v>4.1500000000000004</v>
      </c>
      <c r="C5296" s="29">
        <f t="shared" si="246"/>
        <v>10.828662251111254</v>
      </c>
      <c r="D5296" s="80">
        <f t="shared" si="247"/>
        <v>11.922304389494746</v>
      </c>
      <c r="E5296" s="80">
        <f t="shared" si="248"/>
        <v>12.024601719780957</v>
      </c>
    </row>
    <row r="5297" spans="1:5" x14ac:dyDescent="0.3">
      <c r="A5297" s="82">
        <f>+WORKDAY(+A5296,1,Feriados!$A$1:$A$5000)</f>
        <v>44407</v>
      </c>
      <c r="B5297" s="88">
        <v>4.1500000000000004</v>
      </c>
      <c r="C5297" s="29">
        <f t="shared" si="246"/>
        <v>10.830409672338716</v>
      </c>
      <c r="D5297" s="80">
        <f t="shared" si="247"/>
        <v>11.924306017405359</v>
      </c>
      <c r="E5297" s="80">
        <f t="shared" si="248"/>
        <v>12.026780159410066</v>
      </c>
    </row>
    <row r="5298" spans="1:5" x14ac:dyDescent="0.3">
      <c r="A5298" s="82">
        <f>+WORKDAY(+A5297,1,Feriados!$A$1:$A$5000)</f>
        <v>44410</v>
      </c>
      <c r="B5298" s="88">
        <v>4.1500000000000004</v>
      </c>
      <c r="C5298" s="29">
        <f t="shared" si="246"/>
        <v>10.832157375547542</v>
      </c>
      <c r="D5298" s="80">
        <f t="shared" si="247"/>
        <v>11.926307981367975</v>
      </c>
      <c r="E5298" s="80">
        <f t="shared" si="248"/>
        <v>12.028958993696673</v>
      </c>
    </row>
    <row r="5299" spans="1:5" x14ac:dyDescent="0.3">
      <c r="A5299" s="82">
        <f>+WORKDAY(+A5298,1,Feriados!$A$1:$A$5000)</f>
        <v>44411</v>
      </c>
      <c r="B5299" s="88">
        <v>4.1500000000000004</v>
      </c>
      <c r="C5299" s="29">
        <f t="shared" si="246"/>
        <v>10.833905360783234</v>
      </c>
      <c r="D5299" s="80">
        <f t="shared" si="247"/>
        <v>11.928310281439016</v>
      </c>
      <c r="E5299" s="80">
        <f t="shared" si="248"/>
        <v>12.031138222712274</v>
      </c>
    </row>
    <row r="5300" spans="1:5" x14ac:dyDescent="0.3">
      <c r="A5300" s="82">
        <f>+WORKDAY(+A5299,1,Feriados!$A$1:$A$5000)</f>
        <v>44412</v>
      </c>
      <c r="B5300" s="88">
        <v>4.1500000000000004</v>
      </c>
      <c r="C5300" s="29">
        <f t="shared" si="246"/>
        <v>10.835653628091304</v>
      </c>
      <c r="D5300" s="80">
        <f t="shared" si="247"/>
        <v>11.930312917674911</v>
      </c>
      <c r="E5300" s="80">
        <f t="shared" si="248"/>
        <v>12.033317846528382</v>
      </c>
    </row>
    <row r="5301" spans="1:5" x14ac:dyDescent="0.3">
      <c r="A5301" s="82">
        <f>+WORKDAY(+A5300,1,Feriados!$A$1:$A$5000)</f>
        <v>44413</v>
      </c>
      <c r="B5301" s="88">
        <v>5.15</v>
      </c>
      <c r="C5301" s="29">
        <f t="shared" si="246"/>
        <v>10.837402177517269</v>
      </c>
      <c r="D5301" s="80">
        <f t="shared" si="247"/>
        <v>11.932315890132097</v>
      </c>
      <c r="E5301" s="80">
        <f t="shared" si="248"/>
        <v>12.03549786521652</v>
      </c>
    </row>
    <row r="5302" spans="1:5" x14ac:dyDescent="0.3">
      <c r="A5302" s="82">
        <f>+WORKDAY(+A5301,1,Feriados!$A$1:$A$5000)</f>
        <v>44414</v>
      </c>
      <c r="B5302" s="88">
        <v>5.15</v>
      </c>
      <c r="C5302" s="29">
        <f t="shared" si="246"/>
        <v>10.839562071771249</v>
      </c>
      <c r="D5302" s="80">
        <f t="shared" si="247"/>
        <v>11.934790076355499</v>
      </c>
      <c r="E5302" s="80">
        <f t="shared" si="248"/>
        <v>12.038134794317441</v>
      </c>
    </row>
    <row r="5303" spans="1:5" x14ac:dyDescent="0.3">
      <c r="A5303" s="82">
        <f>+WORKDAY(+A5302,1,Feriados!$A$1:$A$5000)</f>
        <v>44417</v>
      </c>
      <c r="B5303" s="88">
        <v>5.15</v>
      </c>
      <c r="C5303" s="29">
        <f t="shared" si="246"/>
        <v>10.841722396492154</v>
      </c>
      <c r="D5303" s="80">
        <f t="shared" si="247"/>
        <v>11.937264775605671</v>
      </c>
      <c r="E5303" s="80">
        <f t="shared" si="248"/>
        <v>12.040772301158908</v>
      </c>
    </row>
    <row r="5304" spans="1:5" x14ac:dyDescent="0.3">
      <c r="A5304" s="82">
        <f>+WORKDAY(+A5303,1,Feriados!$A$1:$A$5000)</f>
        <v>44418</v>
      </c>
      <c r="B5304" s="88">
        <v>5.15</v>
      </c>
      <c r="C5304" s="29">
        <f t="shared" si="246"/>
        <v>10.843883151765775</v>
      </c>
      <c r="D5304" s="80">
        <f t="shared" si="247"/>
        <v>11.93973998798899</v>
      </c>
      <c r="E5304" s="80">
        <f t="shared" si="248"/>
        <v>12.043410385867499</v>
      </c>
    </row>
    <row r="5305" spans="1:5" x14ac:dyDescent="0.3">
      <c r="A5305" s="82">
        <f>+WORKDAY(+A5304,1,Feriados!$A$1:$A$5000)</f>
        <v>44419</v>
      </c>
      <c r="B5305" s="88">
        <v>5.15</v>
      </c>
      <c r="C5305" s="29">
        <f t="shared" si="246"/>
        <v>10.846044337677922</v>
      </c>
      <c r="D5305" s="80">
        <f t="shared" si="247"/>
        <v>11.942215713611853</v>
      </c>
      <c r="E5305" s="80">
        <f t="shared" si="248"/>
        <v>12.046049048569824</v>
      </c>
    </row>
    <row r="5306" spans="1:5" x14ac:dyDescent="0.3">
      <c r="A5306" s="82">
        <f>+WORKDAY(+A5305,1,Feriados!$A$1:$A$5000)</f>
        <v>44420</v>
      </c>
      <c r="B5306" s="88">
        <v>5.15</v>
      </c>
      <c r="C5306" s="29">
        <f t="shared" si="246"/>
        <v>10.848205954314421</v>
      </c>
      <c r="D5306" s="80">
        <f t="shared" si="247"/>
        <v>11.944691952580683</v>
      </c>
      <c r="E5306" s="80">
        <f t="shared" si="248"/>
        <v>12.048688289392516</v>
      </c>
    </row>
    <row r="5307" spans="1:5" x14ac:dyDescent="0.3">
      <c r="A5307" s="82">
        <f>+WORKDAY(+A5306,1,Feriados!$A$1:$A$5000)</f>
        <v>44421</v>
      </c>
      <c r="B5307" s="88">
        <v>5.15</v>
      </c>
      <c r="C5307" s="29">
        <f t="shared" si="246"/>
        <v>10.850368001761117</v>
      </c>
      <c r="D5307" s="80">
        <f t="shared" si="247"/>
        <v>11.947168705001921</v>
      </c>
      <c r="E5307" s="80">
        <f t="shared" si="248"/>
        <v>12.051328108462242</v>
      </c>
    </row>
    <row r="5308" spans="1:5" x14ac:dyDescent="0.3">
      <c r="A5308" s="82">
        <f>+WORKDAY(+A5307,1,Feriados!$A$1:$A$5000)</f>
        <v>44424</v>
      </c>
      <c r="B5308" s="88">
        <v>5.15</v>
      </c>
      <c r="C5308" s="29">
        <f t="shared" si="246"/>
        <v>10.852530480103868</v>
      </c>
      <c r="D5308" s="80">
        <f t="shared" si="247"/>
        <v>11.949645970982035</v>
      </c>
      <c r="E5308" s="80">
        <f t="shared" si="248"/>
        <v>12.053968505905692</v>
      </c>
    </row>
    <row r="5309" spans="1:5" x14ac:dyDescent="0.3">
      <c r="A5309" s="82">
        <f>+WORKDAY(+A5308,1,Feriados!$A$1:$A$5000)</f>
        <v>44425</v>
      </c>
      <c r="B5309" s="88">
        <v>5.15</v>
      </c>
      <c r="C5309" s="29">
        <f t="shared" si="246"/>
        <v>10.854693389428553</v>
      </c>
      <c r="D5309" s="80">
        <f t="shared" si="247"/>
        <v>11.952123750627511</v>
      </c>
      <c r="E5309" s="80">
        <f t="shared" si="248"/>
        <v>12.056609481849586</v>
      </c>
    </row>
    <row r="5310" spans="1:5" x14ac:dyDescent="0.3">
      <c r="A5310" s="82">
        <f>+WORKDAY(+A5309,1,Feriados!$A$1:$A$5000)</f>
        <v>44426</v>
      </c>
      <c r="B5310" s="88">
        <v>5.15</v>
      </c>
      <c r="C5310" s="29">
        <f t="shared" si="246"/>
        <v>10.856856729821066</v>
      </c>
      <c r="D5310" s="80">
        <f t="shared" si="247"/>
        <v>11.954602044044858</v>
      </c>
      <c r="E5310" s="80">
        <f t="shared" si="248"/>
        <v>12.059251036420671</v>
      </c>
    </row>
    <row r="5311" spans="1:5" x14ac:dyDescent="0.3">
      <c r="A5311" s="82">
        <f>+WORKDAY(+A5310,1,Feriados!$A$1:$A$5000)</f>
        <v>44427</v>
      </c>
      <c r="B5311" s="88">
        <v>5.15</v>
      </c>
      <c r="C5311" s="29">
        <f t="shared" si="246"/>
        <v>10.85902050136732</v>
      </c>
      <c r="D5311" s="80">
        <f t="shared" si="247"/>
        <v>11.957080851340606</v>
      </c>
      <c r="E5311" s="80">
        <f t="shared" si="248"/>
        <v>12.061893169745721</v>
      </c>
    </row>
    <row r="5312" spans="1:5" x14ac:dyDescent="0.3">
      <c r="A5312" s="82">
        <f>+WORKDAY(+A5311,1,Feriados!$A$1:$A$5000)</f>
        <v>44428</v>
      </c>
      <c r="B5312" s="88">
        <v>5.15</v>
      </c>
      <c r="C5312" s="29">
        <f t="shared" si="246"/>
        <v>10.861184704153242</v>
      </c>
      <c r="D5312" s="80">
        <f t="shared" si="247"/>
        <v>11.959560172621313</v>
      </c>
      <c r="E5312" s="80">
        <f t="shared" si="248"/>
        <v>12.06453588195154</v>
      </c>
    </row>
    <row r="5313" spans="1:5" x14ac:dyDescent="0.3">
      <c r="A5313" s="82">
        <f>+WORKDAY(+A5312,1,Feriados!$A$1:$A$5000)</f>
        <v>44431</v>
      </c>
      <c r="B5313" s="88">
        <v>5.15</v>
      </c>
      <c r="C5313" s="29">
        <f t="shared" si="246"/>
        <v>10.863349338264779</v>
      </c>
      <c r="D5313" s="80">
        <f t="shared" si="247"/>
        <v>11.962040007993551</v>
      </c>
      <c r="E5313" s="80">
        <f t="shared" si="248"/>
        <v>12.067179173164959</v>
      </c>
    </row>
    <row r="5314" spans="1:5" x14ac:dyDescent="0.3">
      <c r="A5314" s="82">
        <f>+WORKDAY(+A5313,1,Feriados!$A$1:$A$5000)</f>
        <v>44432</v>
      </c>
      <c r="B5314" s="88">
        <v>5.15</v>
      </c>
      <c r="C5314" s="29">
        <f t="shared" si="246"/>
        <v>10.865514403787895</v>
      </c>
      <c r="D5314" s="80">
        <f t="shared" si="247"/>
        <v>11.964520357563918</v>
      </c>
      <c r="E5314" s="80">
        <f t="shared" si="248"/>
        <v>12.069823043512834</v>
      </c>
    </row>
    <row r="5315" spans="1:5" x14ac:dyDescent="0.3">
      <c r="A5315" s="82">
        <f>+WORKDAY(+A5314,1,Feriados!$A$1:$A$5000)</f>
        <v>44433</v>
      </c>
      <c r="B5315" s="88">
        <v>5.15</v>
      </c>
      <c r="C5315" s="29">
        <f t="shared" si="246"/>
        <v>10.86767990080857</v>
      </c>
      <c r="D5315" s="80">
        <f t="shared" si="247"/>
        <v>11.967001221439036</v>
      </c>
      <c r="E5315" s="80">
        <f t="shared" si="248"/>
        <v>12.072467493122053</v>
      </c>
    </row>
    <row r="5316" spans="1:5" x14ac:dyDescent="0.3">
      <c r="A5316" s="82">
        <f>+WORKDAY(+A5315,1,Feriados!$A$1:$A$5000)</f>
        <v>44434</v>
      </c>
      <c r="B5316" s="88">
        <v>5.15</v>
      </c>
      <c r="C5316" s="29">
        <f t="shared" si="246"/>
        <v>10.869845829412801</v>
      </c>
      <c r="D5316" s="80">
        <f t="shared" si="247"/>
        <v>11.969482599725545</v>
      </c>
      <c r="E5316" s="80">
        <f t="shared" si="248"/>
        <v>12.075112522119529</v>
      </c>
    </row>
    <row r="5317" spans="1:5" x14ac:dyDescent="0.3">
      <c r="A5317" s="82">
        <f>+WORKDAY(+A5316,1,Feriados!$A$1:$A$5000)</f>
        <v>44435</v>
      </c>
      <c r="B5317" s="88">
        <v>5.15</v>
      </c>
      <c r="C5317" s="29">
        <f t="shared" ref="C5317:C5380" si="249">IF(A5317=$B$2,1,IF(A5316&lt;DATE(1998,1,2),ROUND(B5316/3000+1,8)*C5316,ROUND(((1+B5316/100)^(1/252)),8)*C5316))</f>
        <v>10.872012189686604</v>
      </c>
      <c r="D5317" s="80">
        <f t="shared" ref="D5317:D5380" si="250">(((ROUND(C5317/C5316,8)-1)*$D$1)+1)*D5316</f>
        <v>11.971964492530109</v>
      </c>
      <c r="E5317" s="80">
        <f t="shared" ref="E5317:E5380" si="251">(((ROUND(C5317/C5316,8))*(($E$1+1)^(1/252)))*E5316)</f>
        <v>12.077758130632203</v>
      </c>
    </row>
    <row r="5318" spans="1:5" x14ac:dyDescent="0.3">
      <c r="A5318" s="82">
        <f>+WORKDAY(+A5317,1,Feriados!$A$1:$A$5000)</f>
        <v>44438</v>
      </c>
      <c r="B5318" s="88">
        <v>5.15</v>
      </c>
      <c r="C5318" s="29">
        <f t="shared" si="249"/>
        <v>10.874178981716009</v>
      </c>
      <c r="D5318" s="80">
        <f t="shared" si="250"/>
        <v>11.974446899959416</v>
      </c>
      <c r="E5318" s="80">
        <f t="shared" si="251"/>
        <v>12.080404318787044</v>
      </c>
    </row>
    <row r="5319" spans="1:5" x14ac:dyDescent="0.3">
      <c r="A5319" s="82">
        <f>+WORKDAY(+A5318,1,Feriados!$A$1:$A$5000)</f>
        <v>44439</v>
      </c>
      <c r="B5319" s="88">
        <v>5.15</v>
      </c>
      <c r="C5319" s="29">
        <f t="shared" si="249"/>
        <v>10.876346205587065</v>
      </c>
      <c r="D5319" s="80">
        <f t="shared" si="250"/>
        <v>11.976929822120171</v>
      </c>
      <c r="E5319" s="80">
        <f t="shared" si="251"/>
        <v>12.083051086711052</v>
      </c>
    </row>
    <row r="5320" spans="1:5" x14ac:dyDescent="0.3">
      <c r="A5320" s="82">
        <f>+WORKDAY(+A5319,1,Feriados!$A$1:$A$5000)</f>
        <v>44440</v>
      </c>
      <c r="B5320" s="88">
        <v>5.15</v>
      </c>
      <c r="C5320" s="29">
        <f t="shared" si="249"/>
        <v>10.878513861385839</v>
      </c>
      <c r="D5320" s="80">
        <f t="shared" si="250"/>
        <v>11.979413259119108</v>
      </c>
      <c r="E5320" s="80">
        <f t="shared" si="251"/>
        <v>12.085698434531249</v>
      </c>
    </row>
    <row r="5321" spans="1:5" x14ac:dyDescent="0.3">
      <c r="A5321" s="82">
        <f>+WORKDAY(+A5320,1,Feriados!$A$1:$A$5000)</f>
        <v>44441</v>
      </c>
      <c r="B5321" s="88">
        <v>5.15</v>
      </c>
      <c r="C5321" s="29">
        <f t="shared" si="249"/>
        <v>10.880681949198413</v>
      </c>
      <c r="D5321" s="80">
        <f t="shared" si="250"/>
        <v>11.981897211062977</v>
      </c>
      <c r="E5321" s="80">
        <f t="shared" si="251"/>
        <v>12.08834636237469</v>
      </c>
    </row>
    <row r="5322" spans="1:5" x14ac:dyDescent="0.3">
      <c r="A5322" s="82">
        <f>+WORKDAY(+A5321,1,Feriados!$A$1:$A$5000)</f>
        <v>44442</v>
      </c>
      <c r="B5322" s="88">
        <v>5.15</v>
      </c>
      <c r="C5322" s="29">
        <f t="shared" si="249"/>
        <v>10.882850469110888</v>
      </c>
      <c r="D5322" s="80">
        <f t="shared" si="250"/>
        <v>11.984381678058554</v>
      </c>
      <c r="E5322" s="80">
        <f t="shared" si="251"/>
        <v>12.090994870368455</v>
      </c>
    </row>
    <row r="5323" spans="1:5" x14ac:dyDescent="0.3">
      <c r="A5323" s="82">
        <f>+WORKDAY(+A5322,1,Feriados!$A$1:$A$5000)</f>
        <v>44445</v>
      </c>
      <c r="B5323" s="88">
        <v>5.15</v>
      </c>
      <c r="C5323" s="29">
        <f t="shared" si="249"/>
        <v>10.885019421209382</v>
      </c>
      <c r="D5323" s="80">
        <f t="shared" si="250"/>
        <v>11.986866660212637</v>
      </c>
      <c r="E5323" s="80">
        <f t="shared" si="251"/>
        <v>12.093643958639653</v>
      </c>
    </row>
    <row r="5324" spans="1:5" x14ac:dyDescent="0.3">
      <c r="A5324" s="82">
        <f>+WORKDAY(+A5323,1,Feriados!$A$1:$A$5000)</f>
        <v>44447</v>
      </c>
      <c r="B5324" s="88">
        <v>5.15</v>
      </c>
      <c r="C5324" s="29">
        <f t="shared" si="249"/>
        <v>10.887188805580029</v>
      </c>
      <c r="D5324" s="80">
        <f t="shared" si="250"/>
        <v>11.989352157632045</v>
      </c>
      <c r="E5324" s="80">
        <f t="shared" si="251"/>
        <v>12.09629362731542</v>
      </c>
    </row>
    <row r="5325" spans="1:5" x14ac:dyDescent="0.3">
      <c r="A5325" s="82">
        <f>+WORKDAY(+A5324,1,Feriados!$A$1:$A$5000)</f>
        <v>44448</v>
      </c>
      <c r="B5325" s="88">
        <v>5.15</v>
      </c>
      <c r="C5325" s="29">
        <f t="shared" si="249"/>
        <v>10.889358622308981</v>
      </c>
      <c r="D5325" s="80">
        <f t="shared" si="250"/>
        <v>11.991838170423616</v>
      </c>
      <c r="E5325" s="80">
        <f t="shared" si="251"/>
        <v>12.09894387652292</v>
      </c>
    </row>
    <row r="5326" spans="1:5" x14ac:dyDescent="0.3">
      <c r="A5326" s="82">
        <f>+WORKDAY(+A5325,1,Feriados!$A$1:$A$5000)</f>
        <v>44449</v>
      </c>
      <c r="B5326" s="88">
        <v>5.15</v>
      </c>
      <c r="C5326" s="29">
        <f t="shared" si="249"/>
        <v>10.891528871482407</v>
      </c>
      <c r="D5326" s="80">
        <f t="shared" si="250"/>
        <v>11.994324698694216</v>
      </c>
      <c r="E5326" s="80">
        <f t="shared" si="251"/>
        <v>12.101594706389347</v>
      </c>
    </row>
    <row r="5327" spans="1:5" x14ac:dyDescent="0.3">
      <c r="A5327" s="82">
        <f>+WORKDAY(+A5326,1,Feriados!$A$1:$A$5000)</f>
        <v>44452</v>
      </c>
      <c r="B5327" s="88">
        <v>5.15</v>
      </c>
      <c r="C5327" s="29">
        <f t="shared" si="249"/>
        <v>10.893699553186494</v>
      </c>
      <c r="D5327" s="80">
        <f t="shared" si="250"/>
        <v>11.996811742550729</v>
      </c>
      <c r="E5327" s="80">
        <f t="shared" si="251"/>
        <v>12.104246117041919</v>
      </c>
    </row>
    <row r="5328" spans="1:5" x14ac:dyDescent="0.3">
      <c r="A5328" s="82">
        <f>+WORKDAY(+A5327,1,Feriados!$A$1:$A$5000)</f>
        <v>44453</v>
      </c>
      <c r="B5328" s="88">
        <v>5.15</v>
      </c>
      <c r="C5328" s="29">
        <f t="shared" si="249"/>
        <v>10.895870667507443</v>
      </c>
      <c r="D5328" s="80">
        <f t="shared" si="250"/>
        <v>11.999299302100065</v>
      </c>
      <c r="E5328" s="80">
        <f t="shared" si="251"/>
        <v>12.106898108607885</v>
      </c>
    </row>
    <row r="5329" spans="1:5" x14ac:dyDescent="0.3">
      <c r="A5329" s="82">
        <f>+WORKDAY(+A5328,1,Feriados!$A$1:$A$5000)</f>
        <v>44454</v>
      </c>
      <c r="B5329" s="88">
        <v>5.15</v>
      </c>
      <c r="C5329" s="29">
        <f t="shared" si="249"/>
        <v>10.898042214531477</v>
      </c>
      <c r="D5329" s="80">
        <f t="shared" si="250"/>
        <v>12.001787377449151</v>
      </c>
      <c r="E5329" s="80">
        <f t="shared" si="251"/>
        <v>12.10955068121452</v>
      </c>
    </row>
    <row r="5330" spans="1:5" x14ac:dyDescent="0.3">
      <c r="A5330" s="82">
        <f>+WORKDAY(+A5329,1,Feriados!$A$1:$A$5000)</f>
        <v>44455</v>
      </c>
      <c r="B5330" s="88">
        <v>5.15</v>
      </c>
      <c r="C5330" s="29">
        <f t="shared" si="249"/>
        <v>10.900214194344834</v>
      </c>
      <c r="D5330" s="80">
        <f t="shared" si="250"/>
        <v>12.00427596870494</v>
      </c>
      <c r="E5330" s="80">
        <f t="shared" si="251"/>
        <v>12.112203834989128</v>
      </c>
    </row>
    <row r="5331" spans="1:5" x14ac:dyDescent="0.3">
      <c r="A5331" s="82">
        <f>+WORKDAY(+A5330,1,Feriados!$A$1:$A$5000)</f>
        <v>44456</v>
      </c>
      <c r="B5331" s="88">
        <v>5.15</v>
      </c>
      <c r="C5331" s="29">
        <f t="shared" si="249"/>
        <v>10.902386607033767</v>
      </c>
      <c r="D5331" s="80">
        <f t="shared" si="250"/>
        <v>12.006765075974407</v>
      </c>
      <c r="E5331" s="80">
        <f t="shared" si="251"/>
        <v>12.114857570059041</v>
      </c>
    </row>
    <row r="5332" spans="1:5" x14ac:dyDescent="0.3">
      <c r="A5332" s="82">
        <f>+WORKDAY(+A5331,1,Feriados!$A$1:$A$5000)</f>
        <v>44459</v>
      </c>
      <c r="B5332" s="88">
        <v>5.15</v>
      </c>
      <c r="C5332" s="29">
        <f t="shared" si="249"/>
        <v>10.904559452684548</v>
      </c>
      <c r="D5332" s="80">
        <f t="shared" si="250"/>
        <v>12.009254699364547</v>
      </c>
      <c r="E5332" s="80">
        <f t="shared" si="251"/>
        <v>12.117511886551618</v>
      </c>
    </row>
    <row r="5333" spans="1:5" x14ac:dyDescent="0.3">
      <c r="A5333" s="82">
        <f>+WORKDAY(+A5332,1,Feriados!$A$1:$A$5000)</f>
        <v>44460</v>
      </c>
      <c r="B5333" s="88">
        <v>5.15</v>
      </c>
      <c r="C5333" s="29">
        <f t="shared" si="249"/>
        <v>10.906732731383469</v>
      </c>
      <c r="D5333" s="80">
        <f t="shared" si="250"/>
        <v>12.011744838982379</v>
      </c>
      <c r="E5333" s="80">
        <f t="shared" si="251"/>
        <v>12.120166784594247</v>
      </c>
    </row>
    <row r="5334" spans="1:5" x14ac:dyDescent="0.3">
      <c r="A5334" s="82">
        <f>+WORKDAY(+A5333,1,Feriados!$A$1:$A$5000)</f>
        <v>44461</v>
      </c>
      <c r="B5334" s="88">
        <v>6.15</v>
      </c>
      <c r="C5334" s="29">
        <f t="shared" si="249"/>
        <v>10.908906443216834</v>
      </c>
      <c r="D5334" s="80">
        <f t="shared" si="250"/>
        <v>12.014235494934944</v>
      </c>
      <c r="E5334" s="80">
        <f t="shared" si="251"/>
        <v>12.122822264314342</v>
      </c>
    </row>
    <row r="5335" spans="1:5" x14ac:dyDescent="0.3">
      <c r="A5335" s="82">
        <f>+WORKDAY(+A5334,1,Feriados!$A$1:$A$5000)</f>
        <v>44462</v>
      </c>
      <c r="B5335" s="88">
        <v>6.15</v>
      </c>
      <c r="C5335" s="29">
        <f t="shared" si="249"/>
        <v>10.911490435886037</v>
      </c>
      <c r="D5335" s="80">
        <f t="shared" si="250"/>
        <v>12.017196277699881</v>
      </c>
      <c r="E5335" s="80">
        <f t="shared" si="251"/>
        <v>12.125933789286181</v>
      </c>
    </row>
    <row r="5336" spans="1:5" x14ac:dyDescent="0.3">
      <c r="A5336" s="82">
        <f>+WORKDAY(+A5335,1,Feriados!$A$1:$A$5000)</f>
        <v>44463</v>
      </c>
      <c r="B5336" s="88">
        <v>6.15</v>
      </c>
      <c r="C5336" s="29">
        <f t="shared" si="249"/>
        <v>10.914075040625585</v>
      </c>
      <c r="D5336" s="80">
        <f t="shared" si="250"/>
        <v>12.020157790118784</v>
      </c>
      <c r="E5336" s="80">
        <f t="shared" si="251"/>
        <v>12.129046112882914</v>
      </c>
    </row>
    <row r="5337" spans="1:5" x14ac:dyDescent="0.3">
      <c r="A5337" s="82">
        <f>+WORKDAY(+A5336,1,Feriados!$A$1:$A$5000)</f>
        <v>44466</v>
      </c>
      <c r="B5337" s="88">
        <v>6.15</v>
      </c>
      <c r="C5337" s="29">
        <f t="shared" si="249"/>
        <v>10.916660257580457</v>
      </c>
      <c r="D5337" s="80">
        <f t="shared" si="250"/>
        <v>12.02312003237147</v>
      </c>
      <c r="E5337" s="80">
        <f t="shared" si="251"/>
        <v>12.132159235309523</v>
      </c>
    </row>
    <row r="5338" spans="1:5" x14ac:dyDescent="0.3">
      <c r="A5338" s="82">
        <f>+WORKDAY(+A5337,1,Feriados!$A$1:$A$5000)</f>
        <v>44467</v>
      </c>
      <c r="B5338" s="88">
        <v>6.15</v>
      </c>
      <c r="C5338" s="29">
        <f t="shared" si="249"/>
        <v>10.919246086895669</v>
      </c>
      <c r="D5338" s="80">
        <f t="shared" si="250"/>
        <v>12.026083004637796</v>
      </c>
      <c r="E5338" s="80">
        <f t="shared" si="251"/>
        <v>12.135273156771039</v>
      </c>
    </row>
    <row r="5339" spans="1:5" x14ac:dyDescent="0.3">
      <c r="A5339" s="82">
        <f>+WORKDAY(+A5338,1,Feriados!$A$1:$A$5000)</f>
        <v>44468</v>
      </c>
      <c r="B5339" s="88">
        <v>6.15</v>
      </c>
      <c r="C5339" s="29">
        <f t="shared" si="249"/>
        <v>10.921832528716271</v>
      </c>
      <c r="D5339" s="80">
        <f t="shared" si="250"/>
        <v>12.029046707097669</v>
      </c>
      <c r="E5339" s="80">
        <f t="shared" si="251"/>
        <v>12.138387877472548</v>
      </c>
    </row>
    <row r="5340" spans="1:5" x14ac:dyDescent="0.3">
      <c r="A5340" s="82">
        <f>+WORKDAY(+A5339,1,Feriados!$A$1:$A$5000)</f>
        <v>44469</v>
      </c>
      <c r="B5340" s="88">
        <v>6.15</v>
      </c>
      <c r="C5340" s="29">
        <f t="shared" si="249"/>
        <v>10.924419583187348</v>
      </c>
      <c r="D5340" s="80">
        <f t="shared" si="250"/>
        <v>12.032011139931036</v>
      </c>
      <c r="E5340" s="80">
        <f t="shared" si="251"/>
        <v>12.141503397619189</v>
      </c>
    </row>
    <row r="5341" spans="1:5" x14ac:dyDescent="0.3">
      <c r="A5341" s="82">
        <f>+WORKDAY(+A5340,1,Feriados!$A$1:$A$5000)</f>
        <v>44470</v>
      </c>
      <c r="B5341" s="88">
        <v>6.15</v>
      </c>
      <c r="C5341" s="29">
        <f t="shared" si="249"/>
        <v>10.927007250454016</v>
      </c>
      <c r="D5341" s="80">
        <f t="shared" si="250"/>
        <v>12.034976303317892</v>
      </c>
      <c r="E5341" s="80">
        <f t="shared" si="251"/>
        <v>12.144619717416154</v>
      </c>
    </row>
    <row r="5342" spans="1:5" x14ac:dyDescent="0.3">
      <c r="A5342" s="82">
        <f>+WORKDAY(+A5341,1,Feriados!$A$1:$A$5000)</f>
        <v>44473</v>
      </c>
      <c r="B5342" s="88">
        <v>6.15</v>
      </c>
      <c r="C5342" s="29">
        <f t="shared" si="249"/>
        <v>10.92959553066143</v>
      </c>
      <c r="D5342" s="80">
        <f t="shared" si="250"/>
        <v>12.037942197438271</v>
      </c>
      <c r="E5342" s="80">
        <f t="shared" si="251"/>
        <v>12.147736837068685</v>
      </c>
    </row>
    <row r="5343" spans="1:5" x14ac:dyDescent="0.3">
      <c r="A5343" s="82">
        <f>+WORKDAY(+A5342,1,Feriados!$A$1:$A$5000)</f>
        <v>44474</v>
      </c>
      <c r="B5343" s="88">
        <v>6.15</v>
      </c>
      <c r="C5343" s="29">
        <f t="shared" si="249"/>
        <v>10.932184423954778</v>
      </c>
      <c r="D5343" s="80">
        <f t="shared" si="250"/>
        <v>12.040908822472257</v>
      </c>
      <c r="E5343" s="80">
        <f t="shared" si="251"/>
        <v>12.150854756782078</v>
      </c>
    </row>
    <row r="5344" spans="1:5" x14ac:dyDescent="0.3">
      <c r="A5344" s="82">
        <f>+WORKDAY(+A5343,1,Feriados!$A$1:$A$5000)</f>
        <v>44475</v>
      </c>
      <c r="B5344" s="88">
        <v>6.15</v>
      </c>
      <c r="C5344" s="29">
        <f t="shared" si="249"/>
        <v>10.934773930479279</v>
      </c>
      <c r="D5344" s="80">
        <f t="shared" si="250"/>
        <v>12.043876178599977</v>
      </c>
      <c r="E5344" s="80">
        <f t="shared" si="251"/>
        <v>12.153973476761683</v>
      </c>
    </row>
    <row r="5345" spans="1:5" x14ac:dyDescent="0.3">
      <c r="A5345" s="82">
        <f>+WORKDAY(+A5344,1,Feriados!$A$1:$A$5000)</f>
        <v>44476</v>
      </c>
      <c r="B5345" s="88">
        <v>6.15</v>
      </c>
      <c r="C5345" s="29">
        <f t="shared" si="249"/>
        <v>10.937364050380191</v>
      </c>
      <c r="D5345" s="80">
        <f t="shared" si="250"/>
        <v>12.046844266001598</v>
      </c>
      <c r="E5345" s="80">
        <f t="shared" si="251"/>
        <v>12.157092997212901</v>
      </c>
    </row>
    <row r="5346" spans="1:5" x14ac:dyDescent="0.3">
      <c r="A5346" s="82">
        <f>+WORKDAY(+A5345,1,Feriados!$A$1:$A$5000)</f>
        <v>44477</v>
      </c>
      <c r="B5346" s="88">
        <v>6.15</v>
      </c>
      <c r="C5346" s="29">
        <f t="shared" si="249"/>
        <v>10.939954783802804</v>
      </c>
      <c r="D5346" s="80">
        <f t="shared" si="250"/>
        <v>12.049813084857337</v>
      </c>
      <c r="E5346" s="80">
        <f t="shared" si="251"/>
        <v>12.160213318341187</v>
      </c>
    </row>
    <row r="5347" spans="1:5" x14ac:dyDescent="0.3">
      <c r="A5347" s="82">
        <f>+WORKDAY(+A5346,1,Feriados!$A$1:$A$5000)</f>
        <v>44480</v>
      </c>
      <c r="B5347" s="88">
        <v>6.15</v>
      </c>
      <c r="C5347" s="29">
        <f t="shared" si="249"/>
        <v>10.942546130892444</v>
      </c>
      <c r="D5347" s="80">
        <f t="shared" si="250"/>
        <v>12.052782635347453</v>
      </c>
      <c r="E5347" s="80">
        <f t="shared" si="251"/>
        <v>12.163334440352047</v>
      </c>
    </row>
    <row r="5348" spans="1:5" x14ac:dyDescent="0.3">
      <c r="A5348" s="82">
        <f>+WORKDAY(+A5347,1,Feriados!$A$1:$A$5000)</f>
        <v>44482</v>
      </c>
      <c r="B5348" s="88">
        <v>6.15</v>
      </c>
      <c r="C5348" s="29">
        <f t="shared" si="249"/>
        <v>10.945138091794467</v>
      </c>
      <c r="D5348" s="80">
        <f t="shared" si="250"/>
        <v>12.055752917652251</v>
      </c>
      <c r="E5348" s="80">
        <f t="shared" si="251"/>
        <v>12.166456363451044</v>
      </c>
    </row>
    <row r="5349" spans="1:5" x14ac:dyDescent="0.3">
      <c r="A5349" s="82">
        <f>+WORKDAY(+A5348,1,Feriados!$A$1:$A$5000)</f>
        <v>44483</v>
      </c>
      <c r="B5349" s="88">
        <v>6.15</v>
      </c>
      <c r="C5349" s="29">
        <f t="shared" si="249"/>
        <v>10.94773066665427</v>
      </c>
      <c r="D5349" s="80">
        <f t="shared" si="250"/>
        <v>12.058723931952077</v>
      </c>
      <c r="E5349" s="80">
        <f t="shared" si="251"/>
        <v>12.169579087843786</v>
      </c>
    </row>
    <row r="5350" spans="1:5" x14ac:dyDescent="0.3">
      <c r="A5350" s="82">
        <f>+WORKDAY(+A5349,1,Feriados!$A$1:$A$5000)</f>
        <v>44484</v>
      </c>
      <c r="B5350" s="88">
        <v>6.15</v>
      </c>
      <c r="C5350" s="29">
        <f t="shared" si="249"/>
        <v>10.950323855617279</v>
      </c>
      <c r="D5350" s="80">
        <f t="shared" si="250"/>
        <v>12.061695678427323</v>
      </c>
      <c r="E5350" s="80">
        <f t="shared" si="251"/>
        <v>12.172702613735943</v>
      </c>
    </row>
    <row r="5351" spans="1:5" x14ac:dyDescent="0.3">
      <c r="A5351" s="82">
        <f>+WORKDAY(+A5350,1,Feriados!$A$1:$A$5000)</f>
        <v>44487</v>
      </c>
      <c r="B5351" s="88">
        <v>6.15</v>
      </c>
      <c r="C5351" s="29">
        <f t="shared" si="249"/>
        <v>10.952917658828959</v>
      </c>
      <c r="D5351" s="80">
        <f t="shared" si="250"/>
        <v>12.064668157258428</v>
      </c>
      <c r="E5351" s="80">
        <f t="shared" si="251"/>
        <v>12.175826941333231</v>
      </c>
    </row>
    <row r="5352" spans="1:5" x14ac:dyDescent="0.3">
      <c r="A5352" s="82">
        <f>+WORKDAY(+A5351,1,Feriados!$A$1:$A$5000)</f>
        <v>44488</v>
      </c>
      <c r="B5352" s="88">
        <v>6.15</v>
      </c>
      <c r="C5352" s="29">
        <f t="shared" si="249"/>
        <v>10.955512076434806</v>
      </c>
      <c r="D5352" s="80">
        <f t="shared" si="250"/>
        <v>12.067641368625873</v>
      </c>
      <c r="E5352" s="80">
        <f t="shared" si="251"/>
        <v>12.178952070841421</v>
      </c>
    </row>
    <row r="5353" spans="1:5" x14ac:dyDescent="0.3">
      <c r="A5353" s="82">
        <f>+WORKDAY(+A5352,1,Feriados!$A$1:$A$5000)</f>
        <v>44489</v>
      </c>
      <c r="B5353" s="88">
        <v>6.15</v>
      </c>
      <c r="C5353" s="29">
        <f t="shared" si="249"/>
        <v>10.95810710858035</v>
      </c>
      <c r="D5353" s="80">
        <f t="shared" si="250"/>
        <v>12.070615312710183</v>
      </c>
      <c r="E5353" s="80">
        <f t="shared" si="251"/>
        <v>12.182078002466335</v>
      </c>
    </row>
    <row r="5354" spans="1:5" x14ac:dyDescent="0.3">
      <c r="A5354" s="82">
        <f>+WORKDAY(+A5353,1,Feriados!$A$1:$A$5000)</f>
        <v>44490</v>
      </c>
      <c r="B5354" s="88">
        <v>6.15</v>
      </c>
      <c r="C5354" s="29">
        <f t="shared" si="249"/>
        <v>10.960702755411159</v>
      </c>
      <c r="D5354" s="80">
        <f t="shared" si="250"/>
        <v>12.073589989691929</v>
      </c>
      <c r="E5354" s="80">
        <f t="shared" si="251"/>
        <v>12.185204736413853</v>
      </c>
    </row>
    <row r="5355" spans="1:5" x14ac:dyDescent="0.3">
      <c r="A5355" s="82">
        <f>+WORKDAY(+A5354,1,Feriados!$A$1:$A$5000)</f>
        <v>44491</v>
      </c>
      <c r="B5355" s="88">
        <v>6.15</v>
      </c>
      <c r="C5355" s="29">
        <f t="shared" si="249"/>
        <v>10.963299017072833</v>
      </c>
      <c r="D5355" s="80">
        <f t="shared" si="250"/>
        <v>12.076565399751725</v>
      </c>
      <c r="E5355" s="80">
        <f t="shared" si="251"/>
        <v>12.188332272889904</v>
      </c>
    </row>
    <row r="5356" spans="1:5" x14ac:dyDescent="0.3">
      <c r="A5356" s="82">
        <f>+WORKDAY(+A5355,1,Feriados!$A$1:$A$5000)</f>
        <v>44494</v>
      </c>
      <c r="B5356" s="88">
        <v>6.15</v>
      </c>
      <c r="C5356" s="29">
        <f t="shared" si="249"/>
        <v>10.965895893711007</v>
      </c>
      <c r="D5356" s="80">
        <f t="shared" si="250"/>
        <v>12.079541543070233</v>
      </c>
      <c r="E5356" s="80">
        <f t="shared" si="251"/>
        <v>12.191460612100469</v>
      </c>
    </row>
    <row r="5357" spans="1:5" x14ac:dyDescent="0.3">
      <c r="A5357" s="82">
        <f>+WORKDAY(+A5356,1,Feriados!$A$1:$A$5000)</f>
        <v>44495</v>
      </c>
      <c r="B5357" s="88">
        <v>6.15</v>
      </c>
      <c r="C5357" s="29">
        <f t="shared" si="249"/>
        <v>10.96849338547135</v>
      </c>
      <c r="D5357" s="80">
        <f t="shared" si="250"/>
        <v>12.082518419828155</v>
      </c>
      <c r="E5357" s="80">
        <f t="shared" si="251"/>
        <v>12.194589754251584</v>
      </c>
    </row>
    <row r="5358" spans="1:5" x14ac:dyDescent="0.3">
      <c r="A5358" s="82">
        <f>+WORKDAY(+A5357,1,Feriados!$A$1:$A$5000)</f>
        <v>44496</v>
      </c>
      <c r="B5358" s="88">
        <v>6.15</v>
      </c>
      <c r="C5358" s="29">
        <f t="shared" si="249"/>
        <v>10.971091492499566</v>
      </c>
      <c r="D5358" s="80">
        <f t="shared" si="250"/>
        <v>12.085496030206238</v>
      </c>
      <c r="E5358" s="80">
        <f t="shared" si="251"/>
        <v>12.197719699549337</v>
      </c>
    </row>
    <row r="5359" spans="1:5" x14ac:dyDescent="0.3">
      <c r="A5359" s="82">
        <f>+WORKDAY(+A5358,1,Feriados!$A$1:$A$5000)</f>
        <v>44497</v>
      </c>
      <c r="B5359" s="88">
        <v>7.65</v>
      </c>
      <c r="C5359" s="29">
        <f t="shared" si="249"/>
        <v>10.973690214941394</v>
      </c>
      <c r="D5359" s="80">
        <f t="shared" si="250"/>
        <v>12.088474374385278</v>
      </c>
      <c r="E5359" s="80">
        <f t="shared" si="251"/>
        <v>12.200850448199869</v>
      </c>
    </row>
    <row r="5360" spans="1:5" x14ac:dyDescent="0.3">
      <c r="A5360" s="82">
        <f>+WORKDAY(+A5359,1,Feriados!$A$1:$A$5000)</f>
        <v>44498</v>
      </c>
      <c r="B5360" s="88">
        <v>7.65</v>
      </c>
      <c r="C5360" s="29">
        <f t="shared" si="249"/>
        <v>10.976900677750679</v>
      </c>
      <c r="D5360" s="80">
        <f t="shared" si="250"/>
        <v>12.092153857252393</v>
      </c>
      <c r="E5360" s="80">
        <f t="shared" si="251"/>
        <v>12.204661479218833</v>
      </c>
    </row>
    <row r="5361" spans="1:5" x14ac:dyDescent="0.3">
      <c r="A5361" s="82">
        <f>+WORKDAY(+A5360,1,Feriados!$A$1:$A$5000)</f>
        <v>44501</v>
      </c>
      <c r="B5361" s="88">
        <v>7.65</v>
      </c>
      <c r="C5361" s="29">
        <f t="shared" si="249"/>
        <v>10.980112079812963</v>
      </c>
      <c r="D5361" s="80">
        <f t="shared" si="250"/>
        <v>12.095834460078384</v>
      </c>
      <c r="E5361" s="80">
        <f t="shared" si="251"/>
        <v>12.208473700643131</v>
      </c>
    </row>
    <row r="5362" spans="1:5" x14ac:dyDescent="0.3">
      <c r="A5362" s="82">
        <f>+WORKDAY(+A5361,1,Feriados!$A$1:$A$5000)</f>
        <v>44503</v>
      </c>
      <c r="B5362" s="88">
        <v>7.65</v>
      </c>
      <c r="C5362" s="29">
        <f t="shared" si="249"/>
        <v>10.983324421403035</v>
      </c>
      <c r="D5362" s="80">
        <f t="shared" si="250"/>
        <v>12.099516183204143</v>
      </c>
      <c r="E5362" s="80">
        <f t="shared" si="251"/>
        <v>12.212287112844592</v>
      </c>
    </row>
    <row r="5363" spans="1:5" x14ac:dyDescent="0.3">
      <c r="A5363" s="82">
        <f>+WORKDAY(+A5362,1,Feriados!$A$1:$A$5000)</f>
        <v>44504</v>
      </c>
      <c r="B5363" s="88">
        <v>7.65</v>
      </c>
      <c r="C5363" s="29">
        <f t="shared" si="249"/>
        <v>10.986537702795761</v>
      </c>
      <c r="D5363" s="80">
        <f t="shared" si="250"/>
        <v>12.103199026970666</v>
      </c>
      <c r="E5363" s="80">
        <f t="shared" si="251"/>
        <v>12.216101716195165</v>
      </c>
    </row>
    <row r="5364" spans="1:5" x14ac:dyDescent="0.3">
      <c r="A5364" s="82">
        <f>+WORKDAY(+A5363,1,Feriados!$A$1:$A$5000)</f>
        <v>44505</v>
      </c>
      <c r="B5364" s="88">
        <v>7.65</v>
      </c>
      <c r="C5364" s="29">
        <f t="shared" si="249"/>
        <v>10.989751924266093</v>
      </c>
      <c r="D5364" s="80">
        <f t="shared" si="250"/>
        <v>12.106882991719054</v>
      </c>
      <c r="E5364" s="80">
        <f t="shared" si="251"/>
        <v>12.219917511066917</v>
      </c>
    </row>
    <row r="5365" spans="1:5" x14ac:dyDescent="0.3">
      <c r="A5365" s="82">
        <f>+WORKDAY(+A5364,1,Feriados!$A$1:$A$5000)</f>
        <v>44508</v>
      </c>
      <c r="B5365" s="88">
        <v>7.65</v>
      </c>
      <c r="C5365" s="29">
        <f t="shared" si="249"/>
        <v>10.992967086089058</v>
      </c>
      <c r="D5365" s="80">
        <f t="shared" si="250"/>
        <v>12.110568077790511</v>
      </c>
      <c r="E5365" s="80">
        <f t="shared" si="251"/>
        <v>12.223734497832028</v>
      </c>
    </row>
    <row r="5366" spans="1:5" x14ac:dyDescent="0.3">
      <c r="A5366" s="82">
        <f>+WORKDAY(+A5365,1,Feriados!$A$1:$A$5000)</f>
        <v>44509</v>
      </c>
      <c r="B5366" s="88">
        <v>7.65</v>
      </c>
      <c r="C5366" s="29">
        <f t="shared" si="249"/>
        <v>10.996183188539765</v>
      </c>
      <c r="D5366" s="80">
        <f t="shared" si="250"/>
        <v>12.114254285526343</v>
      </c>
      <c r="E5366" s="80">
        <f t="shared" si="251"/>
        <v>12.227552676862794</v>
      </c>
    </row>
    <row r="5367" spans="1:5" x14ac:dyDescent="0.3">
      <c r="A5367" s="82">
        <f>+WORKDAY(+A5366,1,Feriados!$A$1:$A$5000)</f>
        <v>44510</v>
      </c>
      <c r="B5367" s="88">
        <v>7.65</v>
      </c>
      <c r="C5367" s="29">
        <f t="shared" si="249"/>
        <v>10.999400231893405</v>
      </c>
      <c r="D5367" s="80">
        <f t="shared" si="250"/>
        <v>12.117941615267961</v>
      </c>
      <c r="E5367" s="80">
        <f t="shared" si="251"/>
        <v>12.231372048531631</v>
      </c>
    </row>
    <row r="5368" spans="1:5" x14ac:dyDescent="0.3">
      <c r="A5368" s="82">
        <f>+WORKDAY(+A5367,1,Feriados!$A$1:$A$5000)</f>
        <v>44511</v>
      </c>
      <c r="B5368" s="88">
        <v>7.65</v>
      </c>
      <c r="C5368" s="29">
        <f t="shared" si="249"/>
        <v>11.002618216425249</v>
      </c>
      <c r="D5368" s="80">
        <f t="shared" si="250"/>
        <v>12.121630067356882</v>
      </c>
      <c r="E5368" s="80">
        <f t="shared" si="251"/>
        <v>12.235192613211066</v>
      </c>
    </row>
    <row r="5369" spans="1:5" x14ac:dyDescent="0.3">
      <c r="A5369" s="82">
        <f>+WORKDAY(+A5368,1,Feriados!$A$1:$A$5000)</f>
        <v>44512</v>
      </c>
      <c r="B5369" s="88">
        <v>7.65</v>
      </c>
      <c r="C5369" s="29">
        <f t="shared" si="249"/>
        <v>11.005837142410648</v>
      </c>
      <c r="D5369" s="80">
        <f t="shared" si="250"/>
        <v>12.125319642134727</v>
      </c>
      <c r="E5369" s="80">
        <f t="shared" si="251"/>
        <v>12.239014371273745</v>
      </c>
    </row>
    <row r="5370" spans="1:5" x14ac:dyDescent="0.3">
      <c r="A5370" s="82">
        <f>+WORKDAY(+A5369,1,Feriados!$A$1:$A$5000)</f>
        <v>44516</v>
      </c>
      <c r="B5370" s="88">
        <v>7.65</v>
      </c>
      <c r="C5370" s="29">
        <f t="shared" si="249"/>
        <v>11.009057010125034</v>
      </c>
      <c r="D5370" s="80">
        <f t="shared" si="250"/>
        <v>12.129010339943216</v>
      </c>
      <c r="E5370" s="80">
        <f t="shared" si="251"/>
        <v>12.242837323092433</v>
      </c>
    </row>
    <row r="5371" spans="1:5" x14ac:dyDescent="0.3">
      <c r="A5371" s="82">
        <f>+WORKDAY(+A5370,1,Feriados!$A$1:$A$5000)</f>
        <v>44517</v>
      </c>
      <c r="B5371" s="88">
        <v>7.65</v>
      </c>
      <c r="C5371" s="29">
        <f t="shared" si="249"/>
        <v>11.012277819843916</v>
      </c>
      <c r="D5371" s="80">
        <f t="shared" si="250"/>
        <v>12.132702161124179</v>
      </c>
      <c r="E5371" s="80">
        <f t="shared" si="251"/>
        <v>12.246661469040006</v>
      </c>
    </row>
    <row r="5372" spans="1:5" x14ac:dyDescent="0.3">
      <c r="A5372" s="82">
        <f>+WORKDAY(+A5371,1,Feriados!$A$1:$A$5000)</f>
        <v>44518</v>
      </c>
      <c r="B5372" s="88">
        <v>7.65</v>
      </c>
      <c r="C5372" s="29">
        <f t="shared" si="249"/>
        <v>11.015499571842891</v>
      </c>
      <c r="D5372" s="80">
        <f t="shared" si="250"/>
        <v>12.136395106019547</v>
      </c>
      <c r="E5372" s="80">
        <f t="shared" si="251"/>
        <v>12.250486809489463</v>
      </c>
    </row>
    <row r="5373" spans="1:5" x14ac:dyDescent="0.3">
      <c r="A5373" s="82">
        <f>+WORKDAY(+A5372,1,Feriados!$A$1:$A$5000)</f>
        <v>44519</v>
      </c>
      <c r="B5373" s="88">
        <v>7.65</v>
      </c>
      <c r="C5373" s="29">
        <f t="shared" si="249"/>
        <v>11.018722266397631</v>
      </c>
      <c r="D5373" s="80">
        <f t="shared" si="250"/>
        <v>12.140089174971354</v>
      </c>
      <c r="E5373" s="80">
        <f t="shared" si="251"/>
        <v>12.254313344813914</v>
      </c>
    </row>
    <row r="5374" spans="1:5" x14ac:dyDescent="0.3">
      <c r="A5374" s="82">
        <f>+WORKDAY(+A5373,1,Feriados!$A$1:$A$5000)</f>
        <v>44522</v>
      </c>
      <c r="B5374" s="88">
        <v>7.65</v>
      </c>
      <c r="C5374" s="29">
        <f t="shared" si="249"/>
        <v>11.021945903783889</v>
      </c>
      <c r="D5374" s="80">
        <f t="shared" si="250"/>
        <v>12.143784368321741</v>
      </c>
      <c r="E5374" s="80">
        <f t="shared" si="251"/>
        <v>12.258141075386588</v>
      </c>
    </row>
    <row r="5375" spans="1:5" x14ac:dyDescent="0.3">
      <c r="A5375" s="82">
        <f>+WORKDAY(+A5374,1,Feriados!$A$1:$A$5000)</f>
        <v>44523</v>
      </c>
      <c r="B5375" s="88">
        <v>7.65</v>
      </c>
      <c r="C5375" s="29">
        <f t="shared" si="249"/>
        <v>11.025170484277501</v>
      </c>
      <c r="D5375" s="80">
        <f t="shared" si="250"/>
        <v>12.147480686412953</v>
      </c>
      <c r="E5375" s="80">
        <f t="shared" si="251"/>
        <v>12.26197000158083</v>
      </c>
    </row>
    <row r="5376" spans="1:5" x14ac:dyDescent="0.3">
      <c r="A5376" s="82">
        <f>+WORKDAY(+A5375,1,Feriados!$A$1:$A$5000)</f>
        <v>44524</v>
      </c>
      <c r="B5376" s="88">
        <v>7.65</v>
      </c>
      <c r="C5376" s="29">
        <f t="shared" si="249"/>
        <v>11.028396008154383</v>
      </c>
      <c r="D5376" s="80">
        <f t="shared" si="250"/>
        <v>12.151178129587336</v>
      </c>
      <c r="E5376" s="80">
        <f t="shared" si="251"/>
        <v>12.265800123770102</v>
      </c>
    </row>
    <row r="5377" spans="1:5" x14ac:dyDescent="0.3">
      <c r="A5377" s="82">
        <f>+WORKDAY(+A5376,1,Feriados!$A$1:$A$5000)</f>
        <v>44525</v>
      </c>
      <c r="B5377" s="88">
        <v>7.65</v>
      </c>
      <c r="C5377" s="29">
        <f t="shared" si="249"/>
        <v>11.031622475690529</v>
      </c>
      <c r="D5377" s="80">
        <f t="shared" si="250"/>
        <v>12.154876698187342</v>
      </c>
      <c r="E5377" s="80">
        <f t="shared" si="251"/>
        <v>12.269631442327983</v>
      </c>
    </row>
    <row r="5378" spans="1:5" x14ac:dyDescent="0.3">
      <c r="A5378" s="82">
        <f>+WORKDAY(+A5377,1,Feriados!$A$1:$A$5000)</f>
        <v>44526</v>
      </c>
      <c r="B5378" s="88">
        <v>7.65</v>
      </c>
      <c r="C5378" s="29">
        <f t="shared" si="249"/>
        <v>11.034849887162018</v>
      </c>
      <c r="D5378" s="80">
        <f t="shared" si="250"/>
        <v>12.158576392555529</v>
      </c>
      <c r="E5378" s="80">
        <f t="shared" si="251"/>
        <v>12.273463957628167</v>
      </c>
    </row>
    <row r="5379" spans="1:5" x14ac:dyDescent="0.3">
      <c r="A5379" s="82">
        <f>+WORKDAY(+A5378,1,Feriados!$A$1:$A$5000)</f>
        <v>44529</v>
      </c>
      <c r="B5379" s="88">
        <v>7.65</v>
      </c>
      <c r="C5379" s="29">
        <f t="shared" si="249"/>
        <v>11.038078242845007</v>
      </c>
      <c r="D5379" s="80">
        <f t="shared" si="250"/>
        <v>12.162277213034557</v>
      </c>
      <c r="E5379" s="80">
        <f t="shared" si="251"/>
        <v>12.277297670044465</v>
      </c>
    </row>
    <row r="5380" spans="1:5" x14ac:dyDescent="0.3">
      <c r="A5380" s="82">
        <f>+WORKDAY(+A5379,1,Feriados!$A$1:$A$5000)</f>
        <v>44530</v>
      </c>
      <c r="B5380" s="88">
        <v>7.65</v>
      </c>
      <c r="C5380" s="29">
        <f t="shared" si="249"/>
        <v>11.041307543015735</v>
      </c>
      <c r="D5380" s="80">
        <f t="shared" si="250"/>
        <v>12.16597915996719</v>
      </c>
      <c r="E5380" s="80">
        <f t="shared" si="251"/>
        <v>12.281132579950807</v>
      </c>
    </row>
    <row r="5381" spans="1:5" x14ac:dyDescent="0.3">
      <c r="A5381" s="82">
        <f>+WORKDAY(+A5380,1,Feriados!$A$1:$A$5000)</f>
        <v>44531</v>
      </c>
      <c r="B5381" s="88">
        <v>7.65</v>
      </c>
      <c r="C5381" s="29">
        <f t="shared" ref="C5381:C5444" si="252">IF(A5381=$B$2,1,IF(A5380&lt;DATE(1998,1,2),ROUND(B5380/3000+1,8)*C5380,ROUND(((1+B5380/100)^(1/252)),8)*C5380))</f>
        <v>11.044537787950521</v>
      </c>
      <c r="D5381" s="80">
        <f t="shared" ref="D5381:D5444" si="253">(((ROUND(C5381/C5380,8)-1)*$D$1)+1)*D5380</f>
        <v>12.169682233696298</v>
      </c>
      <c r="E5381" s="80">
        <f t="shared" ref="E5381:E5444" si="254">(((ROUND(C5381/C5380,8))*(($E$1+1)^(1/252)))*E5380)</f>
        <v>12.284968687721239</v>
      </c>
    </row>
    <row r="5382" spans="1:5" x14ac:dyDescent="0.3">
      <c r="A5382" s="82">
        <f>+WORKDAY(+A5381,1,Feriados!$A$1:$A$5000)</f>
        <v>44532</v>
      </c>
      <c r="B5382" s="88">
        <v>7.65</v>
      </c>
      <c r="C5382" s="29">
        <f t="shared" si="252"/>
        <v>11.047768977925765</v>
      </c>
      <c r="D5382" s="80">
        <f t="shared" si="253"/>
        <v>12.173386434564854</v>
      </c>
      <c r="E5382" s="80">
        <f t="shared" si="254"/>
        <v>12.288805993729921</v>
      </c>
    </row>
    <row r="5383" spans="1:5" x14ac:dyDescent="0.3">
      <c r="A5383" s="82">
        <f>+WORKDAY(+A5382,1,Feriados!$A$1:$A$5000)</f>
        <v>44533</v>
      </c>
      <c r="B5383" s="88">
        <v>7.65</v>
      </c>
      <c r="C5383" s="29">
        <f t="shared" si="252"/>
        <v>11.051001113217948</v>
      </c>
      <c r="D5383" s="80">
        <f t="shared" si="253"/>
        <v>12.177091762915937</v>
      </c>
      <c r="E5383" s="80">
        <f t="shared" si="254"/>
        <v>12.292644498351136</v>
      </c>
    </row>
    <row r="5384" spans="1:5" x14ac:dyDescent="0.3">
      <c r="A5384" s="82">
        <f>+WORKDAY(+A5383,1,Feriados!$A$1:$A$5000)</f>
        <v>44536</v>
      </c>
      <c r="B5384" s="88">
        <v>7.65</v>
      </c>
      <c r="C5384" s="29">
        <f t="shared" si="252"/>
        <v>11.054234194103632</v>
      </c>
      <c r="D5384" s="80">
        <f t="shared" si="253"/>
        <v>12.180798219092729</v>
      </c>
      <c r="E5384" s="80">
        <f t="shared" si="254"/>
        <v>12.296484201959275</v>
      </c>
    </row>
    <row r="5385" spans="1:5" x14ac:dyDescent="0.3">
      <c r="A5385" s="82">
        <f>+WORKDAY(+A5384,1,Feriados!$A$1:$A$5000)</f>
        <v>44537</v>
      </c>
      <c r="B5385" s="88">
        <v>7.65</v>
      </c>
      <c r="C5385" s="29">
        <f t="shared" si="252"/>
        <v>11.057468220859461</v>
      </c>
      <c r="D5385" s="80">
        <f t="shared" si="253"/>
        <v>12.184505803438517</v>
      </c>
      <c r="E5385" s="80">
        <f t="shared" si="254"/>
        <v>12.300325104928854</v>
      </c>
    </row>
    <row r="5386" spans="1:5" x14ac:dyDescent="0.3">
      <c r="A5386" s="82">
        <f>+WORKDAY(+A5385,1,Feriados!$A$1:$A$5000)</f>
        <v>44538</v>
      </c>
      <c r="B5386" s="88">
        <v>7.65</v>
      </c>
      <c r="C5386" s="29">
        <f t="shared" si="252"/>
        <v>11.060703193762157</v>
      </c>
      <c r="D5386" s="80">
        <f t="shared" si="253"/>
        <v>12.188214516296693</v>
      </c>
      <c r="E5386" s="80">
        <f t="shared" si="254"/>
        <v>12.304167207634503</v>
      </c>
    </row>
    <row r="5387" spans="1:5" x14ac:dyDescent="0.3">
      <c r="A5387" s="82">
        <f>+WORKDAY(+A5386,1,Feriados!$A$1:$A$5000)</f>
        <v>44539</v>
      </c>
      <c r="B5387" s="88">
        <v>9.15</v>
      </c>
      <c r="C5387" s="29">
        <f t="shared" si="252"/>
        <v>11.063939113088525</v>
      </c>
      <c r="D5387" s="80">
        <f t="shared" si="253"/>
        <v>12.191924358010752</v>
      </c>
      <c r="E5387" s="80">
        <f t="shared" si="254"/>
        <v>12.308010510450968</v>
      </c>
    </row>
    <row r="5388" spans="1:5" x14ac:dyDescent="0.3">
      <c r="A5388" s="82">
        <f>+WORKDAY(+A5387,1,Feriados!$A$1:$A$5000)</f>
        <v>44540</v>
      </c>
      <c r="B5388" s="88">
        <v>9.15</v>
      </c>
      <c r="C5388" s="29">
        <f t="shared" si="252"/>
        <v>11.067783721290931</v>
      </c>
      <c r="D5388" s="80">
        <f t="shared" si="253"/>
        <v>12.196332087306441</v>
      </c>
      <c r="E5388" s="80">
        <f t="shared" si="254"/>
        <v>12.312531106151425</v>
      </c>
    </row>
    <row r="5389" spans="1:5" x14ac:dyDescent="0.3">
      <c r="A5389" s="82">
        <f>+WORKDAY(+A5388,1,Feriados!$A$1:$A$5000)</f>
        <v>44543</v>
      </c>
      <c r="B5389" s="88">
        <v>9.15</v>
      </c>
      <c r="C5389" s="29">
        <f t="shared" si="252"/>
        <v>11.071629665456243</v>
      </c>
      <c r="D5389" s="80">
        <f t="shared" si="253"/>
        <v>12.200741410122314</v>
      </c>
      <c r="E5389" s="80">
        <f t="shared" si="254"/>
        <v>12.317053362216527</v>
      </c>
    </row>
    <row r="5390" spans="1:5" x14ac:dyDescent="0.3">
      <c r="A5390" s="82">
        <f>+WORKDAY(+A5389,1,Feriados!$A$1:$A$5000)</f>
        <v>44544</v>
      </c>
      <c r="B5390" s="88">
        <v>9.15</v>
      </c>
      <c r="C5390" s="29">
        <f t="shared" si="252"/>
        <v>11.075476946048692</v>
      </c>
      <c r="D5390" s="80">
        <f t="shared" si="253"/>
        <v>12.205152327034472</v>
      </c>
      <c r="E5390" s="80">
        <f t="shared" si="254"/>
        <v>12.321577279256106</v>
      </c>
    </row>
    <row r="5391" spans="1:5" x14ac:dyDescent="0.3">
      <c r="A5391" s="82">
        <f>+WORKDAY(+A5390,1,Feriados!$A$1:$A$5000)</f>
        <v>44545</v>
      </c>
      <c r="B5391" s="88">
        <v>9.15</v>
      </c>
      <c r="C5391" s="29">
        <f t="shared" si="252"/>
        <v>11.079325563532674</v>
      </c>
      <c r="D5391" s="80">
        <f t="shared" si="253"/>
        <v>12.209564838619229</v>
      </c>
      <c r="E5391" s="80">
        <f t="shared" si="254"/>
        <v>12.326102857880219</v>
      </c>
    </row>
    <row r="5392" spans="1:5" x14ac:dyDescent="0.3">
      <c r="A5392" s="82">
        <f>+WORKDAY(+A5391,1,Feriados!$A$1:$A$5000)</f>
        <v>44546</v>
      </c>
      <c r="B5392" s="88">
        <v>9.15</v>
      </c>
      <c r="C5392" s="29">
        <f t="shared" si="252"/>
        <v>11.083175518372746</v>
      </c>
      <c r="D5392" s="80">
        <f t="shared" si="253"/>
        <v>12.213978945453105</v>
      </c>
      <c r="E5392" s="80">
        <f t="shared" si="254"/>
        <v>12.330630098699149</v>
      </c>
    </row>
    <row r="5393" spans="1:5" x14ac:dyDescent="0.3">
      <c r="A5393" s="82">
        <f>+WORKDAY(+A5392,1,Feriados!$A$1:$A$5000)</f>
        <v>44547</v>
      </c>
      <c r="B5393" s="88">
        <v>9.15</v>
      </c>
      <c r="C5393" s="29">
        <f t="shared" si="252"/>
        <v>11.087026811033626</v>
      </c>
      <c r="D5393" s="80">
        <f t="shared" si="253"/>
        <v>12.218394648112827</v>
      </c>
      <c r="E5393" s="80">
        <f t="shared" si="254"/>
        <v>12.335159002323401</v>
      </c>
    </row>
    <row r="5394" spans="1:5" x14ac:dyDescent="0.3">
      <c r="A5394" s="82">
        <f>+WORKDAY(+A5393,1,Feriados!$A$1:$A$5000)</f>
        <v>44550</v>
      </c>
      <c r="B5394" s="88">
        <v>9.15</v>
      </c>
      <c r="C5394" s="29">
        <f t="shared" si="252"/>
        <v>11.090879441980192</v>
      </c>
      <c r="D5394" s="80">
        <f t="shared" si="253"/>
        <v>12.222811947175332</v>
      </c>
      <c r="E5394" s="80">
        <f t="shared" si="254"/>
        <v>12.339689569363705</v>
      </c>
    </row>
    <row r="5395" spans="1:5" x14ac:dyDescent="0.3">
      <c r="A5395" s="82">
        <f>+WORKDAY(+A5394,1,Feriados!$A$1:$A$5000)</f>
        <v>44551</v>
      </c>
      <c r="B5395" s="88">
        <v>9.15</v>
      </c>
      <c r="C5395" s="29">
        <f t="shared" si="252"/>
        <v>11.094733411677487</v>
      </c>
      <c r="D5395" s="80">
        <f t="shared" si="253"/>
        <v>12.227230843217765</v>
      </c>
      <c r="E5395" s="80">
        <f t="shared" si="254"/>
        <v>12.344221800431015</v>
      </c>
    </row>
    <row r="5396" spans="1:5" x14ac:dyDescent="0.3">
      <c r="A5396" s="82">
        <f>+WORKDAY(+A5395,1,Feriados!$A$1:$A$5000)</f>
        <v>44552</v>
      </c>
      <c r="B5396" s="88">
        <v>9.15</v>
      </c>
      <c r="C5396" s="29">
        <f t="shared" si="252"/>
        <v>11.09858872059071</v>
      </c>
      <c r="D5396" s="80">
        <f t="shared" si="253"/>
        <v>12.23165133681748</v>
      </c>
      <c r="E5396" s="80">
        <f t="shared" si="254"/>
        <v>12.348755696136511</v>
      </c>
    </row>
    <row r="5397" spans="1:5" x14ac:dyDescent="0.3">
      <c r="A5397" s="82">
        <f>+WORKDAY(+A5396,1,Feriados!$A$1:$A$5000)</f>
        <v>44553</v>
      </c>
      <c r="B5397" s="88">
        <v>9.15</v>
      </c>
      <c r="C5397" s="29">
        <f t="shared" si="252"/>
        <v>11.102445369185228</v>
      </c>
      <c r="D5397" s="80">
        <f t="shared" si="253"/>
        <v>12.236073428552039</v>
      </c>
      <c r="E5397" s="80">
        <f t="shared" si="254"/>
        <v>12.353291257091595</v>
      </c>
    </row>
    <row r="5398" spans="1:5" x14ac:dyDescent="0.3">
      <c r="A5398" s="82">
        <f>+WORKDAY(+A5397,1,Feriados!$A$1:$A$5000)</f>
        <v>44554</v>
      </c>
      <c r="B5398" s="88">
        <v>9.15</v>
      </c>
      <c r="C5398" s="29">
        <f t="shared" si="252"/>
        <v>11.106303357926565</v>
      </c>
      <c r="D5398" s="80">
        <f t="shared" si="253"/>
        <v>12.240497118999215</v>
      </c>
      <c r="E5398" s="80">
        <f t="shared" si="254"/>
        <v>12.357828483907893</v>
      </c>
    </row>
    <row r="5399" spans="1:5" x14ac:dyDescent="0.3">
      <c r="A5399" s="82">
        <f>+WORKDAY(+A5398,1,Feriados!$A$1:$A$5000)</f>
        <v>44557</v>
      </c>
      <c r="B5399" s="88">
        <v>9.15</v>
      </c>
      <c r="C5399" s="29">
        <f t="shared" si="252"/>
        <v>11.110162687280411</v>
      </c>
      <c r="D5399" s="80">
        <f t="shared" si="253"/>
        <v>12.244922408736988</v>
      </c>
      <c r="E5399" s="80">
        <f t="shared" si="254"/>
        <v>12.362367377197259</v>
      </c>
    </row>
    <row r="5400" spans="1:5" x14ac:dyDescent="0.3">
      <c r="A5400" s="82">
        <f>+WORKDAY(+A5399,1,Feriados!$A$1:$A$5000)</f>
        <v>44558</v>
      </c>
      <c r="B5400" s="88">
        <v>9.15</v>
      </c>
      <c r="C5400" s="29">
        <f t="shared" si="252"/>
        <v>11.114023357712615</v>
      </c>
      <c r="D5400" s="80">
        <f t="shared" si="253"/>
        <v>12.249349298343546</v>
      </c>
      <c r="E5400" s="80">
        <f t="shared" si="254"/>
        <v>12.366907937571771</v>
      </c>
    </row>
    <row r="5401" spans="1:5" x14ac:dyDescent="0.3">
      <c r="A5401" s="82">
        <f>+WORKDAY(+A5400,1,Feriados!$A$1:$A$5000)</f>
        <v>44559</v>
      </c>
      <c r="B5401" s="88">
        <v>9.15</v>
      </c>
      <c r="C5401" s="29">
        <f t="shared" si="252"/>
        <v>11.117885369689187</v>
      </c>
      <c r="D5401" s="80">
        <f t="shared" si="253"/>
        <v>12.253777788397288</v>
      </c>
      <c r="E5401" s="80">
        <f t="shared" si="254"/>
        <v>12.371450165643729</v>
      </c>
    </row>
    <row r="5402" spans="1:5" x14ac:dyDescent="0.3">
      <c r="A5402" s="82">
        <f>+WORKDAY(+A5401,1,Feriados!$A$1:$A$5000)</f>
        <v>44560</v>
      </c>
      <c r="B5402" s="88">
        <v>9.15</v>
      </c>
      <c r="C5402" s="29">
        <f t="shared" si="252"/>
        <v>11.121748723676301</v>
      </c>
      <c r="D5402" s="80">
        <f t="shared" si="253"/>
        <v>12.258207879476823</v>
      </c>
      <c r="E5402" s="80">
        <f t="shared" si="254"/>
        <v>12.375994062025663</v>
      </c>
    </row>
    <row r="5403" spans="1:5" x14ac:dyDescent="0.3">
      <c r="A5403" s="82">
        <f>+WORKDAY(+A5402,1,Feriados!$A$1:$A$5000)</f>
        <v>44561</v>
      </c>
      <c r="B5403" s="88">
        <v>9.15</v>
      </c>
      <c r="C5403" s="29">
        <f t="shared" si="252"/>
        <v>11.125613420140292</v>
      </c>
      <c r="D5403" s="80">
        <f t="shared" si="253"/>
        <v>12.262639572160966</v>
      </c>
      <c r="E5403" s="80">
        <f t="shared" si="254"/>
        <v>12.380539627330322</v>
      </c>
    </row>
    <row r="5404" spans="1:5" x14ac:dyDescent="0.3">
      <c r="A5404" s="82">
        <f>+WORKDAY(+A5403,1,Feriados!$A$1:$A$5000)</f>
        <v>44564</v>
      </c>
      <c r="B5404" s="88">
        <v>9.15</v>
      </c>
      <c r="C5404" s="29">
        <f t="shared" si="252"/>
        <v>11.129479459547657</v>
      </c>
      <c r="D5404" s="80">
        <f t="shared" si="253"/>
        <v>12.267072867028743</v>
      </c>
      <c r="E5404" s="80">
        <f t="shared" si="254"/>
        <v>12.385086862170683</v>
      </c>
    </row>
    <row r="5405" spans="1:5" x14ac:dyDescent="0.3">
      <c r="A5405" s="82">
        <f>+WORKDAY(+A5404,1,Feriados!$A$1:$A$5000)</f>
        <v>44565</v>
      </c>
      <c r="B5405" s="88">
        <v>9.15</v>
      </c>
      <c r="C5405" s="29">
        <f t="shared" si="252"/>
        <v>11.133346842365055</v>
      </c>
      <c r="D5405" s="80">
        <f t="shared" si="253"/>
        <v>12.271507764659388</v>
      </c>
      <c r="E5405" s="80">
        <f t="shared" si="254"/>
        <v>12.389635767159948</v>
      </c>
    </row>
    <row r="5406" spans="1:5" x14ac:dyDescent="0.3">
      <c r="A5406" s="82">
        <f>+WORKDAY(+A5405,1,Feriados!$A$1:$A$5000)</f>
        <v>44566</v>
      </c>
      <c r="B5406" s="88">
        <v>9.15</v>
      </c>
      <c r="C5406" s="29">
        <f t="shared" si="252"/>
        <v>11.137215569059309</v>
      </c>
      <c r="D5406" s="80">
        <f t="shared" si="253"/>
        <v>12.275944265632347</v>
      </c>
      <c r="E5406" s="80">
        <f t="shared" si="254"/>
        <v>12.394186342911546</v>
      </c>
    </row>
    <row r="5407" spans="1:5" x14ac:dyDescent="0.3">
      <c r="A5407" s="82">
        <f>+WORKDAY(+A5406,1,Feriados!$A$1:$A$5000)</f>
        <v>44567</v>
      </c>
      <c r="B5407" s="88">
        <v>9.15</v>
      </c>
      <c r="C5407" s="29">
        <f t="shared" si="252"/>
        <v>11.141085640097401</v>
      </c>
      <c r="D5407" s="80">
        <f t="shared" si="253"/>
        <v>12.280382370527274</v>
      </c>
      <c r="E5407" s="80">
        <f t="shared" si="254"/>
        <v>12.398738590039127</v>
      </c>
    </row>
    <row r="5408" spans="1:5" x14ac:dyDescent="0.3">
      <c r="A5408" s="82">
        <f>+WORKDAY(+A5407,1,Feriados!$A$1:$A$5000)</f>
        <v>44568</v>
      </c>
      <c r="B5408" s="88">
        <v>9.15</v>
      </c>
      <c r="C5408" s="29">
        <f t="shared" si="252"/>
        <v>11.144957055946479</v>
      </c>
      <c r="D5408" s="80">
        <f t="shared" si="253"/>
        <v>12.284822079924034</v>
      </c>
      <c r="E5408" s="80">
        <f t="shared" si="254"/>
        <v>12.40329250915657</v>
      </c>
    </row>
    <row r="5409" spans="1:5" x14ac:dyDescent="0.3">
      <c r="A5409" s="82">
        <f>+WORKDAY(+A5408,1,Feriados!$A$1:$A$5000)</f>
        <v>44571</v>
      </c>
      <c r="B5409" s="88">
        <v>9.15</v>
      </c>
      <c r="C5409" s="29">
        <f t="shared" si="252"/>
        <v>11.14882981707385</v>
      </c>
      <c r="D5409" s="80">
        <f t="shared" si="253"/>
        <v>12.289263394402697</v>
      </c>
      <c r="E5409" s="80">
        <f t="shared" si="254"/>
        <v>12.407848100877978</v>
      </c>
    </row>
    <row r="5410" spans="1:5" x14ac:dyDescent="0.3">
      <c r="A5410" s="82">
        <f>+WORKDAY(+A5409,1,Feriados!$A$1:$A$5000)</f>
        <v>44572</v>
      </c>
      <c r="B5410" s="88">
        <v>9.15</v>
      </c>
      <c r="C5410" s="29">
        <f t="shared" si="252"/>
        <v>11.152703923946985</v>
      </c>
      <c r="D5410" s="80">
        <f t="shared" si="253"/>
        <v>12.293706314543549</v>
      </c>
      <c r="E5410" s="80">
        <f t="shared" si="254"/>
        <v>12.41240536581768</v>
      </c>
    </row>
    <row r="5411" spans="1:5" x14ac:dyDescent="0.3">
      <c r="A5411" s="82">
        <f>+WORKDAY(+A5410,1,Feriados!$A$1:$A$5000)</f>
        <v>44573</v>
      </c>
      <c r="B5411" s="88">
        <v>9.15</v>
      </c>
      <c r="C5411" s="29">
        <f t="shared" si="252"/>
        <v>11.156579377033518</v>
      </c>
      <c r="D5411" s="80">
        <f t="shared" si="253"/>
        <v>12.298150840927081</v>
      </c>
      <c r="E5411" s="80">
        <f t="shared" si="254"/>
        <v>12.41696430459023</v>
      </c>
    </row>
    <row r="5412" spans="1:5" x14ac:dyDescent="0.3">
      <c r="A5412" s="82">
        <f>+WORKDAY(+A5411,1,Feriados!$A$1:$A$5000)</f>
        <v>44574</v>
      </c>
      <c r="B5412" s="88">
        <v>9.15</v>
      </c>
      <c r="C5412" s="29">
        <f t="shared" si="252"/>
        <v>11.160456176801244</v>
      </c>
      <c r="D5412" s="80">
        <f t="shared" si="253"/>
        <v>12.302596974133996</v>
      </c>
      <c r="E5412" s="80">
        <f t="shared" si="254"/>
        <v>12.421524917810409</v>
      </c>
    </row>
    <row r="5413" spans="1:5" x14ac:dyDescent="0.3">
      <c r="A5413" s="82">
        <f>+WORKDAY(+A5412,1,Feriados!$A$1:$A$5000)</f>
        <v>44575</v>
      </c>
      <c r="B5413" s="88">
        <v>9.15</v>
      </c>
      <c r="C5413" s="29">
        <f t="shared" si="252"/>
        <v>11.164334323718121</v>
      </c>
      <c r="D5413" s="80">
        <f t="shared" si="253"/>
        <v>12.307044714745208</v>
      </c>
      <c r="E5413" s="80">
        <f t="shared" si="254"/>
        <v>12.426087206093223</v>
      </c>
    </row>
    <row r="5414" spans="1:5" x14ac:dyDescent="0.3">
      <c r="A5414" s="82">
        <f>+WORKDAY(+A5413,1,Feriados!$A$1:$A$5000)</f>
        <v>44578</v>
      </c>
      <c r="B5414" s="88">
        <v>9.15</v>
      </c>
      <c r="C5414" s="29">
        <f t="shared" si="252"/>
        <v>11.168213818252269</v>
      </c>
      <c r="D5414" s="80">
        <f t="shared" si="253"/>
        <v>12.311494063341838</v>
      </c>
      <c r="E5414" s="80">
        <f t="shared" si="254"/>
        <v>12.430651170053904</v>
      </c>
    </row>
    <row r="5415" spans="1:5" x14ac:dyDescent="0.3">
      <c r="A5415" s="82">
        <f>+WORKDAY(+A5414,1,Feriados!$A$1:$A$5000)</f>
        <v>44579</v>
      </c>
      <c r="B5415" s="88">
        <v>9.15</v>
      </c>
      <c r="C5415" s="29">
        <f t="shared" si="252"/>
        <v>11.172094660871974</v>
      </c>
      <c r="D5415" s="80">
        <f t="shared" si="253"/>
        <v>12.31594502050522</v>
      </c>
      <c r="E5415" s="80">
        <f t="shared" si="254"/>
        <v>12.43521681030791</v>
      </c>
    </row>
    <row r="5416" spans="1:5" x14ac:dyDescent="0.3">
      <c r="A5416" s="82">
        <f>+WORKDAY(+A5415,1,Feriados!$A$1:$A$5000)</f>
        <v>44580</v>
      </c>
      <c r="B5416" s="88">
        <v>9.15</v>
      </c>
      <c r="C5416" s="29">
        <f t="shared" si="252"/>
        <v>11.175976852045681</v>
      </c>
      <c r="D5416" s="80">
        <f t="shared" si="253"/>
        <v>12.320397586816895</v>
      </c>
      <c r="E5416" s="80">
        <f t="shared" si="254"/>
        <v>12.439784127470924</v>
      </c>
    </row>
    <row r="5417" spans="1:5" x14ac:dyDescent="0.3">
      <c r="A5417" s="82">
        <f>+WORKDAY(+A5416,1,Feriados!$A$1:$A$5000)</f>
        <v>44581</v>
      </c>
      <c r="B5417" s="88">
        <v>9.15</v>
      </c>
      <c r="C5417" s="29">
        <f t="shared" si="252"/>
        <v>11.179860392241999</v>
      </c>
      <c r="D5417" s="80">
        <f t="shared" si="253"/>
        <v>12.324851762858618</v>
      </c>
      <c r="E5417" s="80">
        <f t="shared" si="254"/>
        <v>12.444353122158857</v>
      </c>
    </row>
    <row r="5418" spans="1:5" x14ac:dyDescent="0.3">
      <c r="A5418" s="82">
        <f>+WORKDAY(+A5417,1,Feriados!$A$1:$A$5000)</f>
        <v>44582</v>
      </c>
      <c r="B5418" s="88">
        <v>9.15</v>
      </c>
      <c r="C5418" s="29">
        <f t="shared" si="252"/>
        <v>11.183745281929699</v>
      </c>
      <c r="D5418" s="80">
        <f t="shared" si="253"/>
        <v>12.329307549212352</v>
      </c>
      <c r="E5418" s="80">
        <f t="shared" si="254"/>
        <v>12.448923794987843</v>
      </c>
    </row>
    <row r="5419" spans="1:5" x14ac:dyDescent="0.3">
      <c r="A5419" s="82">
        <f>+WORKDAY(+A5418,1,Feriados!$A$1:$A$5000)</f>
        <v>44585</v>
      </c>
      <c r="B5419" s="88">
        <v>9.15</v>
      </c>
      <c r="C5419" s="29">
        <f t="shared" si="252"/>
        <v>11.187631521577718</v>
      </c>
      <c r="D5419" s="80">
        <f t="shared" si="253"/>
        <v>12.333764946460271</v>
      </c>
      <c r="E5419" s="80">
        <f t="shared" si="254"/>
        <v>12.453496146574247</v>
      </c>
    </row>
    <row r="5420" spans="1:5" x14ac:dyDescent="0.3">
      <c r="A5420" s="82">
        <f>+WORKDAY(+A5419,1,Feriados!$A$1:$A$5000)</f>
        <v>44586</v>
      </c>
      <c r="B5420" s="88">
        <v>9.15</v>
      </c>
      <c r="C5420" s="29">
        <f t="shared" si="252"/>
        <v>11.19151911165515</v>
      </c>
      <c r="D5420" s="80">
        <f t="shared" si="253"/>
        <v>12.338223955184757</v>
      </c>
      <c r="E5420" s="80">
        <f t="shared" si="254"/>
        <v>12.458070177534658</v>
      </c>
    </row>
    <row r="5421" spans="1:5" x14ac:dyDescent="0.3">
      <c r="A5421" s="82">
        <f>+WORKDAY(+A5420,1,Feriados!$A$1:$A$5000)</f>
        <v>44587</v>
      </c>
      <c r="B5421" s="88">
        <v>9.15</v>
      </c>
      <c r="C5421" s="29">
        <f t="shared" si="252"/>
        <v>11.19540805263126</v>
      </c>
      <c r="D5421" s="80">
        <f t="shared" si="253"/>
        <v>12.342684575968407</v>
      </c>
      <c r="E5421" s="80">
        <f t="shared" si="254"/>
        <v>12.462645888485891</v>
      </c>
    </row>
    <row r="5422" spans="1:5" x14ac:dyDescent="0.3">
      <c r="A5422" s="82">
        <f>+WORKDAY(+A5421,1,Feriados!$A$1:$A$5000)</f>
        <v>44588</v>
      </c>
      <c r="B5422" s="88">
        <v>9.15</v>
      </c>
      <c r="C5422" s="29">
        <f t="shared" si="252"/>
        <v>11.199298344975469</v>
      </c>
      <c r="D5422" s="80">
        <f t="shared" si="253"/>
        <v>12.347146809394028</v>
      </c>
      <c r="E5422" s="80">
        <f t="shared" si="254"/>
        <v>12.467223280044989</v>
      </c>
    </row>
    <row r="5423" spans="1:5" x14ac:dyDescent="0.3">
      <c r="A5423" s="82">
        <f>+WORKDAY(+A5422,1,Feriados!$A$1:$A$5000)</f>
        <v>44589</v>
      </c>
      <c r="B5423" s="88">
        <v>9.15</v>
      </c>
      <c r="C5423" s="29">
        <f t="shared" si="252"/>
        <v>11.203189989157364</v>
      </c>
      <c r="D5423" s="80">
        <f t="shared" si="253"/>
        <v>12.351610656044633</v>
      </c>
      <c r="E5423" s="80">
        <f t="shared" si="254"/>
        <v>12.471802352829219</v>
      </c>
    </row>
    <row r="5424" spans="1:5" x14ac:dyDescent="0.3">
      <c r="A5424" s="82">
        <f>+WORKDAY(+A5423,1,Feriados!$A$1:$A$5000)</f>
        <v>44592</v>
      </c>
      <c r="B5424" s="88">
        <v>9.15</v>
      </c>
      <c r="C5424" s="29">
        <f t="shared" si="252"/>
        <v>11.207082985646696</v>
      </c>
      <c r="D5424" s="80">
        <f t="shared" si="253"/>
        <v>12.35607611650345</v>
      </c>
      <c r="E5424" s="80">
        <f t="shared" si="254"/>
        <v>12.476383107456076</v>
      </c>
    </row>
    <row r="5425" spans="1:5" x14ac:dyDescent="0.3">
      <c r="A5425" s="82">
        <f>+WORKDAY(+A5424,1,Feriados!$A$1:$A$5000)</f>
        <v>44593</v>
      </c>
      <c r="B5425" s="88">
        <v>9.15</v>
      </c>
      <c r="C5425" s="29">
        <f t="shared" si="252"/>
        <v>11.210977334913379</v>
      </c>
      <c r="D5425" s="80">
        <f t="shared" si="253"/>
        <v>12.360543191353917</v>
      </c>
      <c r="E5425" s="80">
        <f t="shared" si="254"/>
        <v>12.480965544543283</v>
      </c>
    </row>
    <row r="5426" spans="1:5" x14ac:dyDescent="0.3">
      <c r="A5426" s="82">
        <f>+WORKDAY(+A5425,1,Feriados!$A$1:$A$5000)</f>
        <v>44594</v>
      </c>
      <c r="B5426" s="88">
        <v>9.15</v>
      </c>
      <c r="C5426" s="29">
        <f t="shared" si="252"/>
        <v>11.214873037427488</v>
      </c>
      <c r="D5426" s="80">
        <f t="shared" si="253"/>
        <v>12.365011881179685</v>
      </c>
      <c r="E5426" s="80">
        <f t="shared" si="254"/>
        <v>12.485549664708788</v>
      </c>
    </row>
    <row r="5427" spans="1:5" x14ac:dyDescent="0.3">
      <c r="A5427" s="82">
        <f>+WORKDAY(+A5426,1,Feriados!$A$1:$A$5000)</f>
        <v>44595</v>
      </c>
      <c r="B5427" s="88">
        <v>10.65</v>
      </c>
      <c r="C5427" s="29">
        <f t="shared" si="252"/>
        <v>11.218770093659263</v>
      </c>
      <c r="D5427" s="80">
        <f t="shared" si="253"/>
        <v>12.369482186564611</v>
      </c>
      <c r="E5427" s="80">
        <f t="shared" si="254"/>
        <v>12.49013546857077</v>
      </c>
    </row>
    <row r="5428" spans="1:5" x14ac:dyDescent="0.3">
      <c r="A5428" s="82">
        <f>+WORKDAY(+A5427,1,Feriados!$A$1:$A$5000)</f>
        <v>44596</v>
      </c>
      <c r="B5428" s="88">
        <v>10.65</v>
      </c>
      <c r="C5428" s="29">
        <f t="shared" si="252"/>
        <v>11.223276449230484</v>
      </c>
      <c r="D5428" s="80">
        <f t="shared" si="253"/>
        <v>12.374651490542938</v>
      </c>
      <c r="E5428" s="80">
        <f t="shared" si="254"/>
        <v>12.495399810584713</v>
      </c>
    </row>
    <row r="5429" spans="1:5" x14ac:dyDescent="0.3">
      <c r="A5429" s="82">
        <f>+WORKDAY(+A5428,1,Feriados!$A$1:$A$5000)</f>
        <v>44599</v>
      </c>
      <c r="B5429" s="88">
        <v>10.65</v>
      </c>
      <c r="C5429" s="29">
        <f t="shared" si="252"/>
        <v>11.227784614914611</v>
      </c>
      <c r="D5429" s="80">
        <f t="shared" si="253"/>
        <v>12.379822954814092</v>
      </c>
      <c r="E5429" s="80">
        <f t="shared" si="254"/>
        <v>12.500666371413409</v>
      </c>
    </row>
    <row r="5430" spans="1:5" x14ac:dyDescent="0.3">
      <c r="A5430" s="82">
        <f>+WORKDAY(+A5429,1,Feriados!$A$1:$A$5000)</f>
        <v>44600</v>
      </c>
      <c r="B5430" s="88">
        <v>10.65</v>
      </c>
      <c r="C5430" s="29">
        <f t="shared" si="252"/>
        <v>11.23229459143873</v>
      </c>
      <c r="D5430" s="80">
        <f t="shared" si="253"/>
        <v>12.384996580280873</v>
      </c>
      <c r="E5430" s="80">
        <f t="shared" si="254"/>
        <v>12.505935151992045</v>
      </c>
    </row>
    <row r="5431" spans="1:5" x14ac:dyDescent="0.3">
      <c r="A5431" s="82">
        <f>+WORKDAY(+A5430,1,Feriados!$A$1:$A$5000)</f>
        <v>44601</v>
      </c>
      <c r="B5431" s="88">
        <v>10.65</v>
      </c>
      <c r="C5431" s="29">
        <f t="shared" si="252"/>
        <v>11.236806379530218</v>
      </c>
      <c r="D5431" s="80">
        <f t="shared" si="253"/>
        <v>12.390172367846464</v>
      </c>
      <c r="E5431" s="80">
        <f t="shared" si="254"/>
        <v>12.511206153256198</v>
      </c>
    </row>
    <row r="5432" spans="1:5" x14ac:dyDescent="0.3">
      <c r="A5432" s="82">
        <f>+WORKDAY(+A5431,1,Feriados!$A$1:$A$5000)</f>
        <v>44602</v>
      </c>
      <c r="B5432" s="88">
        <v>10.65</v>
      </c>
      <c r="C5432" s="29">
        <f t="shared" si="252"/>
        <v>11.241319979916748</v>
      </c>
      <c r="D5432" s="80">
        <f t="shared" si="253"/>
        <v>12.395350318414422</v>
      </c>
      <c r="E5432" s="80">
        <f t="shared" si="254"/>
        <v>12.516479376141845</v>
      </c>
    </row>
    <row r="5433" spans="1:5" x14ac:dyDescent="0.3">
      <c r="A5433" s="82">
        <f>+WORKDAY(+A5432,1,Feriados!$A$1:$A$5000)</f>
        <v>44603</v>
      </c>
      <c r="B5433" s="88">
        <v>10.65</v>
      </c>
      <c r="C5433" s="29">
        <f t="shared" si="252"/>
        <v>11.24583539332628</v>
      </c>
      <c r="D5433" s="80">
        <f t="shared" si="253"/>
        <v>12.400530432888685</v>
      </c>
      <c r="E5433" s="80">
        <f t="shared" si="254"/>
        <v>12.521754821585354</v>
      </c>
    </row>
    <row r="5434" spans="1:5" x14ac:dyDescent="0.3">
      <c r="A5434" s="82">
        <f>+WORKDAY(+A5433,1,Feriados!$A$1:$A$5000)</f>
        <v>44606</v>
      </c>
      <c r="B5434" s="88">
        <v>10.65</v>
      </c>
      <c r="C5434" s="29">
        <f t="shared" si="252"/>
        <v>11.250352620487071</v>
      </c>
      <c r="D5434" s="80">
        <f t="shared" si="253"/>
        <v>12.405712712173564</v>
      </c>
      <c r="E5434" s="80">
        <f t="shared" si="254"/>
        <v>12.527032490523489</v>
      </c>
    </row>
    <row r="5435" spans="1:5" x14ac:dyDescent="0.3">
      <c r="A5435" s="82">
        <f>+WORKDAY(+A5434,1,Feriados!$A$1:$A$5000)</f>
        <v>44607</v>
      </c>
      <c r="B5435" s="88">
        <v>10.65</v>
      </c>
      <c r="C5435" s="29">
        <f t="shared" si="252"/>
        <v>11.254871662127668</v>
      </c>
      <c r="D5435" s="80">
        <f t="shared" si="253"/>
        <v>12.41089715717375</v>
      </c>
      <c r="E5435" s="80">
        <f t="shared" si="254"/>
        <v>12.532312383893407</v>
      </c>
    </row>
    <row r="5436" spans="1:5" x14ac:dyDescent="0.3">
      <c r="A5436" s="82">
        <f>+WORKDAY(+A5435,1,Feriados!$A$1:$A$5000)</f>
        <v>44608</v>
      </c>
      <c r="B5436" s="88">
        <v>10.65</v>
      </c>
      <c r="C5436" s="29">
        <f t="shared" si="252"/>
        <v>11.259392518976911</v>
      </c>
      <c r="D5436" s="80">
        <f t="shared" si="253"/>
        <v>12.416083768794314</v>
      </c>
      <c r="E5436" s="80">
        <f t="shared" si="254"/>
        <v>12.537594502632663</v>
      </c>
    </row>
    <row r="5437" spans="1:5" x14ac:dyDescent="0.3">
      <c r="A5437" s="82">
        <f>+WORKDAY(+A5436,1,Feriados!$A$1:$A$5000)</f>
        <v>44609</v>
      </c>
      <c r="B5437" s="88">
        <v>10.65</v>
      </c>
      <c r="C5437" s="29">
        <f t="shared" si="252"/>
        <v>11.263915191763934</v>
      </c>
      <c r="D5437" s="80">
        <f t="shared" si="253"/>
        <v>12.421272547940703</v>
      </c>
      <c r="E5437" s="80">
        <f t="shared" si="254"/>
        <v>12.542878847679207</v>
      </c>
    </row>
    <row r="5438" spans="1:5" x14ac:dyDescent="0.3">
      <c r="A5438" s="82">
        <f>+WORKDAY(+A5437,1,Feriados!$A$1:$A$5000)</f>
        <v>44610</v>
      </c>
      <c r="B5438" s="88">
        <v>10.65</v>
      </c>
      <c r="C5438" s="29">
        <f t="shared" si="252"/>
        <v>11.26843968121816</v>
      </c>
      <c r="D5438" s="80">
        <f t="shared" si="253"/>
        <v>12.426463495518744</v>
      </c>
      <c r="E5438" s="80">
        <f t="shared" si="254"/>
        <v>12.548165419971381</v>
      </c>
    </row>
    <row r="5439" spans="1:5" x14ac:dyDescent="0.3">
      <c r="A5439" s="82">
        <f>+WORKDAY(+A5438,1,Feriados!$A$1:$A$5000)</f>
        <v>44613</v>
      </c>
      <c r="B5439" s="88">
        <v>10.65</v>
      </c>
      <c r="C5439" s="29">
        <f t="shared" si="252"/>
        <v>11.272965988069311</v>
      </c>
      <c r="D5439" s="80">
        <f t="shared" si="253"/>
        <v>12.431656612434642</v>
      </c>
      <c r="E5439" s="80">
        <f t="shared" si="254"/>
        <v>12.553454220447925</v>
      </c>
    </row>
    <row r="5440" spans="1:5" x14ac:dyDescent="0.3">
      <c r="A5440" s="82">
        <f>+WORKDAY(+A5439,1,Feriados!$A$1:$A$5000)</f>
        <v>44614</v>
      </c>
      <c r="B5440" s="88">
        <v>10.65</v>
      </c>
      <c r="C5440" s="29">
        <f t="shared" si="252"/>
        <v>11.277494113047398</v>
      </c>
      <c r="D5440" s="80">
        <f t="shared" si="253"/>
        <v>12.436851899594979</v>
      </c>
      <c r="E5440" s="80">
        <f t="shared" si="254"/>
        <v>12.558745250047973</v>
      </c>
    </row>
    <row r="5441" spans="1:5" x14ac:dyDescent="0.3">
      <c r="A5441" s="82">
        <f>+WORKDAY(+A5440,1,Feriados!$A$1:$A$5000)</f>
        <v>44615</v>
      </c>
      <c r="B5441" s="88">
        <v>10.65</v>
      </c>
      <c r="C5441" s="29">
        <f t="shared" si="252"/>
        <v>11.282024056882726</v>
      </c>
      <c r="D5441" s="80">
        <f t="shared" si="253"/>
        <v>12.442049357906717</v>
      </c>
      <c r="E5441" s="80">
        <f t="shared" si="254"/>
        <v>12.564038509711057</v>
      </c>
    </row>
    <row r="5442" spans="1:5" x14ac:dyDescent="0.3">
      <c r="A5442" s="82">
        <f>+WORKDAY(+A5441,1,Feriados!$A$1:$A$5000)</f>
        <v>44616</v>
      </c>
      <c r="B5442" s="88">
        <v>10.65</v>
      </c>
      <c r="C5442" s="29">
        <f t="shared" si="252"/>
        <v>11.286555820305894</v>
      </c>
      <c r="D5442" s="80">
        <f t="shared" si="253"/>
        <v>12.447248988277197</v>
      </c>
      <c r="E5442" s="80">
        <f t="shared" si="254"/>
        <v>12.569334000377104</v>
      </c>
    </row>
    <row r="5443" spans="1:5" x14ac:dyDescent="0.3">
      <c r="A5443" s="82">
        <f>+WORKDAY(+A5442,1,Feriados!$A$1:$A$5000)</f>
        <v>44617</v>
      </c>
      <c r="B5443" s="88">
        <v>10.65</v>
      </c>
      <c r="C5443" s="29">
        <f t="shared" si="252"/>
        <v>11.291089404047794</v>
      </c>
      <c r="D5443" s="80">
        <f t="shared" si="253"/>
        <v>12.45245079161414</v>
      </c>
      <c r="E5443" s="80">
        <f t="shared" si="254"/>
        <v>12.574631722986437</v>
      </c>
    </row>
    <row r="5444" spans="1:5" x14ac:dyDescent="0.3">
      <c r="A5444" s="82">
        <f>+WORKDAY(+A5443,1,Feriados!$A$1:$A$5000)</f>
        <v>44622</v>
      </c>
      <c r="B5444" s="88">
        <v>10.65</v>
      </c>
      <c r="C5444" s="29">
        <f t="shared" si="252"/>
        <v>11.295624808839611</v>
      </c>
      <c r="D5444" s="80">
        <f t="shared" si="253"/>
        <v>12.457654768825646</v>
      </c>
      <c r="E5444" s="80">
        <f t="shared" si="254"/>
        <v>12.579931678479776</v>
      </c>
    </row>
    <row r="5445" spans="1:5" x14ac:dyDescent="0.3">
      <c r="A5445" s="82">
        <f>+WORKDAY(+A5444,1,Feriados!$A$1:$A$5000)</f>
        <v>44623</v>
      </c>
      <c r="B5445" s="88">
        <v>10.65</v>
      </c>
      <c r="C5445" s="29">
        <f t="shared" ref="C5445:C5508" si="255">IF(A5445=$B$2,1,IF(A5444&lt;DATE(1998,1,2),ROUND(B5444/3000+1,8)*C5444,ROUND(((1+B5444/100)^(1/252)),8)*C5444))</f>
        <v>11.300162035412825</v>
      </c>
      <c r="D5445" s="80">
        <f t="shared" ref="D5445:D5508" si="256">(((ROUND(C5445/C5444,8)-1)*$D$1)+1)*D5444</f>
        <v>12.462860920820196</v>
      </c>
      <c r="E5445" s="80">
        <f t="shared" ref="E5445:E5508" si="257">(((ROUND(C5445/C5444,8))*(($E$1+1)^(1/252)))*E5444)</f>
        <v>12.585233867798234</v>
      </c>
    </row>
    <row r="5446" spans="1:5" x14ac:dyDescent="0.3">
      <c r="A5446" s="82">
        <f>+WORKDAY(+A5445,1,Feriados!$A$1:$A$5000)</f>
        <v>44624</v>
      </c>
      <c r="B5446" s="88">
        <v>10.65</v>
      </c>
      <c r="C5446" s="29">
        <f t="shared" si="255"/>
        <v>11.304701084499209</v>
      </c>
      <c r="D5446" s="80">
        <f t="shared" si="256"/>
        <v>12.468069248506646</v>
      </c>
      <c r="E5446" s="80">
        <f t="shared" si="257"/>
        <v>12.590538291883327</v>
      </c>
    </row>
    <row r="5447" spans="1:5" x14ac:dyDescent="0.3">
      <c r="A5447" s="82">
        <f>+WORKDAY(+A5446,1,Feriados!$A$1:$A$5000)</f>
        <v>44627</v>
      </c>
      <c r="B5447" s="88">
        <v>10.65</v>
      </c>
      <c r="C5447" s="29">
        <f t="shared" si="255"/>
        <v>11.30924195683083</v>
      </c>
      <c r="D5447" s="80">
        <f t="shared" si="256"/>
        <v>12.473279752794237</v>
      </c>
      <c r="E5447" s="80">
        <f t="shared" si="257"/>
        <v>12.595844951676963</v>
      </c>
    </row>
    <row r="5448" spans="1:5" x14ac:dyDescent="0.3">
      <c r="A5448" s="82">
        <f>+WORKDAY(+A5447,1,Feriados!$A$1:$A$5000)</f>
        <v>44628</v>
      </c>
      <c r="B5448" s="88">
        <v>10.65</v>
      </c>
      <c r="C5448" s="29">
        <f t="shared" si="255"/>
        <v>11.313784653140049</v>
      </c>
      <c r="D5448" s="80">
        <f t="shared" si="256"/>
        <v>12.478492434592587</v>
      </c>
      <c r="E5448" s="80">
        <f t="shared" si="257"/>
        <v>12.601153848121447</v>
      </c>
    </row>
    <row r="5449" spans="1:5" x14ac:dyDescent="0.3">
      <c r="A5449" s="82">
        <f>+WORKDAY(+A5448,1,Feriados!$A$1:$A$5000)</f>
        <v>44629</v>
      </c>
      <c r="B5449" s="88">
        <v>10.65</v>
      </c>
      <c r="C5449" s="29">
        <f t="shared" si="255"/>
        <v>11.318329174159521</v>
      </c>
      <c r="D5449" s="80">
        <f t="shared" si="256"/>
        <v>12.483707294811694</v>
      </c>
      <c r="E5449" s="80">
        <f t="shared" si="257"/>
        <v>12.606464982159485</v>
      </c>
    </row>
    <row r="5450" spans="1:5" x14ac:dyDescent="0.3">
      <c r="A5450" s="82">
        <f>+WORKDAY(+A5449,1,Feriados!$A$1:$A$5000)</f>
        <v>44630</v>
      </c>
      <c r="B5450" s="88">
        <v>10.65</v>
      </c>
      <c r="C5450" s="29">
        <f t="shared" si="255"/>
        <v>11.322875520622198</v>
      </c>
      <c r="D5450" s="80">
        <f t="shared" si="256"/>
        <v>12.488924334361938</v>
      </c>
      <c r="E5450" s="80">
        <f t="shared" si="257"/>
        <v>12.611778354734177</v>
      </c>
    </row>
    <row r="5451" spans="1:5" x14ac:dyDescent="0.3">
      <c r="A5451" s="82">
        <f>+WORKDAY(+A5450,1,Feriados!$A$1:$A$5000)</f>
        <v>44631</v>
      </c>
      <c r="B5451" s="88">
        <v>10.65</v>
      </c>
      <c r="C5451" s="29">
        <f t="shared" si="255"/>
        <v>11.32742369326132</v>
      </c>
      <c r="D5451" s="80">
        <f t="shared" si="256"/>
        <v>12.494143554154078</v>
      </c>
      <c r="E5451" s="80">
        <f t="shared" si="257"/>
        <v>12.617093966789021</v>
      </c>
    </row>
    <row r="5452" spans="1:5" x14ac:dyDescent="0.3">
      <c r="A5452" s="82">
        <f>+WORKDAY(+A5451,1,Feriados!$A$1:$A$5000)</f>
        <v>44634</v>
      </c>
      <c r="B5452" s="88">
        <v>10.65</v>
      </c>
      <c r="C5452" s="29">
        <f t="shared" si="255"/>
        <v>11.331973692810429</v>
      </c>
      <c r="D5452" s="80">
        <f t="shared" si="256"/>
        <v>12.499364955099256</v>
      </c>
      <c r="E5452" s="80">
        <f t="shared" si="257"/>
        <v>12.622411819267914</v>
      </c>
    </row>
    <row r="5453" spans="1:5" x14ac:dyDescent="0.3">
      <c r="A5453" s="82">
        <f>+WORKDAY(+A5452,1,Feriados!$A$1:$A$5000)</f>
        <v>44635</v>
      </c>
      <c r="B5453" s="88">
        <v>10.65</v>
      </c>
      <c r="C5453" s="29">
        <f t="shared" si="255"/>
        <v>11.336525520003356</v>
      </c>
      <c r="D5453" s="80">
        <f t="shared" si="256"/>
        <v>12.504588538108992</v>
      </c>
      <c r="E5453" s="80">
        <f t="shared" si="257"/>
        <v>12.627731913115149</v>
      </c>
    </row>
    <row r="5454" spans="1:5" x14ac:dyDescent="0.3">
      <c r="A5454" s="82">
        <f>+WORKDAY(+A5453,1,Feriados!$A$1:$A$5000)</f>
        <v>44636</v>
      </c>
      <c r="B5454" s="88">
        <v>10.65</v>
      </c>
      <c r="C5454" s="29">
        <f t="shared" si="255"/>
        <v>11.34107917557423</v>
      </c>
      <c r="D5454" s="80">
        <f t="shared" si="256"/>
        <v>12.509814304095187</v>
      </c>
      <c r="E5454" s="80">
        <f t="shared" si="257"/>
        <v>12.633054249275418</v>
      </c>
    </row>
    <row r="5455" spans="1:5" x14ac:dyDescent="0.3">
      <c r="A5455" s="82">
        <f>+WORKDAY(+A5454,1,Feriados!$A$1:$A$5000)</f>
        <v>44637</v>
      </c>
      <c r="B5455" s="88">
        <v>11.65</v>
      </c>
      <c r="C5455" s="29">
        <f t="shared" si="255"/>
        <v>11.345634660257474</v>
      </c>
      <c r="D5455" s="80">
        <f t="shared" si="256"/>
        <v>12.515042253970126</v>
      </c>
      <c r="E5455" s="80">
        <f t="shared" si="257"/>
        <v>12.63837882869381</v>
      </c>
    </row>
    <row r="5456" spans="1:5" x14ac:dyDescent="0.3">
      <c r="A5456" s="82">
        <f>+WORKDAY(+A5455,1,Feriados!$A$1:$A$5000)</f>
        <v>44638</v>
      </c>
      <c r="B5456" s="88">
        <v>11.65</v>
      </c>
      <c r="C5456" s="29">
        <f t="shared" si="255"/>
        <v>11.350597127401524</v>
      </c>
      <c r="D5456" s="80">
        <f t="shared" si="256"/>
        <v>12.520737356056582</v>
      </c>
      <c r="E5456" s="80">
        <f t="shared" si="257"/>
        <v>12.644156977756259</v>
      </c>
    </row>
    <row r="5457" spans="1:5" x14ac:dyDescent="0.3">
      <c r="A5457" s="82">
        <f>+WORKDAY(+A5456,1,Feriados!$A$1:$A$5000)</f>
        <v>44641</v>
      </c>
      <c r="B5457" s="88">
        <v>11.65</v>
      </c>
      <c r="C5457" s="29">
        <f t="shared" si="255"/>
        <v>11.355561765079079</v>
      </c>
      <c r="D5457" s="80">
        <f t="shared" si="256"/>
        <v>12.52643504975936</v>
      </c>
      <c r="E5457" s="80">
        <f t="shared" si="257"/>
        <v>12.649937768534629</v>
      </c>
    </row>
    <row r="5458" spans="1:5" x14ac:dyDescent="0.3">
      <c r="A5458" s="82">
        <f>+WORKDAY(+A5457,1,Feriados!$A$1:$A$5000)</f>
        <v>44642</v>
      </c>
      <c r="B5458" s="88">
        <v>11.65</v>
      </c>
      <c r="C5458" s="29">
        <f t="shared" si="255"/>
        <v>11.360528574239508</v>
      </c>
      <c r="D5458" s="80">
        <f t="shared" si="256"/>
        <v>12.532135336257802</v>
      </c>
      <c r="E5458" s="80">
        <f t="shared" si="257"/>
        <v>12.655721202236691</v>
      </c>
    </row>
    <row r="5459" spans="1:5" x14ac:dyDescent="0.3">
      <c r="A5459" s="82">
        <f>+WORKDAY(+A5458,1,Feriados!$A$1:$A$5000)</f>
        <v>44643</v>
      </c>
      <c r="B5459" s="88">
        <v>11.65</v>
      </c>
      <c r="C5459" s="29">
        <f t="shared" si="255"/>
        <v>11.365497555832595</v>
      </c>
      <c r="D5459" s="80">
        <f t="shared" si="256"/>
        <v>12.537838216731789</v>
      </c>
      <c r="E5459" s="80">
        <f t="shared" si="257"/>
        <v>12.661507280070763</v>
      </c>
    </row>
    <row r="5460" spans="1:5" x14ac:dyDescent="0.3">
      <c r="A5460" s="82">
        <f>+WORKDAY(+A5459,1,Feriados!$A$1:$A$5000)</f>
        <v>44644</v>
      </c>
      <c r="B5460" s="88">
        <v>11.65</v>
      </c>
      <c r="C5460" s="29">
        <f t="shared" si="255"/>
        <v>11.370468710808542</v>
      </c>
      <c r="D5460" s="80">
        <f t="shared" si="256"/>
        <v>12.543543692361734</v>
      </c>
      <c r="E5460" s="80">
        <f t="shared" si="257"/>
        <v>12.667296003245719</v>
      </c>
    </row>
    <row r="5461" spans="1:5" x14ac:dyDescent="0.3">
      <c r="A5461" s="82">
        <f>+WORKDAY(+A5460,1,Feriados!$A$1:$A$5000)</f>
        <v>44645</v>
      </c>
      <c r="B5461" s="88">
        <v>11.65</v>
      </c>
      <c r="C5461" s="29">
        <f t="shared" si="255"/>
        <v>11.375442040117964</v>
      </c>
      <c r="D5461" s="80">
        <f t="shared" si="256"/>
        <v>12.549251764328591</v>
      </c>
      <c r="E5461" s="80">
        <f t="shared" si="257"/>
        <v>12.673087372970983</v>
      </c>
    </row>
    <row r="5462" spans="1:5" x14ac:dyDescent="0.3">
      <c r="A5462" s="82">
        <f>+WORKDAY(+A5461,1,Feriados!$A$1:$A$5000)</f>
        <v>44648</v>
      </c>
      <c r="B5462" s="88">
        <v>11.65</v>
      </c>
      <c r="C5462" s="29">
        <f t="shared" si="255"/>
        <v>11.380417544711891</v>
      </c>
      <c r="D5462" s="80">
        <f t="shared" si="256"/>
        <v>12.554962433813852</v>
      </c>
      <c r="E5462" s="80">
        <f t="shared" si="257"/>
        <v>12.678881390456533</v>
      </c>
    </row>
    <row r="5463" spans="1:5" x14ac:dyDescent="0.3">
      <c r="A5463" s="82">
        <f>+WORKDAY(+A5462,1,Feriados!$A$1:$A$5000)</f>
        <v>44649</v>
      </c>
      <c r="B5463" s="88">
        <v>11.65</v>
      </c>
      <c r="C5463" s="29">
        <f t="shared" si="255"/>
        <v>11.385395225541775</v>
      </c>
      <c r="D5463" s="80">
        <f t="shared" si="256"/>
        <v>12.560675701999545</v>
      </c>
      <c r="E5463" s="80">
        <f t="shared" si="257"/>
        <v>12.684678056912901</v>
      </c>
    </row>
    <row r="5464" spans="1:5" x14ac:dyDescent="0.3">
      <c r="A5464" s="82">
        <f>+WORKDAY(+A5463,1,Feriados!$A$1:$A$5000)</f>
        <v>44650</v>
      </c>
      <c r="B5464" s="88">
        <v>11.65</v>
      </c>
      <c r="C5464" s="29">
        <f t="shared" si="255"/>
        <v>11.390375083559475</v>
      </c>
      <c r="D5464" s="80">
        <f t="shared" si="256"/>
        <v>12.566391570068234</v>
      </c>
      <c r="E5464" s="80">
        <f t="shared" si="257"/>
        <v>12.690477373551172</v>
      </c>
    </row>
    <row r="5465" spans="1:5" x14ac:dyDescent="0.3">
      <c r="A5465" s="82">
        <f>+WORKDAY(+A5464,1,Feriados!$A$1:$A$5000)</f>
        <v>44651</v>
      </c>
      <c r="B5465" s="88">
        <v>11.65</v>
      </c>
      <c r="C5465" s="29">
        <f t="shared" si="255"/>
        <v>11.395357119717273</v>
      </c>
      <c r="D5465" s="80">
        <f t="shared" si="256"/>
        <v>12.572110039203023</v>
      </c>
      <c r="E5465" s="80">
        <f t="shared" si="257"/>
        <v>12.696279341582983</v>
      </c>
    </row>
    <row r="5466" spans="1:5" x14ac:dyDescent="0.3">
      <c r="A5466" s="82">
        <f>+WORKDAY(+A5465,1,Feriados!$A$1:$A$5000)</f>
        <v>44652</v>
      </c>
      <c r="B5466" s="88">
        <v>11.65</v>
      </c>
      <c r="C5466" s="29">
        <f t="shared" si="255"/>
        <v>11.400341334967868</v>
      </c>
      <c r="D5466" s="80">
        <f t="shared" si="256"/>
        <v>12.577831110587557</v>
      </c>
      <c r="E5466" s="80">
        <f t="shared" si="257"/>
        <v>12.702083962220527</v>
      </c>
    </row>
    <row r="5467" spans="1:5" x14ac:dyDescent="0.3">
      <c r="A5467" s="82">
        <f>+WORKDAY(+A5466,1,Feriados!$A$1:$A$5000)</f>
        <v>44655</v>
      </c>
      <c r="B5467" s="88">
        <v>11.65</v>
      </c>
      <c r="C5467" s="29">
        <f t="shared" si="255"/>
        <v>11.40532773026437</v>
      </c>
      <c r="D5467" s="80">
        <f t="shared" si="256"/>
        <v>12.583554785406015</v>
      </c>
      <c r="E5467" s="80">
        <f t="shared" si="257"/>
        <v>12.707891236676552</v>
      </c>
    </row>
    <row r="5468" spans="1:5" x14ac:dyDescent="0.3">
      <c r="A5468" s="82">
        <f>+WORKDAY(+A5467,1,Feriados!$A$1:$A$5000)</f>
        <v>44656</v>
      </c>
      <c r="B5468" s="88">
        <v>11.65</v>
      </c>
      <c r="C5468" s="29">
        <f t="shared" si="255"/>
        <v>11.410316306560311</v>
      </c>
      <c r="D5468" s="80">
        <f t="shared" si="256"/>
        <v>12.589281064843119</v>
      </c>
      <c r="E5468" s="80">
        <f t="shared" si="257"/>
        <v>12.713701166164359</v>
      </c>
    </row>
    <row r="5469" spans="1:5" x14ac:dyDescent="0.3">
      <c r="A5469" s="82">
        <f>+WORKDAY(+A5468,1,Feriados!$A$1:$A$5000)</f>
        <v>44657</v>
      </c>
      <c r="B5469" s="88">
        <v>11.65</v>
      </c>
      <c r="C5469" s="29">
        <f t="shared" si="255"/>
        <v>11.415307064809639</v>
      </c>
      <c r="D5469" s="80">
        <f t="shared" si="256"/>
        <v>12.595009950084128</v>
      </c>
      <c r="E5469" s="80">
        <f t="shared" si="257"/>
        <v>12.719513751897802</v>
      </c>
    </row>
    <row r="5470" spans="1:5" x14ac:dyDescent="0.3">
      <c r="A5470" s="82">
        <f>+WORKDAY(+A5469,1,Feriados!$A$1:$A$5000)</f>
        <v>44658</v>
      </c>
      <c r="B5470" s="88">
        <v>11.65</v>
      </c>
      <c r="C5470" s="29">
        <f t="shared" si="255"/>
        <v>11.420300005966716</v>
      </c>
      <c r="D5470" s="80">
        <f t="shared" si="256"/>
        <v>12.60074144231484</v>
      </c>
      <c r="E5470" s="80">
        <f t="shared" si="257"/>
        <v>12.725328995091294</v>
      </c>
    </row>
    <row r="5471" spans="1:5" x14ac:dyDescent="0.3">
      <c r="A5471" s="82">
        <f>+WORKDAY(+A5470,1,Feriados!$A$1:$A$5000)</f>
        <v>44659</v>
      </c>
      <c r="B5471" s="88">
        <v>11.65</v>
      </c>
      <c r="C5471" s="29">
        <f t="shared" si="255"/>
        <v>11.425295130986328</v>
      </c>
      <c r="D5471" s="80">
        <f t="shared" si="256"/>
        <v>12.606475542721594</v>
      </c>
      <c r="E5471" s="80">
        <f t="shared" si="257"/>
        <v>12.7311468969598</v>
      </c>
    </row>
    <row r="5472" spans="1:5" x14ac:dyDescent="0.3">
      <c r="A5472" s="82">
        <f>+WORKDAY(+A5471,1,Feriados!$A$1:$A$5000)</f>
        <v>44662</v>
      </c>
      <c r="B5472" s="88">
        <v>11.65</v>
      </c>
      <c r="C5472" s="29">
        <f t="shared" si="255"/>
        <v>11.430292440823671</v>
      </c>
      <c r="D5472" s="80">
        <f t="shared" si="256"/>
        <v>12.612212252491267</v>
      </c>
      <c r="E5472" s="80">
        <f t="shared" si="257"/>
        <v>12.736967458718841</v>
      </c>
    </row>
    <row r="5473" spans="1:5" x14ac:dyDescent="0.3">
      <c r="A5473" s="82">
        <f>+WORKDAY(+A5472,1,Feriados!$A$1:$A$5000)</f>
        <v>44663</v>
      </c>
      <c r="B5473" s="88">
        <v>11.65</v>
      </c>
      <c r="C5473" s="29">
        <f t="shared" si="255"/>
        <v>11.435291936434364</v>
      </c>
      <c r="D5473" s="80">
        <f t="shared" si="256"/>
        <v>12.617951572811275</v>
      </c>
      <c r="E5473" s="80">
        <f t="shared" si="257"/>
        <v>12.742790681584493</v>
      </c>
    </row>
    <row r="5474" spans="1:5" x14ac:dyDescent="0.3">
      <c r="A5474" s="82">
        <f>+WORKDAY(+A5473,1,Feriados!$A$1:$A$5000)</f>
        <v>44664</v>
      </c>
      <c r="B5474" s="88">
        <v>11.65</v>
      </c>
      <c r="C5474" s="29">
        <f t="shared" si="255"/>
        <v>11.440293618774442</v>
      </c>
      <c r="D5474" s="80">
        <f t="shared" si="256"/>
        <v>12.623693504869582</v>
      </c>
      <c r="E5474" s="80">
        <f t="shared" si="257"/>
        <v>12.748616566773391</v>
      </c>
    </row>
    <row r="5475" spans="1:5" x14ac:dyDescent="0.3">
      <c r="A5475" s="82">
        <f>+WORKDAY(+A5474,1,Feriados!$A$1:$A$5000)</f>
        <v>44665</v>
      </c>
      <c r="B5475" s="88">
        <v>11.65</v>
      </c>
      <c r="C5475" s="29">
        <f t="shared" si="255"/>
        <v>11.445297488800358</v>
      </c>
      <c r="D5475" s="80">
        <f t="shared" si="256"/>
        <v>12.629438049854683</v>
      </c>
      <c r="E5475" s="80">
        <f t="shared" si="257"/>
        <v>12.754445115502724</v>
      </c>
    </row>
    <row r="5476" spans="1:5" x14ac:dyDescent="0.3">
      <c r="A5476" s="82">
        <f>+WORKDAY(+A5475,1,Feriados!$A$1:$A$5000)</f>
        <v>44669</v>
      </c>
      <c r="B5476" s="88">
        <v>11.65</v>
      </c>
      <c r="C5476" s="29">
        <f t="shared" si="255"/>
        <v>11.450303547468986</v>
      </c>
      <c r="D5476" s="80">
        <f t="shared" si="256"/>
        <v>12.635185208955619</v>
      </c>
      <c r="E5476" s="80">
        <f t="shared" si="257"/>
        <v>12.760276328990239</v>
      </c>
    </row>
    <row r="5477" spans="1:5" x14ac:dyDescent="0.3">
      <c r="A5477" s="82">
        <f>+WORKDAY(+A5476,1,Feriados!$A$1:$A$5000)</f>
        <v>44670</v>
      </c>
      <c r="B5477" s="88">
        <v>11.65</v>
      </c>
      <c r="C5477" s="29">
        <f t="shared" si="255"/>
        <v>11.455311795737614</v>
      </c>
      <c r="D5477" s="80">
        <f t="shared" si="256"/>
        <v>12.640934983361971</v>
      </c>
      <c r="E5477" s="80">
        <f t="shared" si="257"/>
        <v>12.766110208454236</v>
      </c>
    </row>
    <row r="5478" spans="1:5" x14ac:dyDescent="0.3">
      <c r="A5478" s="82">
        <f>+WORKDAY(+A5477,1,Feriados!$A$1:$A$5000)</f>
        <v>44671</v>
      </c>
      <c r="B5478" s="88">
        <v>11.65</v>
      </c>
      <c r="C5478" s="29">
        <f t="shared" si="255"/>
        <v>11.460322234563954</v>
      </c>
      <c r="D5478" s="80">
        <f t="shared" si="256"/>
        <v>12.646687374263861</v>
      </c>
      <c r="E5478" s="80">
        <f t="shared" si="257"/>
        <v>12.771946755113577</v>
      </c>
    </row>
    <row r="5479" spans="1:5" x14ac:dyDescent="0.3">
      <c r="A5479" s="82">
        <f>+WORKDAY(+A5478,1,Feriados!$A$1:$A$5000)</f>
        <v>44673</v>
      </c>
      <c r="B5479" s="88">
        <v>11.65</v>
      </c>
      <c r="C5479" s="29">
        <f t="shared" si="255"/>
        <v>11.465334864906131</v>
      </c>
      <c r="D5479" s="80">
        <f t="shared" si="256"/>
        <v>12.652442382851953</v>
      </c>
      <c r="E5479" s="80">
        <f t="shared" si="257"/>
        <v>12.777785970187677</v>
      </c>
    </row>
    <row r="5480" spans="1:5" x14ac:dyDescent="0.3">
      <c r="A5480" s="82">
        <f>+WORKDAY(+A5479,1,Feriados!$A$1:$A$5000)</f>
        <v>44676</v>
      </c>
      <c r="B5480" s="88">
        <v>11.65</v>
      </c>
      <c r="C5480" s="29">
        <f t="shared" si="255"/>
        <v>11.470349687722694</v>
      </c>
      <c r="D5480" s="80">
        <f t="shared" si="256"/>
        <v>12.658200010317453</v>
      </c>
      <c r="E5480" s="80">
        <f t="shared" si="257"/>
        <v>12.783627854896512</v>
      </c>
    </row>
    <row r="5481" spans="1:5" x14ac:dyDescent="0.3">
      <c r="A5481" s="82">
        <f>+WORKDAY(+A5480,1,Feriados!$A$1:$A$5000)</f>
        <v>44677</v>
      </c>
      <c r="B5481" s="88">
        <v>11.65</v>
      </c>
      <c r="C5481" s="29">
        <f t="shared" si="255"/>
        <v>11.475366703972607</v>
      </c>
      <c r="D5481" s="80">
        <f t="shared" si="256"/>
        <v>12.663960257852107</v>
      </c>
      <c r="E5481" s="80">
        <f t="shared" si="257"/>
        <v>12.789472410460613</v>
      </c>
    </row>
    <row r="5482" spans="1:5" x14ac:dyDescent="0.3">
      <c r="A5482" s="82">
        <f>+WORKDAY(+A5481,1,Feriados!$A$1:$A$5000)</f>
        <v>44678</v>
      </c>
      <c r="B5482" s="88">
        <v>11.65</v>
      </c>
      <c r="C5482" s="29">
        <f t="shared" si="255"/>
        <v>11.480385914615258</v>
      </c>
      <c r="D5482" s="80">
        <f t="shared" si="256"/>
        <v>12.669723126648208</v>
      </c>
      <c r="E5482" s="80">
        <f t="shared" si="257"/>
        <v>12.79531963810107</v>
      </c>
    </row>
    <row r="5483" spans="1:5" x14ac:dyDescent="0.3">
      <c r="A5483" s="82">
        <f>+WORKDAY(+A5482,1,Feriados!$A$1:$A$5000)</f>
        <v>44679</v>
      </c>
      <c r="B5483" s="88">
        <v>11.65</v>
      </c>
      <c r="C5483" s="29">
        <f t="shared" si="255"/>
        <v>11.485407320610452</v>
      </c>
      <c r="D5483" s="80">
        <f t="shared" si="256"/>
        <v>12.675488617898587</v>
      </c>
      <c r="E5483" s="80">
        <f t="shared" si="257"/>
        <v>12.801169539039533</v>
      </c>
    </row>
    <row r="5484" spans="1:5" x14ac:dyDescent="0.3">
      <c r="A5484" s="82">
        <f>+WORKDAY(+A5483,1,Feriados!$A$1:$A$5000)</f>
        <v>44680</v>
      </c>
      <c r="B5484" s="88">
        <v>11.65</v>
      </c>
      <c r="C5484" s="29">
        <f t="shared" si="255"/>
        <v>11.490430922918415</v>
      </c>
      <c r="D5484" s="80">
        <f t="shared" si="256"/>
        <v>12.681256732796621</v>
      </c>
      <c r="E5484" s="80">
        <f t="shared" si="257"/>
        <v>12.807022114498206</v>
      </c>
    </row>
    <row r="5485" spans="1:5" x14ac:dyDescent="0.3">
      <c r="A5485" s="82">
        <f>+WORKDAY(+A5484,1,Feriados!$A$1:$A$5000)</f>
        <v>44683</v>
      </c>
      <c r="B5485" s="88">
        <v>11.65</v>
      </c>
      <c r="C5485" s="29">
        <f t="shared" si="255"/>
        <v>11.495456722499792</v>
      </c>
      <c r="D5485" s="80">
        <f t="shared" si="256"/>
        <v>12.687027472536228</v>
      </c>
      <c r="E5485" s="80">
        <f t="shared" si="257"/>
        <v>12.812877365699858</v>
      </c>
    </row>
    <row r="5486" spans="1:5" x14ac:dyDescent="0.3">
      <c r="A5486" s="82">
        <f>+WORKDAY(+A5485,1,Feriados!$A$1:$A$5000)</f>
        <v>44684</v>
      </c>
      <c r="B5486" s="88">
        <v>11.65</v>
      </c>
      <c r="C5486" s="29">
        <f t="shared" si="255"/>
        <v>11.500484720315647</v>
      </c>
      <c r="D5486" s="80">
        <f t="shared" si="256"/>
        <v>12.692800838311868</v>
      </c>
      <c r="E5486" s="80">
        <f t="shared" si="257"/>
        <v>12.818735293867812</v>
      </c>
    </row>
    <row r="5487" spans="1:5" x14ac:dyDescent="0.3">
      <c r="A5487" s="82">
        <f>+WORKDAY(+A5486,1,Feriados!$A$1:$A$5000)</f>
        <v>44685</v>
      </c>
      <c r="B5487" s="88">
        <v>11.65</v>
      </c>
      <c r="C5487" s="29">
        <f t="shared" si="255"/>
        <v>11.505514917327467</v>
      </c>
      <c r="D5487" s="80">
        <f t="shared" si="256"/>
        <v>12.698576831318549</v>
      </c>
      <c r="E5487" s="80">
        <f t="shared" si="257"/>
        <v>12.824595900225953</v>
      </c>
    </row>
    <row r="5488" spans="1:5" x14ac:dyDescent="0.3">
      <c r="A5488" s="82">
        <f>+WORKDAY(+A5487,1,Feriados!$A$1:$A$5000)</f>
        <v>44686</v>
      </c>
      <c r="B5488" s="88">
        <v>12.65</v>
      </c>
      <c r="C5488" s="29">
        <f t="shared" si="255"/>
        <v>11.510547314497158</v>
      </c>
      <c r="D5488" s="80">
        <f t="shared" si="256"/>
        <v>12.70435545275182</v>
      </c>
      <c r="E5488" s="80">
        <f t="shared" si="257"/>
        <v>12.830459185998723</v>
      </c>
    </row>
    <row r="5489" spans="1:5" x14ac:dyDescent="0.3">
      <c r="A5489" s="82">
        <f>+WORKDAY(+A5488,1,Feriados!$A$1:$A$5000)</f>
        <v>44687</v>
      </c>
      <c r="B5489" s="88">
        <v>12.65</v>
      </c>
      <c r="C5489" s="29">
        <f t="shared" si="255"/>
        <v>11.515989386161978</v>
      </c>
      <c r="D5489" s="80">
        <f t="shared" si="256"/>
        <v>12.71060460725179</v>
      </c>
      <c r="E5489" s="80">
        <f t="shared" si="257"/>
        <v>12.836779359655814</v>
      </c>
    </row>
    <row r="5490" spans="1:5" x14ac:dyDescent="0.3">
      <c r="A5490" s="82">
        <f>+WORKDAY(+A5489,1,Feriados!$A$1:$A$5000)</f>
        <v>44690</v>
      </c>
      <c r="B5490" s="88">
        <v>12.65</v>
      </c>
      <c r="C5490" s="29">
        <f t="shared" si="255"/>
        <v>11.52143403078386</v>
      </c>
      <c r="D5490" s="80">
        <f t="shared" si="256"/>
        <v>12.716856835652843</v>
      </c>
      <c r="E5490" s="80">
        <f t="shared" si="257"/>
        <v>12.843102646575998</v>
      </c>
    </row>
    <row r="5491" spans="1:5" x14ac:dyDescent="0.3">
      <c r="A5491" s="82">
        <f>+WORKDAY(+A5490,1,Feriados!$A$1:$A$5000)</f>
        <v>44691</v>
      </c>
      <c r="B5491" s="88">
        <v>12.65</v>
      </c>
      <c r="C5491" s="29">
        <f t="shared" si="255"/>
        <v>11.526881249579272</v>
      </c>
      <c r="D5491" s="80">
        <f t="shared" si="256"/>
        <v>12.723112139467</v>
      </c>
      <c r="E5491" s="80">
        <f t="shared" si="257"/>
        <v>12.849429048292842</v>
      </c>
    </row>
    <row r="5492" spans="1:5" x14ac:dyDescent="0.3">
      <c r="A5492" s="82">
        <f>+WORKDAY(+A5491,1,Feriados!$A$1:$A$5000)</f>
        <v>44692</v>
      </c>
      <c r="B5492" s="88">
        <v>12.65</v>
      </c>
      <c r="C5492" s="29">
        <f t="shared" si="255"/>
        <v>11.532331043765259</v>
      </c>
      <c r="D5492" s="80">
        <f t="shared" si="256"/>
        <v>12.729370520207029</v>
      </c>
      <c r="E5492" s="80">
        <f t="shared" si="257"/>
        <v>12.855758566340668</v>
      </c>
    </row>
    <row r="5493" spans="1:5" x14ac:dyDescent="0.3">
      <c r="A5493" s="82">
        <f>+WORKDAY(+A5492,1,Feriados!$A$1:$A$5000)</f>
        <v>44693</v>
      </c>
      <c r="B5493" s="88">
        <v>12.65</v>
      </c>
      <c r="C5493" s="29">
        <f t="shared" si="255"/>
        <v>11.53778341455944</v>
      </c>
      <c r="D5493" s="80">
        <f t="shared" si="256"/>
        <v>12.735631979386442</v>
      </c>
      <c r="E5493" s="80">
        <f t="shared" si="257"/>
        <v>12.862091202254554</v>
      </c>
    </row>
    <row r="5494" spans="1:5" x14ac:dyDescent="0.3">
      <c r="A5494" s="82">
        <f>+WORKDAY(+A5493,1,Feriados!$A$1:$A$5000)</f>
        <v>44694</v>
      </c>
      <c r="B5494" s="88">
        <v>12.65</v>
      </c>
      <c r="C5494" s="29">
        <f t="shared" si="255"/>
        <v>11.543238363180009</v>
      </c>
      <c r="D5494" s="80">
        <f t="shared" si="256"/>
        <v>12.741896518519493</v>
      </c>
      <c r="E5494" s="80">
        <f t="shared" si="257"/>
        <v>12.868426957570334</v>
      </c>
    </row>
    <row r="5495" spans="1:5" x14ac:dyDescent="0.3">
      <c r="A5495" s="82">
        <f>+WORKDAY(+A5494,1,Feriados!$A$1:$A$5000)</f>
        <v>44697</v>
      </c>
      <c r="B5495" s="88">
        <v>12.65</v>
      </c>
      <c r="C5495" s="29">
        <f t="shared" si="255"/>
        <v>11.548695890845735</v>
      </c>
      <c r="D5495" s="80">
        <f t="shared" si="256"/>
        <v>12.748164139121183</v>
      </c>
      <c r="E5495" s="80">
        <f t="shared" si="257"/>
        <v>12.874765833824597</v>
      </c>
    </row>
    <row r="5496" spans="1:5" x14ac:dyDescent="0.3">
      <c r="A5496" s="82">
        <f>+WORKDAY(+A5495,1,Feriados!$A$1:$A$5000)</f>
        <v>44698</v>
      </c>
      <c r="B5496" s="88">
        <v>12.65</v>
      </c>
      <c r="C5496" s="29">
        <f t="shared" si="255"/>
        <v>11.554155998775967</v>
      </c>
      <c r="D5496" s="80">
        <f t="shared" si="256"/>
        <v>12.754434842707258</v>
      </c>
      <c r="E5496" s="80">
        <f t="shared" si="257"/>
        <v>12.881107832554692</v>
      </c>
    </row>
    <row r="5497" spans="1:5" x14ac:dyDescent="0.3">
      <c r="A5497" s="82">
        <f>+WORKDAY(+A5496,1,Feriados!$A$1:$A$5000)</f>
        <v>44699</v>
      </c>
      <c r="B5497" s="88">
        <v>12.65</v>
      </c>
      <c r="C5497" s="29">
        <f t="shared" si="255"/>
        <v>11.559618688190627</v>
      </c>
      <c r="D5497" s="80">
        <f t="shared" si="256"/>
        <v>12.760708630794211</v>
      </c>
      <c r="E5497" s="80">
        <f t="shared" si="257"/>
        <v>12.887452955298723</v>
      </c>
    </row>
    <row r="5498" spans="1:5" x14ac:dyDescent="0.3">
      <c r="A5498" s="82">
        <f>+WORKDAY(+A5497,1,Feriados!$A$1:$A$5000)</f>
        <v>44700</v>
      </c>
      <c r="B5498" s="88">
        <v>12.65</v>
      </c>
      <c r="C5498" s="29">
        <f t="shared" si="255"/>
        <v>11.565083960310215</v>
      </c>
      <c r="D5498" s="80">
        <f t="shared" si="256"/>
        <v>12.766985504899278</v>
      </c>
      <c r="E5498" s="80">
        <f t="shared" si="257"/>
        <v>12.893801203595554</v>
      </c>
    </row>
    <row r="5499" spans="1:5" x14ac:dyDescent="0.3">
      <c r="A5499" s="82">
        <f>+WORKDAY(+A5498,1,Feriados!$A$1:$A$5000)</f>
        <v>44701</v>
      </c>
      <c r="B5499" s="88">
        <v>12.65</v>
      </c>
      <c r="C5499" s="29">
        <f t="shared" si="255"/>
        <v>11.570551816355808</v>
      </c>
      <c r="D5499" s="80">
        <f t="shared" si="256"/>
        <v>12.773265466540442</v>
      </c>
      <c r="E5499" s="80">
        <f t="shared" si="257"/>
        <v>12.900152578984803</v>
      </c>
    </row>
    <row r="5500" spans="1:5" x14ac:dyDescent="0.3">
      <c r="A5500" s="82">
        <f>+WORKDAY(+A5499,1,Feriados!$A$1:$A$5000)</f>
        <v>44704</v>
      </c>
      <c r="B5500" s="88">
        <v>12.65</v>
      </c>
      <c r="C5500" s="29">
        <f t="shared" si="255"/>
        <v>11.576022257549061</v>
      </c>
      <c r="D5500" s="80">
        <f t="shared" si="256"/>
        <v>12.779548517236435</v>
      </c>
      <c r="E5500" s="80">
        <f t="shared" si="257"/>
        <v>12.906507083006851</v>
      </c>
    </row>
    <row r="5501" spans="1:5" x14ac:dyDescent="0.3">
      <c r="A5501" s="82">
        <f>+WORKDAY(+A5500,1,Feriados!$A$1:$A$5000)</f>
        <v>44705</v>
      </c>
      <c r="B5501" s="88">
        <v>12.65</v>
      </c>
      <c r="C5501" s="29">
        <f t="shared" si="255"/>
        <v>11.581495285112206</v>
      </c>
      <c r="D5501" s="80">
        <f t="shared" si="256"/>
        <v>12.785834658506733</v>
      </c>
      <c r="E5501" s="80">
        <f t="shared" si="257"/>
        <v>12.912864717202833</v>
      </c>
    </row>
    <row r="5502" spans="1:5" x14ac:dyDescent="0.3">
      <c r="A5502" s="82">
        <f>+WORKDAY(+A5501,1,Feriados!$A$1:$A$5000)</f>
        <v>44706</v>
      </c>
      <c r="B5502" s="88">
        <v>12.65</v>
      </c>
      <c r="C5502" s="29">
        <f t="shared" si="255"/>
        <v>11.586970900268053</v>
      </c>
      <c r="D5502" s="80">
        <f t="shared" si="256"/>
        <v>12.792123891871562</v>
      </c>
      <c r="E5502" s="80">
        <f t="shared" si="257"/>
        <v>12.919225483114648</v>
      </c>
    </row>
    <row r="5503" spans="1:5" x14ac:dyDescent="0.3">
      <c r="A5503" s="82">
        <f>+WORKDAY(+A5502,1,Feriados!$A$1:$A$5000)</f>
        <v>44707</v>
      </c>
      <c r="B5503" s="88">
        <v>12.65</v>
      </c>
      <c r="C5503" s="29">
        <f t="shared" si="255"/>
        <v>11.592449104239989</v>
      </c>
      <c r="D5503" s="80">
        <f t="shared" si="256"/>
        <v>12.798416218851893</v>
      </c>
      <c r="E5503" s="80">
        <f t="shared" si="257"/>
        <v>12.925589382284951</v>
      </c>
    </row>
    <row r="5504" spans="1:5" x14ac:dyDescent="0.3">
      <c r="A5504" s="82">
        <f>+WORKDAY(+A5503,1,Feriados!$A$1:$A$5000)</f>
        <v>44708</v>
      </c>
      <c r="B5504" s="88">
        <v>12.65</v>
      </c>
      <c r="C5504" s="29">
        <f t="shared" si="255"/>
        <v>11.597929898251982</v>
      </c>
      <c r="D5504" s="80">
        <f t="shared" si="256"/>
        <v>12.804711640969447</v>
      </c>
      <c r="E5504" s="80">
        <f t="shared" si="257"/>
        <v>12.931956416257158</v>
      </c>
    </row>
    <row r="5505" spans="1:5" x14ac:dyDescent="0.3">
      <c r="A5505" s="82">
        <f>+WORKDAY(+A5504,1,Feriados!$A$1:$A$5000)</f>
        <v>44711</v>
      </c>
      <c r="B5505" s="88">
        <v>12.65</v>
      </c>
      <c r="C5505" s="29">
        <f t="shared" si="255"/>
        <v>11.603413283528575</v>
      </c>
      <c r="D5505" s="80">
        <f t="shared" si="256"/>
        <v>12.811010159746695</v>
      </c>
      <c r="E5505" s="80">
        <f t="shared" si="257"/>
        <v>12.938326586575448</v>
      </c>
    </row>
    <row r="5506" spans="1:5" x14ac:dyDescent="0.3">
      <c r="A5506" s="82">
        <f>+WORKDAY(+A5505,1,Feriados!$A$1:$A$5000)</f>
        <v>44712</v>
      </c>
      <c r="B5506" s="88">
        <v>12.65</v>
      </c>
      <c r="C5506" s="29">
        <f t="shared" si="255"/>
        <v>11.608899261294892</v>
      </c>
      <c r="D5506" s="80">
        <f t="shared" si="256"/>
        <v>12.817311776706855</v>
      </c>
      <c r="E5506" s="80">
        <f t="shared" si="257"/>
        <v>12.944699894784755</v>
      </c>
    </row>
    <row r="5507" spans="1:5" x14ac:dyDescent="0.3">
      <c r="A5507" s="82">
        <f>+WORKDAY(+A5506,1,Feriados!$A$1:$A$5000)</f>
        <v>44713</v>
      </c>
      <c r="B5507" s="88">
        <v>12.65</v>
      </c>
      <c r="C5507" s="29">
        <f t="shared" si="255"/>
        <v>11.614387832776639</v>
      </c>
      <c r="D5507" s="80">
        <f t="shared" si="256"/>
        <v>12.823616493373894</v>
      </c>
      <c r="E5507" s="80">
        <f t="shared" si="257"/>
        <v>12.951076342430778</v>
      </c>
    </row>
    <row r="5508" spans="1:5" x14ac:dyDescent="0.3">
      <c r="A5508" s="82">
        <f>+WORKDAY(+A5507,1,Feriados!$A$1:$A$5000)</f>
        <v>44714</v>
      </c>
      <c r="B5508" s="88">
        <v>12.65</v>
      </c>
      <c r="C5508" s="29">
        <f t="shared" si="255"/>
        <v>11.619878999200097</v>
      </c>
      <c r="D5508" s="80">
        <f t="shared" si="256"/>
        <v>12.829924311272528</v>
      </c>
      <c r="E5508" s="80">
        <f t="shared" si="257"/>
        <v>12.957455931059977</v>
      </c>
    </row>
    <row r="5509" spans="1:5" x14ac:dyDescent="0.3">
      <c r="A5509" s="82">
        <f>+WORKDAY(+A5508,1,Feriados!$A$1:$A$5000)</f>
        <v>44715</v>
      </c>
      <c r="B5509" s="88">
        <v>12.65</v>
      </c>
      <c r="C5509" s="29">
        <f t="shared" ref="C5509" si="258">IF(A5509=$B$2,1,IF(A5508&lt;DATE(1998,1,2),ROUND(B5508/3000+1,8)*C5508,ROUND(((1+B5508/100)^(1/252)),8)*C5508))</f>
        <v>11.625372761792127</v>
      </c>
      <c r="D5509" s="80">
        <f t="shared" ref="D5509:D5572" si="259">(((ROUND(C5509/C5508,8)-1)*$D$1)+1)*D5508</f>
        <v>12.836235231928224</v>
      </c>
      <c r="E5509" s="80">
        <f t="shared" ref="E5509:E5572" si="260">(((ROUND(C5509/C5508,8))*(($E$1+1)^(1/252)))*E5508)</f>
        <v>12.963838662219572</v>
      </c>
    </row>
    <row r="5510" spans="1:5" x14ac:dyDescent="0.3">
      <c r="A5510" s="83">
        <v>44718</v>
      </c>
      <c r="B5510" s="88">
        <v>12.65</v>
      </c>
      <c r="C5510" s="29">
        <f t="shared" ref="C5510:C5573" si="261">IF(A5510=$B$2,1,IF(A5509&lt;DATE(1998,1,2),ROUND(B5509/3000+1,8)*C5509,ROUND(((1+B5509/100)^(1/252)),8)*C5509))</f>
        <v>11.630869121780172</v>
      </c>
      <c r="D5510" s="80">
        <f t="shared" si="259"/>
        <v>12.8425492568672</v>
      </c>
      <c r="E5510" s="80">
        <f t="shared" si="260"/>
        <v>12.970224537457549</v>
      </c>
    </row>
    <row r="5511" spans="1:5" x14ac:dyDescent="0.3">
      <c r="A5511" s="83">
        <v>44719</v>
      </c>
      <c r="B5511" s="88">
        <v>12.65</v>
      </c>
      <c r="C5511" s="29">
        <f t="shared" si="261"/>
        <v>11.636368080392257</v>
      </c>
      <c r="D5511" s="80">
        <f t="shared" si="259"/>
        <v>12.848866387616424</v>
      </c>
      <c r="E5511" s="80">
        <f t="shared" si="260"/>
        <v>12.976613558322651</v>
      </c>
    </row>
    <row r="5512" spans="1:5" x14ac:dyDescent="0.3">
      <c r="A5512" s="83">
        <v>44720</v>
      </c>
      <c r="B5512" s="88">
        <v>12.65</v>
      </c>
      <c r="C5512" s="29">
        <f t="shared" si="261"/>
        <v>11.641869638856985</v>
      </c>
      <c r="D5512" s="80">
        <f t="shared" si="259"/>
        <v>12.855186625703615</v>
      </c>
      <c r="E5512" s="80">
        <f t="shared" si="260"/>
        <v>12.983005726364388</v>
      </c>
    </row>
    <row r="5513" spans="1:5" x14ac:dyDescent="0.3">
      <c r="A5513" s="83">
        <v>44721</v>
      </c>
      <c r="B5513" s="88">
        <v>12.65</v>
      </c>
      <c r="C5513" s="29">
        <f t="shared" si="261"/>
        <v>11.647373798403539</v>
      </c>
      <c r="D5513" s="80">
        <f t="shared" si="259"/>
        <v>12.861509972657243</v>
      </c>
      <c r="E5513" s="80">
        <f t="shared" si="260"/>
        <v>12.989401043133032</v>
      </c>
    </row>
    <row r="5514" spans="1:5" x14ac:dyDescent="0.3">
      <c r="A5514" s="83">
        <v>44722</v>
      </c>
      <c r="B5514" s="88">
        <v>12.65</v>
      </c>
      <c r="C5514" s="29">
        <f t="shared" si="261"/>
        <v>11.652880560261686</v>
      </c>
      <c r="D5514" s="80">
        <f t="shared" si="259"/>
        <v>12.867836430006534</v>
      </c>
      <c r="E5514" s="80">
        <f t="shared" si="260"/>
        <v>12.995799510179619</v>
      </c>
    </row>
    <row r="5515" spans="1:5" x14ac:dyDescent="0.3">
      <c r="A5515" s="83">
        <v>44725</v>
      </c>
      <c r="B5515" s="88">
        <v>12.65</v>
      </c>
      <c r="C5515" s="29">
        <f t="shared" si="261"/>
        <v>11.658389925661771</v>
      </c>
      <c r="D5515" s="80">
        <f t="shared" si="259"/>
        <v>12.874165999281459</v>
      </c>
      <c r="E5515" s="80">
        <f t="shared" si="260"/>
        <v>13.002201129055949</v>
      </c>
    </row>
    <row r="5516" spans="1:5" x14ac:dyDescent="0.3">
      <c r="A5516" s="83">
        <v>44726</v>
      </c>
      <c r="B5516" s="88">
        <v>12.65</v>
      </c>
      <c r="C5516" s="29">
        <f t="shared" si="261"/>
        <v>11.663901895834723</v>
      </c>
      <c r="D5516" s="80">
        <f t="shared" si="259"/>
        <v>12.880498682012746</v>
      </c>
      <c r="E5516" s="80">
        <f t="shared" si="260"/>
        <v>13.008605901314585</v>
      </c>
    </row>
    <row r="5517" spans="1:5" x14ac:dyDescent="0.3">
      <c r="A5517" s="83">
        <v>44727</v>
      </c>
      <c r="B5517" s="88">
        <v>12.65</v>
      </c>
      <c r="C5517" s="29">
        <f t="shared" si="261"/>
        <v>11.669416472012053</v>
      </c>
      <c r="D5517" s="80">
        <f t="shared" si="259"/>
        <v>12.886834479731876</v>
      </c>
      <c r="E5517" s="80">
        <f t="shared" si="260"/>
        <v>13.015013828508858</v>
      </c>
    </row>
    <row r="5518" spans="1:5" x14ac:dyDescent="0.3">
      <c r="A5518" s="83">
        <v>44729</v>
      </c>
      <c r="B5518" s="88">
        <v>13.15</v>
      </c>
      <c r="C5518" s="29">
        <f t="shared" si="261"/>
        <v>11.674933655425853</v>
      </c>
      <c r="D5518" s="80">
        <f t="shared" si="259"/>
        <v>12.893173393971082</v>
      </c>
      <c r="E5518" s="80">
        <f t="shared" si="260"/>
        <v>13.02142491219286</v>
      </c>
    </row>
    <row r="5519" spans="1:5" x14ac:dyDescent="0.3">
      <c r="A5519" s="83">
        <v>44732</v>
      </c>
      <c r="B5519" s="88">
        <v>13.15</v>
      </c>
      <c r="C5519" s="29">
        <f t="shared" si="261"/>
        <v>11.680658692642465</v>
      </c>
      <c r="D5519" s="80">
        <f t="shared" si="259"/>
        <v>12.899751245395949</v>
      </c>
      <c r="E5519" s="80">
        <f t="shared" si="260"/>
        <v>13.028068075102135</v>
      </c>
    </row>
    <row r="5520" spans="1:5" x14ac:dyDescent="0.3">
      <c r="A5520" s="83">
        <v>44733</v>
      </c>
      <c r="B5520" s="88">
        <v>13.15</v>
      </c>
      <c r="C5520" s="29">
        <f t="shared" si="261"/>
        <v>11.686386537245577</v>
      </c>
      <c r="D5520" s="80">
        <f t="shared" si="259"/>
        <v>12.906332452715292</v>
      </c>
      <c r="E5520" s="80">
        <f t="shared" si="260"/>
        <v>13.034714627165343</v>
      </c>
    </row>
    <row r="5521" spans="1:5" x14ac:dyDescent="0.3">
      <c r="A5521" s="83">
        <v>44734</v>
      </c>
      <c r="B5521" s="88">
        <v>13.15</v>
      </c>
      <c r="C5521" s="29">
        <f t="shared" si="261"/>
        <v>11.692117190611846</v>
      </c>
      <c r="D5521" s="80">
        <f t="shared" si="259"/>
        <v>12.912917017641224</v>
      </c>
      <c r="E5521" s="80">
        <f t="shared" si="260"/>
        <v>13.041364570111533</v>
      </c>
    </row>
    <row r="5522" spans="1:5" x14ac:dyDescent="0.3">
      <c r="A5522" s="83">
        <v>44735</v>
      </c>
      <c r="B5522" s="88">
        <v>13.15</v>
      </c>
      <c r="C5522" s="29">
        <f t="shared" si="261"/>
        <v>11.697850654118607</v>
      </c>
      <c r="D5522" s="80">
        <f t="shared" si="259"/>
        <v>12.919504941886732</v>
      </c>
      <c r="E5522" s="80">
        <f t="shared" si="260"/>
        <v>13.048017905670637</v>
      </c>
    </row>
    <row r="5523" spans="1:5" x14ac:dyDescent="0.3">
      <c r="A5523" s="83">
        <v>44736</v>
      </c>
      <c r="B5523" s="88">
        <v>13.15</v>
      </c>
      <c r="C5523" s="29">
        <f t="shared" si="261"/>
        <v>11.703586929143869</v>
      </c>
      <c r="D5523" s="80">
        <f t="shared" si="259"/>
        <v>12.926096227165676</v>
      </c>
      <c r="E5523" s="80">
        <f t="shared" si="260"/>
        <v>13.054674635573472</v>
      </c>
    </row>
    <row r="5524" spans="1:5" x14ac:dyDescent="0.3">
      <c r="A5524" s="83">
        <v>44739</v>
      </c>
      <c r="B5524" s="88">
        <v>13.15</v>
      </c>
      <c r="C5524" s="29">
        <f t="shared" si="261"/>
        <v>11.709326017066314</v>
      </c>
      <c r="D5524" s="80">
        <f t="shared" si="259"/>
        <v>12.932690875192792</v>
      </c>
      <c r="E5524" s="80">
        <f t="shared" si="260"/>
        <v>13.061334761551734</v>
      </c>
    </row>
    <row r="5525" spans="1:5" x14ac:dyDescent="0.3">
      <c r="A5525" s="83">
        <v>44740</v>
      </c>
      <c r="B5525" s="88">
        <v>13.15</v>
      </c>
      <c r="C5525" s="29">
        <f t="shared" si="261"/>
        <v>11.715067919265303</v>
      </c>
      <c r="D5525" s="80">
        <f t="shared" si="259"/>
        <v>12.939288887683691</v>
      </c>
      <c r="E5525" s="80">
        <f t="shared" si="260"/>
        <v>13.067998285338007</v>
      </c>
    </row>
    <row r="5526" spans="1:5" x14ac:dyDescent="0.3">
      <c r="A5526" s="83">
        <v>44741</v>
      </c>
      <c r="B5526" s="88">
        <v>13.15</v>
      </c>
      <c r="C5526" s="29">
        <f t="shared" si="261"/>
        <v>11.720812637120874</v>
      </c>
      <c r="D5526" s="80">
        <f t="shared" si="259"/>
        <v>12.945890266354857</v>
      </c>
      <c r="E5526" s="80">
        <f t="shared" si="260"/>
        <v>13.074665208665756</v>
      </c>
    </row>
    <row r="5527" spans="1:5" x14ac:dyDescent="0.3">
      <c r="A5527" s="83">
        <v>44742</v>
      </c>
      <c r="B5527" s="88">
        <v>13.15</v>
      </c>
      <c r="C5527" s="29">
        <f t="shared" si="261"/>
        <v>11.726560172013739</v>
      </c>
      <c r="D5527" s="80">
        <f t="shared" si="259"/>
        <v>12.952495012923652</v>
      </c>
      <c r="E5527" s="80">
        <f t="shared" si="260"/>
        <v>13.08133553326933</v>
      </c>
    </row>
    <row r="5528" spans="1:5" x14ac:dyDescent="0.3">
      <c r="A5528" s="83">
        <v>44743</v>
      </c>
      <c r="B5528" s="88">
        <v>13.15</v>
      </c>
      <c r="C5528" s="29">
        <f t="shared" si="261"/>
        <v>11.732310525325291</v>
      </c>
      <c r="D5528" s="80">
        <f t="shared" si="259"/>
        <v>12.959103129108312</v>
      </c>
      <c r="E5528" s="80">
        <f t="shared" si="260"/>
        <v>13.088009260883965</v>
      </c>
    </row>
    <row r="5529" spans="1:5" x14ac:dyDescent="0.3">
      <c r="A5529" s="83">
        <v>44746</v>
      </c>
      <c r="B5529" s="88">
        <v>13.15</v>
      </c>
      <c r="C5529" s="29">
        <f t="shared" si="261"/>
        <v>11.738063698437596</v>
      </c>
      <c r="D5529" s="80">
        <f t="shared" si="259"/>
        <v>12.965714616627952</v>
      </c>
      <c r="E5529" s="80">
        <f t="shared" si="260"/>
        <v>13.09468639324578</v>
      </c>
    </row>
    <row r="5530" spans="1:5" x14ac:dyDescent="0.3">
      <c r="A5530" s="83">
        <v>44747</v>
      </c>
      <c r="B5530" s="88">
        <v>13.15</v>
      </c>
      <c r="C5530" s="29">
        <f t="shared" si="261"/>
        <v>11.7438196927334</v>
      </c>
      <c r="D5530" s="80">
        <f t="shared" si="259"/>
        <v>12.972329477202564</v>
      </c>
      <c r="E5530" s="80">
        <f t="shared" si="260"/>
        <v>13.101366932091782</v>
      </c>
    </row>
    <row r="5531" spans="1:5" x14ac:dyDescent="0.3">
      <c r="A5531" s="83">
        <v>44748</v>
      </c>
      <c r="B5531" s="88">
        <v>13.15</v>
      </c>
      <c r="C5531" s="29">
        <f t="shared" si="261"/>
        <v>11.749578509596127</v>
      </c>
      <c r="D5531" s="80">
        <f t="shared" si="259"/>
        <v>12.978947712553014</v>
      </c>
      <c r="E5531" s="80">
        <f t="shared" si="260"/>
        <v>13.108050879159862</v>
      </c>
    </row>
    <row r="5532" spans="1:5" x14ac:dyDescent="0.3">
      <c r="A5532" s="83">
        <v>44749</v>
      </c>
      <c r="B5532" s="88">
        <v>13.15</v>
      </c>
      <c r="C5532" s="29">
        <f t="shared" si="261"/>
        <v>11.755340150409879</v>
      </c>
      <c r="D5532" s="80">
        <f t="shared" si="259"/>
        <v>12.985569324401048</v>
      </c>
      <c r="E5532" s="80">
        <f t="shared" si="260"/>
        <v>13.114738236188799</v>
      </c>
    </row>
    <row r="5533" spans="1:5" x14ac:dyDescent="0.3">
      <c r="A5533" s="83">
        <v>44750</v>
      </c>
      <c r="B5533" s="88">
        <v>13.15</v>
      </c>
      <c r="C5533" s="29">
        <f t="shared" si="261"/>
        <v>11.761104616559436</v>
      </c>
      <c r="D5533" s="80">
        <f t="shared" si="259"/>
        <v>12.992194314469293</v>
      </c>
      <c r="E5533" s="80">
        <f t="shared" si="260"/>
        <v>13.121429004918259</v>
      </c>
    </row>
    <row r="5534" spans="1:5" x14ac:dyDescent="0.3">
      <c r="A5534" s="83">
        <v>44753</v>
      </c>
      <c r="B5534" s="88">
        <v>13.15</v>
      </c>
      <c r="C5534" s="29">
        <f t="shared" si="261"/>
        <v>11.766871909430259</v>
      </c>
      <c r="D5534" s="80">
        <f t="shared" si="259"/>
        <v>12.998822684481251</v>
      </c>
      <c r="E5534" s="80">
        <f t="shared" si="260"/>
        <v>13.128123187088795</v>
      </c>
    </row>
    <row r="5535" spans="1:5" x14ac:dyDescent="0.3">
      <c r="A5535" s="83">
        <v>44754</v>
      </c>
      <c r="B5535" s="88">
        <v>13.15</v>
      </c>
      <c r="C5535" s="29">
        <f t="shared" si="261"/>
        <v>11.772642030408488</v>
      </c>
      <c r="D5535" s="80">
        <f t="shared" si="259"/>
        <v>13.005454436161305</v>
      </c>
      <c r="E5535" s="80">
        <f t="shared" si="260"/>
        <v>13.134820784441846</v>
      </c>
    </row>
    <row r="5536" spans="1:5" x14ac:dyDescent="0.3">
      <c r="A5536" s="83">
        <v>44755</v>
      </c>
      <c r="B5536" s="88">
        <v>13.15</v>
      </c>
      <c r="C5536" s="29">
        <f t="shared" si="261"/>
        <v>11.778414980880941</v>
      </c>
      <c r="D5536" s="80">
        <f t="shared" si="259"/>
        <v>13.012089571234718</v>
      </c>
      <c r="E5536" s="80">
        <f t="shared" si="260"/>
        <v>13.141521798719744</v>
      </c>
    </row>
    <row r="5537" spans="1:5" x14ac:dyDescent="0.3">
      <c r="A5537" s="83">
        <v>44756</v>
      </c>
      <c r="B5537" s="88">
        <v>13.15</v>
      </c>
      <c r="C5537" s="29">
        <f t="shared" si="261"/>
        <v>11.784190762235117</v>
      </c>
      <c r="D5537" s="80">
        <f t="shared" si="259"/>
        <v>13.018728091427633</v>
      </c>
      <c r="E5537" s="80">
        <f t="shared" si="260"/>
        <v>13.148226231665706</v>
      </c>
    </row>
    <row r="5538" spans="1:5" x14ac:dyDescent="0.3">
      <c r="A5538" s="83">
        <v>44757</v>
      </c>
      <c r="B5538" s="88">
        <v>13.15</v>
      </c>
      <c r="C5538" s="29">
        <f t="shared" si="261"/>
        <v>11.789969375859195</v>
      </c>
      <c r="D5538" s="80">
        <f t="shared" si="259"/>
        <v>13.025369998467074</v>
      </c>
      <c r="E5538" s="80">
        <f t="shared" si="260"/>
        <v>13.154934085023841</v>
      </c>
    </row>
    <row r="5539" spans="1:5" x14ac:dyDescent="0.3">
      <c r="A5539" s="83">
        <v>44760</v>
      </c>
      <c r="B5539" s="88">
        <v>13.15</v>
      </c>
      <c r="C5539" s="29">
        <f t="shared" si="261"/>
        <v>11.795750823142036</v>
      </c>
      <c r="D5539" s="80">
        <f t="shared" si="259"/>
        <v>13.032015294080944</v>
      </c>
      <c r="E5539" s="80">
        <f t="shared" si="260"/>
        <v>13.161645360539147</v>
      </c>
    </row>
    <row r="5540" spans="1:5" x14ac:dyDescent="0.3">
      <c r="A5540" s="83">
        <v>44761</v>
      </c>
      <c r="B5540" s="88">
        <v>13.15</v>
      </c>
      <c r="C5540" s="29">
        <f t="shared" si="261"/>
        <v>11.801535105473182</v>
      </c>
      <c r="D5540" s="80">
        <f t="shared" si="259"/>
        <v>13.038663979998031</v>
      </c>
      <c r="E5540" s="80">
        <f t="shared" si="260"/>
        <v>13.168360059957511</v>
      </c>
    </row>
    <row r="5541" spans="1:5" x14ac:dyDescent="0.3">
      <c r="A5541" s="83">
        <v>44762</v>
      </c>
      <c r="B5541" s="88">
        <v>13.15</v>
      </c>
      <c r="C5541" s="29">
        <f t="shared" si="261"/>
        <v>11.807322224242853</v>
      </c>
      <c r="D5541" s="80">
        <f t="shared" si="259"/>
        <v>13.045316057948002</v>
      </c>
      <c r="E5541" s="80">
        <f t="shared" si="260"/>
        <v>13.175078185025711</v>
      </c>
    </row>
    <row r="5542" spans="1:5" x14ac:dyDescent="0.3">
      <c r="A5542" s="83">
        <v>44763</v>
      </c>
      <c r="B5542" s="88">
        <v>13.15</v>
      </c>
      <c r="C5542" s="29">
        <f t="shared" si="261"/>
        <v>11.813112180841955</v>
      </c>
      <c r="D5542" s="80">
        <f t="shared" si="259"/>
        <v>13.051971529661406</v>
      </c>
      <c r="E5542" s="80">
        <f t="shared" si="260"/>
        <v>13.181799737491419</v>
      </c>
    </row>
    <row r="5543" spans="1:5" x14ac:dyDescent="0.3">
      <c r="A5543" s="83">
        <v>44764</v>
      </c>
      <c r="B5543" s="88">
        <v>13.15</v>
      </c>
      <c r="C5543" s="29">
        <f t="shared" si="261"/>
        <v>11.818904976662076</v>
      </c>
      <c r="D5543" s="80">
        <f t="shared" si="259"/>
        <v>13.058630396869679</v>
      </c>
      <c r="E5543" s="80">
        <f t="shared" si="260"/>
        <v>13.188524719103194</v>
      </c>
    </row>
    <row r="5544" spans="1:5" x14ac:dyDescent="0.3">
      <c r="A5544" s="83">
        <v>44767</v>
      </c>
      <c r="B5544" s="88">
        <v>13.15</v>
      </c>
      <c r="C5544" s="29">
        <f t="shared" si="261"/>
        <v>11.824700613095482</v>
      </c>
      <c r="D5544" s="80">
        <f t="shared" si="259"/>
        <v>13.065292661305138</v>
      </c>
      <c r="E5544" s="80">
        <f t="shared" si="260"/>
        <v>13.195253131610489</v>
      </c>
    </row>
    <row r="5545" spans="1:5" x14ac:dyDescent="0.3">
      <c r="A5545" s="83">
        <v>44768</v>
      </c>
      <c r="B5545" s="88">
        <v>13.15</v>
      </c>
      <c r="C5545" s="29">
        <f t="shared" si="261"/>
        <v>11.830499091535126</v>
      </c>
      <c r="D5545" s="80">
        <f t="shared" si="259"/>
        <v>13.071958324700983</v>
      </c>
      <c r="E5545" s="80">
        <f t="shared" si="260"/>
        <v>13.201984976763651</v>
      </c>
    </row>
    <row r="5546" spans="1:5" x14ac:dyDescent="0.3">
      <c r="A5546" s="83">
        <v>44769</v>
      </c>
      <c r="B5546" s="88">
        <v>13.15</v>
      </c>
      <c r="C5546" s="29">
        <f t="shared" si="261"/>
        <v>11.836300413374643</v>
      </c>
      <c r="D5546" s="80">
        <f t="shared" si="259"/>
        <v>13.078627388791297</v>
      </c>
      <c r="E5546" s="80">
        <f t="shared" si="260"/>
        <v>13.208720256313919</v>
      </c>
    </row>
    <row r="5547" spans="1:5" x14ac:dyDescent="0.3">
      <c r="A5547" s="83">
        <v>44770</v>
      </c>
      <c r="B5547" s="88">
        <v>13.15</v>
      </c>
      <c r="C5547" s="29">
        <f t="shared" si="261"/>
        <v>11.84210458000835</v>
      </c>
      <c r="D5547" s="80">
        <f t="shared" si="259"/>
        <v>13.085299855311051</v>
      </c>
      <c r="E5547" s="80">
        <f t="shared" si="260"/>
        <v>13.215458972013426</v>
      </c>
    </row>
    <row r="5548" spans="1:5" x14ac:dyDescent="0.3">
      <c r="A5548" s="83">
        <v>44771</v>
      </c>
      <c r="B5548" s="88">
        <v>13.15</v>
      </c>
      <c r="C5548" s="29">
        <f t="shared" si="261"/>
        <v>11.847911592831249</v>
      </c>
      <c r="D5548" s="80">
        <f t="shared" si="259"/>
        <v>13.0919757259961</v>
      </c>
      <c r="E5548" s="80">
        <f t="shared" si="260"/>
        <v>13.222201125615197</v>
      </c>
    </row>
    <row r="5549" spans="1:5" x14ac:dyDescent="0.3">
      <c r="A5549" s="83">
        <v>44774</v>
      </c>
      <c r="B5549" s="88">
        <v>13.15</v>
      </c>
      <c r="C5549" s="29">
        <f t="shared" si="261"/>
        <v>11.853721453239027</v>
      </c>
      <c r="D5549" s="80">
        <f t="shared" si="259"/>
        <v>13.098655002583184</v>
      </c>
      <c r="E5549" s="80">
        <f t="shared" si="260"/>
        <v>13.228946718873152</v>
      </c>
    </row>
    <row r="5550" spans="1:5" x14ac:dyDescent="0.3">
      <c r="A5550" s="83">
        <v>44775</v>
      </c>
      <c r="B5550" s="88">
        <v>13.15</v>
      </c>
      <c r="C5550" s="29">
        <f t="shared" si="261"/>
        <v>11.859534162628053</v>
      </c>
      <c r="D5550" s="80">
        <f t="shared" si="259"/>
        <v>13.105337686809928</v>
      </c>
      <c r="E5550" s="80">
        <f t="shared" si="260"/>
        <v>13.235695753542108</v>
      </c>
    </row>
    <row r="5551" spans="1:5" x14ac:dyDescent="0.3">
      <c r="A5551" s="83">
        <v>44776</v>
      </c>
      <c r="B5551" s="88">
        <v>13.15</v>
      </c>
      <c r="C5551" s="29">
        <f t="shared" si="261"/>
        <v>11.865349722395383</v>
      </c>
      <c r="D5551" s="80">
        <f t="shared" si="259"/>
        <v>13.112023780414848</v>
      </c>
      <c r="E5551" s="80">
        <f t="shared" si="260"/>
        <v>13.242448231377775</v>
      </c>
    </row>
    <row r="5552" spans="1:5" x14ac:dyDescent="0.3">
      <c r="A5552" s="83">
        <v>44777</v>
      </c>
      <c r="B5552" s="88">
        <v>13.65</v>
      </c>
      <c r="C5552" s="29">
        <f t="shared" si="261"/>
        <v>11.871168133938754</v>
      </c>
      <c r="D5552" s="80">
        <f t="shared" si="259"/>
        <v>13.118713285137341</v>
      </c>
      <c r="E5552" s="80">
        <f t="shared" si="260"/>
        <v>13.249204154136759</v>
      </c>
    </row>
    <row r="5553" spans="1:5" x14ac:dyDescent="0.3">
      <c r="A5553" s="83">
        <v>44778</v>
      </c>
      <c r="B5553" s="88">
        <v>13.65</v>
      </c>
      <c r="C5553" s="29">
        <f t="shared" si="261"/>
        <v>11.877197262810618</v>
      </c>
      <c r="D5553" s="80">
        <f t="shared" si="259"/>
        <v>13.125645191617567</v>
      </c>
      <c r="E5553" s="80">
        <f t="shared" si="260"/>
        <v>13.256195521732923</v>
      </c>
    </row>
    <row r="5554" spans="1:5" x14ac:dyDescent="0.3">
      <c r="A5554" s="83">
        <v>44781</v>
      </c>
      <c r="B5554" s="88">
        <v>13.65</v>
      </c>
      <c r="C5554" s="29">
        <f t="shared" si="261"/>
        <v>11.883229453756455</v>
      </c>
      <c r="D5554" s="80">
        <f t="shared" si="259"/>
        <v>13.132580760905753</v>
      </c>
      <c r="E5554" s="80">
        <f t="shared" si="260"/>
        <v>13.263190578548478</v>
      </c>
    </row>
    <row r="5555" spans="1:5" x14ac:dyDescent="0.3">
      <c r="A5555" s="83">
        <v>44782</v>
      </c>
      <c r="B5555" s="88">
        <v>13.65</v>
      </c>
      <c r="C5555" s="29">
        <f t="shared" si="261"/>
        <v>11.889264708331428</v>
      </c>
      <c r="D5555" s="80">
        <f t="shared" si="259"/>
        <v>13.139519994937322</v>
      </c>
      <c r="E5555" s="80">
        <f t="shared" si="260"/>
        <v>13.270189326530158</v>
      </c>
    </row>
    <row r="5556" spans="1:5" x14ac:dyDescent="0.3">
      <c r="A5556" s="83">
        <v>44783</v>
      </c>
      <c r="B5556" s="88">
        <v>13.65</v>
      </c>
      <c r="C5556" s="29">
        <f t="shared" si="261"/>
        <v>11.895303028091496</v>
      </c>
      <c r="D5556" s="80">
        <f t="shared" si="259"/>
        <v>13.146462895648718</v>
      </c>
      <c r="E5556" s="80">
        <f t="shared" si="260"/>
        <v>13.277191767625723</v>
      </c>
    </row>
    <row r="5557" spans="1:5" x14ac:dyDescent="0.3">
      <c r="A5557" s="83">
        <v>44784</v>
      </c>
      <c r="B5557" s="88">
        <v>13.65</v>
      </c>
      <c r="C5557" s="29">
        <f t="shared" si="261"/>
        <v>11.901344414593403</v>
      </c>
      <c r="D5557" s="80">
        <f t="shared" si="259"/>
        <v>13.153409464977406</v>
      </c>
      <c r="E5557" s="80">
        <f t="shared" si="260"/>
        <v>13.284197903783966</v>
      </c>
    </row>
    <row r="5558" spans="1:5" x14ac:dyDescent="0.3">
      <c r="A5558" s="83">
        <v>44785</v>
      </c>
      <c r="B5558" s="88">
        <v>13.65</v>
      </c>
      <c r="C5558" s="29">
        <f t="shared" si="261"/>
        <v>11.907388869394687</v>
      </c>
      <c r="D5558" s="80">
        <f t="shared" si="259"/>
        <v>13.160359704861881</v>
      </c>
      <c r="E5558" s="80">
        <f t="shared" si="260"/>
        <v>13.291207736954703</v>
      </c>
    </row>
    <row r="5559" spans="1:5" x14ac:dyDescent="0.3">
      <c r="A5559" s="83">
        <v>44788</v>
      </c>
      <c r="B5559" s="88">
        <v>13.65</v>
      </c>
      <c r="C5559" s="29">
        <f t="shared" si="261"/>
        <v>11.913436394053676</v>
      </c>
      <c r="D5559" s="80">
        <f t="shared" si="259"/>
        <v>13.167313617241655</v>
      </c>
      <c r="E5559" s="80">
        <f t="shared" si="260"/>
        <v>13.298221269088785</v>
      </c>
    </row>
    <row r="5560" spans="1:5" x14ac:dyDescent="0.3">
      <c r="A5560" s="83">
        <v>44789</v>
      </c>
      <c r="B5560" s="88">
        <v>13.65</v>
      </c>
      <c r="C5560" s="29">
        <f t="shared" si="261"/>
        <v>11.919486990129489</v>
      </c>
      <c r="D5560" s="80">
        <f t="shared" si="259"/>
        <v>13.174271204057272</v>
      </c>
      <c r="E5560" s="80">
        <f t="shared" si="260"/>
        <v>13.305238502138085</v>
      </c>
    </row>
    <row r="5561" spans="1:5" x14ac:dyDescent="0.3">
      <c r="A5561" s="83">
        <v>44790</v>
      </c>
      <c r="B5561" s="88">
        <v>13.65</v>
      </c>
      <c r="C5561" s="29">
        <f t="shared" si="261"/>
        <v>11.925540659182035</v>
      </c>
      <c r="D5561" s="80">
        <f t="shared" si="259"/>
        <v>13.181232467250295</v>
      </c>
      <c r="E5561" s="80">
        <f t="shared" si="260"/>
        <v>13.312259438055511</v>
      </c>
    </row>
    <row r="5562" spans="1:5" x14ac:dyDescent="0.3">
      <c r="A5562" s="83">
        <v>44791</v>
      </c>
      <c r="B5562" s="88">
        <v>13.65</v>
      </c>
      <c r="C5562" s="29">
        <f t="shared" si="261"/>
        <v>11.93159740277202</v>
      </c>
      <c r="D5562" s="80">
        <f t="shared" si="259"/>
        <v>13.188197408763317</v>
      </c>
      <c r="E5562" s="80">
        <f t="shared" si="260"/>
        <v>13.319284078795</v>
      </c>
    </row>
    <row r="5563" spans="1:5" x14ac:dyDescent="0.3">
      <c r="A5563" s="83">
        <v>44792</v>
      </c>
      <c r="B5563" s="88">
        <v>13.65</v>
      </c>
      <c r="C5563" s="29">
        <f t="shared" si="261"/>
        <v>11.93765722246094</v>
      </c>
      <c r="D5563" s="80">
        <f t="shared" si="259"/>
        <v>13.195166030539957</v>
      </c>
      <c r="E5563" s="80">
        <f t="shared" si="260"/>
        <v>13.326312426311521</v>
      </c>
    </row>
    <row r="5564" spans="1:5" x14ac:dyDescent="0.3">
      <c r="A5564" s="83">
        <v>44795</v>
      </c>
      <c r="B5564" s="88">
        <v>13.65</v>
      </c>
      <c r="C5564" s="29">
        <f t="shared" si="261"/>
        <v>11.943720119811085</v>
      </c>
      <c r="D5564" s="80">
        <f t="shared" si="259"/>
        <v>13.202138334524859</v>
      </c>
      <c r="E5564" s="80">
        <f t="shared" si="260"/>
        <v>13.333344482561072</v>
      </c>
    </row>
    <row r="5565" spans="1:5" x14ac:dyDescent="0.3">
      <c r="A5565" s="83">
        <v>44796</v>
      </c>
      <c r="B5565" s="88">
        <v>13.65</v>
      </c>
      <c r="C5565" s="29">
        <f t="shared" si="261"/>
        <v>11.949786096385534</v>
      </c>
      <c r="D5565" s="80">
        <f t="shared" si="259"/>
        <v>13.209114322663696</v>
      </c>
      <c r="E5565" s="80">
        <f t="shared" si="260"/>
        <v>13.340380249500686</v>
      </c>
    </row>
    <row r="5566" spans="1:5" x14ac:dyDescent="0.3">
      <c r="A5566" s="83">
        <v>44797</v>
      </c>
      <c r="B5566" s="88">
        <v>13.65</v>
      </c>
      <c r="C5566" s="29">
        <f t="shared" si="261"/>
        <v>11.955855153748166</v>
      </c>
      <c r="D5566" s="80">
        <f t="shared" si="259"/>
        <v>13.216093996903171</v>
      </c>
      <c r="E5566" s="80">
        <f t="shared" si="260"/>
        <v>13.347419729088429</v>
      </c>
    </row>
    <row r="5567" spans="1:5" x14ac:dyDescent="0.3">
      <c r="A5567" s="83">
        <v>44798</v>
      </c>
      <c r="B5567" s="88">
        <v>13.65</v>
      </c>
      <c r="C5567" s="29">
        <f t="shared" si="261"/>
        <v>11.961927293463651</v>
      </c>
      <c r="D5567" s="80">
        <f t="shared" si="259"/>
        <v>13.223077359191009</v>
      </c>
      <c r="E5567" s="80">
        <f t="shared" si="260"/>
        <v>13.354462923283396</v>
      </c>
    </row>
    <row r="5568" spans="1:5" x14ac:dyDescent="0.3">
      <c r="A5568" s="83">
        <v>44799</v>
      </c>
      <c r="B5568" s="88">
        <v>13.65</v>
      </c>
      <c r="C5568" s="29">
        <f t="shared" si="261"/>
        <v>11.968002517097455</v>
      </c>
      <c r="D5568" s="80">
        <f t="shared" si="259"/>
        <v>13.230064411475974</v>
      </c>
      <c r="E5568" s="80">
        <f t="shared" si="260"/>
        <v>13.361509834045721</v>
      </c>
    </row>
    <row r="5569" spans="1:5" x14ac:dyDescent="0.3">
      <c r="A5569" s="83">
        <v>44802</v>
      </c>
      <c r="B5569" s="88">
        <v>13.65</v>
      </c>
      <c r="C5569" s="29">
        <f t="shared" si="261"/>
        <v>11.974080826215838</v>
      </c>
      <c r="D5569" s="80">
        <f t="shared" si="259"/>
        <v>13.23705515570785</v>
      </c>
      <c r="E5569" s="80">
        <f t="shared" si="260"/>
        <v>13.36856046333657</v>
      </c>
    </row>
    <row r="5570" spans="1:5" x14ac:dyDescent="0.3">
      <c r="A5570" s="83">
        <v>44803</v>
      </c>
      <c r="B5570" s="88">
        <v>13.65</v>
      </c>
      <c r="C5570" s="29">
        <f t="shared" si="261"/>
        <v>11.980162222385857</v>
      </c>
      <c r="D5570" s="80">
        <f t="shared" si="259"/>
        <v>13.244049593837458</v>
      </c>
      <c r="E5570" s="80">
        <f t="shared" si="260"/>
        <v>13.37561481311814</v>
      </c>
    </row>
    <row r="5571" spans="1:5" x14ac:dyDescent="0.3">
      <c r="A5571" s="83">
        <v>44804</v>
      </c>
      <c r="B5571" s="88">
        <v>13.65</v>
      </c>
      <c r="C5571" s="29">
        <f t="shared" si="261"/>
        <v>11.986246707175363</v>
      </c>
      <c r="D5571" s="80">
        <f t="shared" si="259"/>
        <v>13.251047727816646</v>
      </c>
      <c r="E5571" s="80">
        <f t="shared" si="260"/>
        <v>13.382672885353672</v>
      </c>
    </row>
    <row r="5572" spans="1:5" x14ac:dyDescent="0.3">
      <c r="A5572" s="83">
        <v>44805</v>
      </c>
      <c r="B5572" s="88">
        <v>13.65</v>
      </c>
      <c r="C5572" s="29">
        <f t="shared" si="261"/>
        <v>11.992334282153003</v>
      </c>
      <c r="D5572" s="80">
        <f t="shared" si="259"/>
        <v>13.258049559598296</v>
      </c>
      <c r="E5572" s="80">
        <f t="shared" si="260"/>
        <v>13.389734682007438</v>
      </c>
    </row>
    <row r="5573" spans="1:5" x14ac:dyDescent="0.3">
      <c r="A5573" s="83">
        <v>44806</v>
      </c>
      <c r="B5573" s="88">
        <v>13.65</v>
      </c>
      <c r="C5573" s="29">
        <f t="shared" si="261"/>
        <v>11.998424948888223</v>
      </c>
      <c r="D5573" s="80">
        <f t="shared" ref="D5573:D5636" si="262">(((ROUND(C5573/C5572,8)-1)*$D$1)+1)*D5572</f>
        <v>13.265055091136322</v>
      </c>
      <c r="E5573" s="80">
        <f t="shared" ref="E5573:E5636" si="263">(((ROUND(C5573/C5572,8))*(($E$1+1)^(1/252)))*E5572)</f>
        <v>13.396800205044745</v>
      </c>
    </row>
    <row r="5574" spans="1:5" x14ac:dyDescent="0.3">
      <c r="A5574" s="83">
        <v>44809</v>
      </c>
      <c r="B5574" s="88">
        <v>13.65</v>
      </c>
      <c r="C5574" s="29">
        <f t="shared" ref="C5574:C5637" si="264">IF(A5574=$B$2,1,IF(A5573&lt;DATE(1998,1,2),ROUND(B5573/3000+1,8)*C5573,ROUND(((1+B5573/100)^(1/252)),8)*C5573))</f>
        <v>12.004518708951265</v>
      </c>
      <c r="D5574" s="80">
        <f t="shared" si="262"/>
        <v>13.272064324385667</v>
      </c>
      <c r="E5574" s="80">
        <f t="shared" si="263"/>
        <v>13.403869456431938</v>
      </c>
    </row>
    <row r="5575" spans="1:5" x14ac:dyDescent="0.3">
      <c r="A5575" s="83">
        <v>44810</v>
      </c>
      <c r="B5575" s="88">
        <v>13.65</v>
      </c>
      <c r="C5575" s="29">
        <f t="shared" si="264"/>
        <v>12.010615563913166</v>
      </c>
      <c r="D5575" s="80">
        <f t="shared" si="262"/>
        <v>13.279077261302309</v>
      </c>
      <c r="E5575" s="80">
        <f t="shared" si="263"/>
        <v>13.410942438136402</v>
      </c>
    </row>
    <row r="5576" spans="1:5" x14ac:dyDescent="0.3">
      <c r="A5576" s="83">
        <v>44812</v>
      </c>
      <c r="B5576" s="88">
        <v>13.65</v>
      </c>
      <c r="C5576" s="29">
        <f t="shared" si="264"/>
        <v>12.016715515345767</v>
      </c>
      <c r="D5576" s="80">
        <f t="shared" si="262"/>
        <v>13.286093903843261</v>
      </c>
      <c r="E5576" s="80">
        <f t="shared" si="263"/>
        <v>13.418019152126558</v>
      </c>
    </row>
    <row r="5577" spans="1:5" x14ac:dyDescent="0.3">
      <c r="A5577" s="83">
        <v>44813</v>
      </c>
      <c r="B5577" s="88">
        <v>13.65</v>
      </c>
      <c r="C5577" s="29">
        <f t="shared" si="264"/>
        <v>12.022818564821701</v>
      </c>
      <c r="D5577" s="80">
        <f t="shared" si="262"/>
        <v>13.293114253966568</v>
      </c>
      <c r="E5577" s="80">
        <f t="shared" si="263"/>
        <v>13.425099600371865</v>
      </c>
    </row>
    <row r="5578" spans="1:5" x14ac:dyDescent="0.3">
      <c r="A5578" s="83">
        <v>44816</v>
      </c>
      <c r="B5578" s="88">
        <v>13.65</v>
      </c>
      <c r="C5578" s="29">
        <f t="shared" si="264"/>
        <v>12.028924713914403</v>
      </c>
      <c r="D5578" s="80">
        <f t="shared" si="262"/>
        <v>13.30013831363131</v>
      </c>
      <c r="E5578" s="80">
        <f t="shared" si="263"/>
        <v>13.432183784842826</v>
      </c>
    </row>
    <row r="5579" spans="1:5" x14ac:dyDescent="0.3">
      <c r="A5579" s="83">
        <v>44817</v>
      </c>
      <c r="B5579" s="88">
        <v>13.65</v>
      </c>
      <c r="C5579" s="29">
        <f t="shared" si="264"/>
        <v>12.035033964198107</v>
      </c>
      <c r="D5579" s="80">
        <f t="shared" si="262"/>
        <v>13.307166084797604</v>
      </c>
      <c r="E5579" s="80">
        <f t="shared" si="263"/>
        <v>13.439271707510978</v>
      </c>
    </row>
    <row r="5580" spans="1:5" x14ac:dyDescent="0.3">
      <c r="A5580" s="83">
        <v>44818</v>
      </c>
      <c r="B5580" s="88">
        <v>13.65</v>
      </c>
      <c r="C5580" s="29">
        <f t="shared" si="264"/>
        <v>12.041146317247843</v>
      </c>
      <c r="D5580" s="80">
        <f t="shared" si="262"/>
        <v>13.3141975694266</v>
      </c>
      <c r="E5580" s="80">
        <f t="shared" si="263"/>
        <v>13.4463633703489</v>
      </c>
    </row>
    <row r="5581" spans="1:5" x14ac:dyDescent="0.3">
      <c r="A5581" s="83">
        <v>44819</v>
      </c>
      <c r="B5581" s="88">
        <v>13.65</v>
      </c>
      <c r="C5581" s="29">
        <f t="shared" si="264"/>
        <v>12.047261774639448</v>
      </c>
      <c r="D5581" s="80">
        <f t="shared" si="262"/>
        <v>13.321232769480487</v>
      </c>
      <c r="E5581" s="80">
        <f t="shared" si="263"/>
        <v>13.453458775330214</v>
      </c>
    </row>
    <row r="5582" spans="1:5" x14ac:dyDescent="0.3">
      <c r="A5582" s="83">
        <v>44820</v>
      </c>
      <c r="B5582" s="88">
        <v>13.65</v>
      </c>
      <c r="C5582" s="29">
        <f t="shared" si="264"/>
        <v>12.053380337949552</v>
      </c>
      <c r="D5582" s="80">
        <f t="shared" si="262"/>
        <v>13.328271686922488</v>
      </c>
      <c r="E5582" s="80">
        <f t="shared" si="263"/>
        <v>13.460557924429581</v>
      </c>
    </row>
    <row r="5583" spans="1:5" x14ac:dyDescent="0.3">
      <c r="A5583" s="83">
        <v>44823</v>
      </c>
      <c r="B5583" s="88">
        <v>13.65</v>
      </c>
      <c r="C5583" s="29">
        <f t="shared" si="264"/>
        <v>12.05950200875559</v>
      </c>
      <c r="D5583" s="80">
        <f t="shared" si="262"/>
        <v>13.335314323716865</v>
      </c>
      <c r="E5583" s="80">
        <f t="shared" si="263"/>
        <v>13.467660819622706</v>
      </c>
    </row>
    <row r="5584" spans="1:5" x14ac:dyDescent="0.3">
      <c r="A5584" s="83">
        <v>44824</v>
      </c>
      <c r="B5584" s="88">
        <v>13.65</v>
      </c>
      <c r="C5584" s="29">
        <f t="shared" si="264"/>
        <v>12.065626788635797</v>
      </c>
      <c r="D5584" s="80">
        <f t="shared" si="262"/>
        <v>13.342360681828918</v>
      </c>
      <c r="E5584" s="80">
        <f t="shared" si="263"/>
        <v>13.474767462886335</v>
      </c>
    </row>
    <row r="5585" spans="1:5" x14ac:dyDescent="0.3">
      <c r="A5585" s="83">
        <v>44825</v>
      </c>
      <c r="B5585" s="88">
        <v>13.65</v>
      </c>
      <c r="C5585" s="29">
        <f t="shared" si="264"/>
        <v>12.071754679169208</v>
      </c>
      <c r="D5585" s="80">
        <f t="shared" si="262"/>
        <v>13.349410763224984</v>
      </c>
      <c r="E5585" s="80">
        <f t="shared" si="263"/>
        <v>13.481877856198258</v>
      </c>
    </row>
    <row r="5586" spans="1:5" x14ac:dyDescent="0.3">
      <c r="A5586" s="83">
        <v>44826</v>
      </c>
      <c r="B5586" s="88">
        <v>13.65</v>
      </c>
      <c r="C5586" s="29">
        <f t="shared" si="264"/>
        <v>12.077885681935665</v>
      </c>
      <c r="D5586" s="80">
        <f t="shared" si="262"/>
        <v>13.356464569872442</v>
      </c>
      <c r="E5586" s="80">
        <f t="shared" si="263"/>
        <v>13.488992001537307</v>
      </c>
    </row>
    <row r="5587" spans="1:5" x14ac:dyDescent="0.3">
      <c r="A5587" s="83">
        <v>44827</v>
      </c>
      <c r="B5587" s="88">
        <v>13.65</v>
      </c>
      <c r="C5587" s="29">
        <f t="shared" si="264"/>
        <v>12.084019798515808</v>
      </c>
      <c r="D5587" s="80">
        <f t="shared" si="262"/>
        <v>13.363522103739708</v>
      </c>
      <c r="E5587" s="80">
        <f t="shared" si="263"/>
        <v>13.496109900883361</v>
      </c>
    </row>
    <row r="5588" spans="1:5" x14ac:dyDescent="0.3">
      <c r="A5588" s="83">
        <v>44830</v>
      </c>
      <c r="B5588" s="88">
        <v>13.65</v>
      </c>
      <c r="C5588" s="29">
        <f t="shared" si="264"/>
        <v>12.090157030491078</v>
      </c>
      <c r="D5588" s="80">
        <f t="shared" si="262"/>
        <v>13.370583366796238</v>
      </c>
      <c r="E5588" s="80">
        <f t="shared" si="263"/>
        <v>13.503231556217342</v>
      </c>
    </row>
    <row r="5589" spans="1:5" x14ac:dyDescent="0.3">
      <c r="A5589" s="83">
        <v>44831</v>
      </c>
      <c r="B5589" s="88">
        <v>13.65</v>
      </c>
      <c r="C5589" s="29">
        <f t="shared" si="264"/>
        <v>12.096297379443724</v>
      </c>
      <c r="D5589" s="80">
        <f t="shared" si="262"/>
        <v>13.377648361012531</v>
      </c>
      <c r="E5589" s="80">
        <f t="shared" si="263"/>
        <v>13.510356969521217</v>
      </c>
    </row>
    <row r="5590" spans="1:5" x14ac:dyDescent="0.3">
      <c r="A5590" s="83">
        <v>44832</v>
      </c>
      <c r="B5590" s="88">
        <v>13.65</v>
      </c>
      <c r="C5590" s="29">
        <f t="shared" si="264"/>
        <v>12.102440846956796</v>
      </c>
      <c r="D5590" s="80">
        <f t="shared" si="262"/>
        <v>13.384717088360125</v>
      </c>
      <c r="E5590" s="80">
        <f t="shared" si="263"/>
        <v>13.517486142777999</v>
      </c>
    </row>
    <row r="5591" spans="1:5" x14ac:dyDescent="0.3">
      <c r="A5591" s="83">
        <v>44833</v>
      </c>
      <c r="B5591" s="88">
        <v>13.65</v>
      </c>
      <c r="C5591" s="29">
        <f t="shared" si="264"/>
        <v>12.108587434614149</v>
      </c>
      <c r="D5591" s="80">
        <f t="shared" si="262"/>
        <v>13.3917895508116</v>
      </c>
      <c r="E5591" s="80">
        <f t="shared" si="263"/>
        <v>13.524619077971749</v>
      </c>
    </row>
    <row r="5592" spans="1:5" x14ac:dyDescent="0.3">
      <c r="A5592" s="83">
        <v>44834</v>
      </c>
      <c r="B5592" s="88">
        <v>13.65</v>
      </c>
      <c r="C5592" s="29">
        <f t="shared" si="264"/>
        <v>12.114737144000442</v>
      </c>
      <c r="D5592" s="80">
        <f t="shared" si="262"/>
        <v>13.398865750340578</v>
      </c>
      <c r="E5592" s="80">
        <f t="shared" si="263"/>
        <v>13.531755777087573</v>
      </c>
    </row>
    <row r="5593" spans="1:5" x14ac:dyDescent="0.3">
      <c r="A5593" s="83">
        <v>44837</v>
      </c>
      <c r="B5593" s="88">
        <v>13.65</v>
      </c>
      <c r="C5593" s="29">
        <f t="shared" si="264"/>
        <v>12.120889976701136</v>
      </c>
      <c r="D5593" s="80">
        <f t="shared" si="262"/>
        <v>13.405945688921726</v>
      </c>
      <c r="E5593" s="80">
        <f t="shared" si="263"/>
        <v>13.538896242111626</v>
      </c>
    </row>
    <row r="5594" spans="1:5" x14ac:dyDescent="0.3">
      <c r="A5594" s="83">
        <v>44838</v>
      </c>
      <c r="B5594" s="88">
        <v>13.65</v>
      </c>
      <c r="C5594" s="29">
        <f t="shared" si="264"/>
        <v>12.127045934302503</v>
      </c>
      <c r="D5594" s="80">
        <f t="shared" si="262"/>
        <v>13.413029368530752</v>
      </c>
      <c r="E5594" s="80">
        <f t="shared" si="263"/>
        <v>13.546040475031109</v>
      </c>
    </row>
    <row r="5595" spans="1:5" x14ac:dyDescent="0.3">
      <c r="A5595" s="83">
        <v>44839</v>
      </c>
      <c r="B5595" s="88">
        <v>13.65</v>
      </c>
      <c r="C5595" s="29">
        <f t="shared" si="264"/>
        <v>12.133205018391617</v>
      </c>
      <c r="D5595" s="80">
        <f t="shared" si="262"/>
        <v>13.420116791144411</v>
      </c>
      <c r="E5595" s="80">
        <f t="shared" si="263"/>
        <v>13.553188477834274</v>
      </c>
    </row>
    <row r="5596" spans="1:5" x14ac:dyDescent="0.3">
      <c r="A5596" s="83">
        <v>44840</v>
      </c>
      <c r="B5596" s="88">
        <v>13.65</v>
      </c>
      <c r="C5596" s="29">
        <f t="shared" si="264"/>
        <v>12.139367230556358</v>
      </c>
      <c r="D5596" s="80">
        <f t="shared" si="262"/>
        <v>13.427207958740498</v>
      </c>
      <c r="E5596" s="80">
        <f t="shared" si="263"/>
        <v>13.56034025251042</v>
      </c>
    </row>
    <row r="5597" spans="1:5" x14ac:dyDescent="0.3">
      <c r="A5597" s="83">
        <v>44841</v>
      </c>
      <c r="B5597" s="88">
        <v>13.65</v>
      </c>
      <c r="C5597" s="29">
        <f t="shared" si="264"/>
        <v>12.145532572385413</v>
      </c>
      <c r="D5597" s="80">
        <f t="shared" si="262"/>
        <v>13.434302873297856</v>
      </c>
      <c r="E5597" s="80">
        <f t="shared" si="263"/>
        <v>13.567495801049896</v>
      </c>
    </row>
    <row r="5598" spans="1:5" x14ac:dyDescent="0.3">
      <c r="A5598" s="83">
        <v>44844</v>
      </c>
      <c r="B5598" s="88">
        <v>13.65</v>
      </c>
      <c r="C5598" s="29">
        <f t="shared" si="264"/>
        <v>12.151701045468277</v>
      </c>
      <c r="D5598" s="80">
        <f t="shared" si="262"/>
        <v>13.441401536796374</v>
      </c>
      <c r="E5598" s="80">
        <f t="shared" si="263"/>
        <v>13.574655125444105</v>
      </c>
    </row>
    <row r="5599" spans="1:5" x14ac:dyDescent="0.3">
      <c r="A5599" s="83">
        <v>44845</v>
      </c>
      <c r="B5599" s="88">
        <v>13.65</v>
      </c>
      <c r="C5599" s="29">
        <f t="shared" si="264"/>
        <v>12.15787265139525</v>
      </c>
      <c r="D5599" s="80">
        <f t="shared" si="262"/>
        <v>13.448503951216987</v>
      </c>
      <c r="E5599" s="80">
        <f t="shared" si="263"/>
        <v>13.581818227685496</v>
      </c>
    </row>
    <row r="5600" spans="1:5" x14ac:dyDescent="0.3">
      <c r="A5600" s="83">
        <v>44847</v>
      </c>
      <c r="B5600" s="88">
        <v>13.65</v>
      </c>
      <c r="C5600" s="29">
        <f t="shared" si="264"/>
        <v>12.164047391757441</v>
      </c>
      <c r="D5600" s="80">
        <f t="shared" si="262"/>
        <v>13.455610118541674</v>
      </c>
      <c r="E5600" s="80">
        <f t="shared" si="263"/>
        <v>13.58898510976757</v>
      </c>
    </row>
    <row r="5601" spans="1:5" x14ac:dyDescent="0.3">
      <c r="A5601" s="83">
        <v>44848</v>
      </c>
      <c r="B5601" s="88">
        <v>13.65</v>
      </c>
      <c r="C5601" s="29">
        <f t="shared" si="264"/>
        <v>12.170225268146767</v>
      </c>
      <c r="D5601" s="80">
        <f t="shared" si="262"/>
        <v>13.462720040753466</v>
      </c>
      <c r="E5601" s="80">
        <f t="shared" si="263"/>
        <v>13.596155773684885</v>
      </c>
    </row>
    <row r="5602" spans="1:5" x14ac:dyDescent="0.3">
      <c r="A5602" s="83">
        <v>44851</v>
      </c>
      <c r="B5602" s="88">
        <v>13.65</v>
      </c>
      <c r="C5602" s="29">
        <f t="shared" si="264"/>
        <v>12.176406282155954</v>
      </c>
      <c r="D5602" s="80">
        <f t="shared" si="262"/>
        <v>13.469833719836435</v>
      </c>
      <c r="E5602" s="80">
        <f t="shared" si="263"/>
        <v>13.603330221433044</v>
      </c>
    </row>
    <row r="5603" spans="1:5" x14ac:dyDescent="0.3">
      <c r="A5603" s="83">
        <v>44852</v>
      </c>
      <c r="B5603" s="88">
        <v>13.65</v>
      </c>
      <c r="C5603" s="29">
        <f t="shared" si="264"/>
        <v>12.182590435378536</v>
      </c>
      <c r="D5603" s="80">
        <f t="shared" si="262"/>
        <v>13.47695115777571</v>
      </c>
      <c r="E5603" s="80">
        <f t="shared" si="263"/>
        <v>13.610508455008707</v>
      </c>
    </row>
    <row r="5604" spans="1:5" x14ac:dyDescent="0.3">
      <c r="A5604" s="83">
        <v>44853</v>
      </c>
      <c r="B5604" s="88">
        <v>13.65</v>
      </c>
      <c r="C5604" s="29">
        <f t="shared" si="264"/>
        <v>12.188777729408857</v>
      </c>
      <c r="D5604" s="80">
        <f t="shared" si="262"/>
        <v>13.484072356557462</v>
      </c>
      <c r="E5604" s="80">
        <f t="shared" si="263"/>
        <v>13.617690476409591</v>
      </c>
    </row>
    <row r="5605" spans="1:5" x14ac:dyDescent="0.3">
      <c r="A5605" s="83">
        <v>44854</v>
      </c>
      <c r="B5605" s="88">
        <v>13.65</v>
      </c>
      <c r="C5605" s="29">
        <f t="shared" si="264"/>
        <v>12.194968165842068</v>
      </c>
      <c r="D5605" s="80">
        <f t="shared" si="262"/>
        <v>13.491197318168915</v>
      </c>
      <c r="E5605" s="80">
        <f t="shared" si="263"/>
        <v>13.624876287634459</v>
      </c>
    </row>
    <row r="5606" spans="1:5" x14ac:dyDescent="0.3">
      <c r="A5606" s="83">
        <v>44855</v>
      </c>
      <c r="B5606" s="88">
        <v>13.65</v>
      </c>
      <c r="C5606" s="29">
        <f t="shared" si="264"/>
        <v>12.201161746274137</v>
      </c>
      <c r="D5606" s="80">
        <f t="shared" si="262"/>
        <v>13.498326044598342</v>
      </c>
      <c r="E5606" s="80">
        <f t="shared" si="263"/>
        <v>13.632065890683135</v>
      </c>
    </row>
    <row r="5607" spans="1:5" x14ac:dyDescent="0.3">
      <c r="A5607" s="83">
        <v>44858</v>
      </c>
      <c r="B5607" s="88">
        <v>13.65</v>
      </c>
      <c r="C5607" s="29">
        <f t="shared" si="264"/>
        <v>12.207358472301834</v>
      </c>
      <c r="D5607" s="80">
        <f t="shared" si="262"/>
        <v>13.505458537835064</v>
      </c>
      <c r="E5607" s="80">
        <f t="shared" si="263"/>
        <v>13.639259287556497</v>
      </c>
    </row>
    <row r="5608" spans="1:5" x14ac:dyDescent="0.3">
      <c r="A5608" s="83">
        <v>44859</v>
      </c>
      <c r="B5608" s="88">
        <v>13.65</v>
      </c>
      <c r="C5608" s="29">
        <f t="shared" si="264"/>
        <v>12.213558345522747</v>
      </c>
      <c r="D5608" s="80">
        <f t="shared" si="262"/>
        <v>13.51259479986946</v>
      </c>
      <c r="E5608" s="80">
        <f t="shared" si="263"/>
        <v>13.646456480256477</v>
      </c>
    </row>
    <row r="5609" spans="1:5" x14ac:dyDescent="0.3">
      <c r="A5609" s="83">
        <v>44860</v>
      </c>
      <c r="B5609" s="88">
        <v>13.65</v>
      </c>
      <c r="C5609" s="29">
        <f t="shared" si="264"/>
        <v>12.219761367535272</v>
      </c>
      <c r="D5609" s="80">
        <f t="shared" si="262"/>
        <v>13.519734832692953</v>
      </c>
      <c r="E5609" s="80">
        <f t="shared" si="263"/>
        <v>13.653657470786067</v>
      </c>
    </row>
    <row r="5610" spans="1:5" x14ac:dyDescent="0.3">
      <c r="A5610" s="83">
        <v>44861</v>
      </c>
      <c r="B5610" s="88">
        <v>13.65</v>
      </c>
      <c r="C5610" s="29">
        <f t="shared" si="264"/>
        <v>12.225967539938615</v>
      </c>
      <c r="D5610" s="80">
        <f t="shared" si="262"/>
        <v>13.526878638298024</v>
      </c>
      <c r="E5610" s="80">
        <f t="shared" si="263"/>
        <v>13.660862261149312</v>
      </c>
    </row>
    <row r="5611" spans="1:5" x14ac:dyDescent="0.3">
      <c r="A5611" s="83">
        <v>44862</v>
      </c>
      <c r="B5611" s="88">
        <v>13.65</v>
      </c>
      <c r="C5611" s="29">
        <f t="shared" si="264"/>
        <v>12.2321768643328</v>
      </c>
      <c r="D5611" s="80">
        <f t="shared" si="262"/>
        <v>13.534026218678203</v>
      </c>
      <c r="E5611" s="80">
        <f t="shared" si="263"/>
        <v>13.668070853351315</v>
      </c>
    </row>
    <row r="5612" spans="1:5" x14ac:dyDescent="0.3">
      <c r="A5612" s="83">
        <v>44865</v>
      </c>
      <c r="B5612" s="88">
        <v>13.65</v>
      </c>
      <c r="C5612" s="29">
        <f t="shared" si="264"/>
        <v>12.238389342318657</v>
      </c>
      <c r="D5612" s="80">
        <f t="shared" si="262"/>
        <v>13.541177575828076</v>
      </c>
      <c r="E5612" s="80">
        <f t="shared" si="263"/>
        <v>13.675283249398241</v>
      </c>
    </row>
    <row r="5613" spans="1:5" x14ac:dyDescent="0.3">
      <c r="A5613" s="83">
        <v>44866</v>
      </c>
      <c r="B5613" s="88">
        <v>13.65</v>
      </c>
      <c r="C5613" s="29">
        <f t="shared" si="264"/>
        <v>12.244604975497834</v>
      </c>
      <c r="D5613" s="80">
        <f t="shared" si="262"/>
        <v>13.548332711743281</v>
      </c>
      <c r="E5613" s="80">
        <f t="shared" si="263"/>
        <v>13.682499451297309</v>
      </c>
    </row>
    <row r="5614" spans="1:5" x14ac:dyDescent="0.3">
      <c r="A5614" s="83">
        <v>44868</v>
      </c>
      <c r="B5614" s="88">
        <v>13.65</v>
      </c>
      <c r="C5614" s="29">
        <f t="shared" si="264"/>
        <v>12.25082376547279</v>
      </c>
      <c r="D5614" s="80">
        <f t="shared" si="262"/>
        <v>13.555491628420514</v>
      </c>
      <c r="E5614" s="80">
        <f t="shared" si="263"/>
        <v>13.689719461056798</v>
      </c>
    </row>
    <row r="5615" spans="1:5" x14ac:dyDescent="0.3">
      <c r="A5615" s="83">
        <v>44869</v>
      </c>
      <c r="B5615" s="88">
        <v>13.65</v>
      </c>
      <c r="C5615" s="29">
        <f t="shared" si="264"/>
        <v>12.257045713846798</v>
      </c>
      <c r="D5615" s="80">
        <f t="shared" si="262"/>
        <v>13.562654327857519</v>
      </c>
      <c r="E5615" s="80">
        <f t="shared" si="263"/>
        <v>13.69694328068605</v>
      </c>
    </row>
    <row r="5616" spans="1:5" x14ac:dyDescent="0.3">
      <c r="A5616" s="83">
        <v>44872</v>
      </c>
      <c r="B5616" s="88">
        <v>13.65</v>
      </c>
      <c r="C5616" s="29">
        <f t="shared" si="264"/>
        <v>12.263270822223946</v>
      </c>
      <c r="D5616" s="80">
        <f t="shared" si="262"/>
        <v>13.569820812053104</v>
      </c>
      <c r="E5616" s="80">
        <f t="shared" si="263"/>
        <v>13.704170912195464</v>
      </c>
    </row>
    <row r="5617" spans="1:5" x14ac:dyDescent="0.3">
      <c r="A5617" s="83">
        <v>44873</v>
      </c>
      <c r="B5617" s="88">
        <v>13.65</v>
      </c>
      <c r="C5617" s="29">
        <f t="shared" si="264"/>
        <v>12.269499092209138</v>
      </c>
      <c r="D5617" s="80">
        <f t="shared" si="262"/>
        <v>13.576991083007126</v>
      </c>
      <c r="E5617" s="80">
        <f t="shared" si="263"/>
        <v>13.7114023575965</v>
      </c>
    </row>
    <row r="5618" spans="1:5" x14ac:dyDescent="0.3">
      <c r="A5618" s="83">
        <v>44874</v>
      </c>
      <c r="B5618" s="88">
        <v>13.65</v>
      </c>
      <c r="C5618" s="29">
        <f t="shared" si="264"/>
        <v>12.27573052540809</v>
      </c>
      <c r="D5618" s="80">
        <f t="shared" si="262"/>
        <v>13.584165142720504</v>
      </c>
      <c r="E5618" s="80">
        <f t="shared" si="263"/>
        <v>13.718637618901681</v>
      </c>
    </row>
    <row r="5619" spans="1:5" x14ac:dyDescent="0.3">
      <c r="A5619" s="83">
        <v>44875</v>
      </c>
      <c r="B5619" s="88">
        <v>13.65</v>
      </c>
      <c r="C5619" s="29">
        <f t="shared" si="264"/>
        <v>12.281965123427334</v>
      </c>
      <c r="D5619" s="80">
        <f t="shared" si="262"/>
        <v>13.591342993195212</v>
      </c>
      <c r="E5619" s="80">
        <f t="shared" si="263"/>
        <v>13.725876698124592</v>
      </c>
    </row>
    <row r="5620" spans="1:5" x14ac:dyDescent="0.3">
      <c r="A5620" s="83">
        <v>44876</v>
      </c>
      <c r="B5620" s="88">
        <v>13.65</v>
      </c>
      <c r="C5620" s="29">
        <f t="shared" si="264"/>
        <v>12.28820288787422</v>
      </c>
      <c r="D5620" s="80">
        <f t="shared" si="262"/>
        <v>13.598524636434282</v>
      </c>
      <c r="E5620" s="80">
        <f t="shared" si="263"/>
        <v>13.733119597279879</v>
      </c>
    </row>
    <row r="5621" spans="1:5" x14ac:dyDescent="0.3">
      <c r="A5621" s="83">
        <v>44879</v>
      </c>
      <c r="B5621" s="88">
        <v>13.65</v>
      </c>
      <c r="C5621" s="29">
        <f t="shared" si="264"/>
        <v>12.294443820356914</v>
      </c>
      <c r="D5621" s="80">
        <f t="shared" si="262"/>
        <v>13.605710074441804</v>
      </c>
      <c r="E5621" s="80">
        <f t="shared" si="263"/>
        <v>13.740366318383252</v>
      </c>
    </row>
    <row r="5622" spans="1:5" x14ac:dyDescent="0.3">
      <c r="A5622" s="83">
        <v>44881</v>
      </c>
      <c r="B5622" s="88">
        <v>13.65</v>
      </c>
      <c r="C5622" s="29">
        <f t="shared" si="264"/>
        <v>12.300687922484398</v>
      </c>
      <c r="D5622" s="80">
        <f t="shared" si="262"/>
        <v>13.612899309222927</v>
      </c>
      <c r="E5622" s="80">
        <f t="shared" si="263"/>
        <v>13.747616863451483</v>
      </c>
    </row>
    <row r="5623" spans="1:5" x14ac:dyDescent="0.3">
      <c r="A5623" s="83">
        <v>44882</v>
      </c>
      <c r="B5623" s="88">
        <v>13.65</v>
      </c>
      <c r="C5623" s="29">
        <f t="shared" si="264"/>
        <v>12.306935195866469</v>
      </c>
      <c r="D5623" s="80">
        <f t="shared" si="262"/>
        <v>13.620092342783861</v>
      </c>
      <c r="E5623" s="80">
        <f t="shared" si="263"/>
        <v>13.754871234502412</v>
      </c>
    </row>
    <row r="5624" spans="1:5" x14ac:dyDescent="0.3">
      <c r="A5624" s="83">
        <v>44883</v>
      </c>
      <c r="B5624" s="88">
        <v>13.65</v>
      </c>
      <c r="C5624" s="29">
        <f t="shared" si="264"/>
        <v>12.313185642113746</v>
      </c>
      <c r="D5624" s="80">
        <f t="shared" si="262"/>
        <v>13.627289177131875</v>
      </c>
      <c r="E5624" s="80">
        <f t="shared" si="263"/>
        <v>13.762129433554941</v>
      </c>
    </row>
    <row r="5625" spans="1:5" x14ac:dyDescent="0.3">
      <c r="A5625" s="83">
        <v>44886</v>
      </c>
      <c r="B5625" s="88">
        <v>13.65</v>
      </c>
      <c r="C5625" s="29">
        <f t="shared" si="264"/>
        <v>12.319439262837664</v>
      </c>
      <c r="D5625" s="80">
        <f t="shared" si="262"/>
        <v>13.634489814275298</v>
      </c>
      <c r="E5625" s="80">
        <f t="shared" si="263"/>
        <v>13.769391462629038</v>
      </c>
    </row>
    <row r="5626" spans="1:5" x14ac:dyDescent="0.3">
      <c r="A5626" s="83">
        <v>44887</v>
      </c>
      <c r="B5626" s="88">
        <v>13.65</v>
      </c>
      <c r="C5626" s="29">
        <f t="shared" si="264"/>
        <v>12.325696059650474</v>
      </c>
      <c r="D5626" s="80">
        <f t="shared" si="262"/>
        <v>13.641694256223522</v>
      </c>
      <c r="E5626" s="80">
        <f t="shared" si="263"/>
        <v>13.776657323745734</v>
      </c>
    </row>
    <row r="5627" spans="1:5" x14ac:dyDescent="0.3">
      <c r="A5627" s="83">
        <v>44888</v>
      </c>
      <c r="B5627" s="88">
        <v>13.65</v>
      </c>
      <c r="C5627" s="29">
        <f t="shared" si="264"/>
        <v>12.331956034165248</v>
      </c>
      <c r="D5627" s="80">
        <f t="shared" si="262"/>
        <v>13.648902504986998</v>
      </c>
      <c r="E5627" s="80">
        <f t="shared" si="263"/>
        <v>13.783927018927134</v>
      </c>
    </row>
    <row r="5628" spans="1:5" x14ac:dyDescent="0.3">
      <c r="A5628" s="83">
        <v>44889</v>
      </c>
      <c r="B5628" s="88">
        <v>13.65</v>
      </c>
      <c r="C5628" s="29">
        <f t="shared" si="264"/>
        <v>12.338219187995881</v>
      </c>
      <c r="D5628" s="80">
        <f t="shared" si="262"/>
        <v>13.65611456257724</v>
      </c>
      <c r="E5628" s="80">
        <f t="shared" si="263"/>
        <v>13.791200550196402</v>
      </c>
    </row>
    <row r="5629" spans="1:5" x14ac:dyDescent="0.3">
      <c r="A5629" s="83">
        <v>44890</v>
      </c>
      <c r="B5629" s="88">
        <v>13.65</v>
      </c>
      <c r="C5629" s="29">
        <f t="shared" si="264"/>
        <v>12.344485522757081</v>
      </c>
      <c r="D5629" s="80">
        <f t="shared" si="262"/>
        <v>13.663330431006829</v>
      </c>
      <c r="E5629" s="80">
        <f t="shared" si="263"/>
        <v>13.798477919577772</v>
      </c>
    </row>
    <row r="5630" spans="1:5" x14ac:dyDescent="0.3">
      <c r="A5630" s="83">
        <v>44893</v>
      </c>
      <c r="B5630" s="88">
        <v>13.65</v>
      </c>
      <c r="C5630" s="29">
        <f t="shared" si="264"/>
        <v>12.35075504006438</v>
      </c>
      <c r="D5630" s="80">
        <f t="shared" si="262"/>
        <v>13.670550112289403</v>
      </c>
      <c r="E5630" s="80">
        <f t="shared" si="263"/>
        <v>13.80575912909655</v>
      </c>
    </row>
    <row r="5631" spans="1:5" x14ac:dyDescent="0.3">
      <c r="A5631" s="83">
        <v>44894</v>
      </c>
      <c r="B5631" s="88">
        <v>13.65</v>
      </c>
      <c r="C5631" s="29">
        <f t="shared" si="264"/>
        <v>12.357027741534127</v>
      </c>
      <c r="D5631" s="80">
        <f t="shared" si="262"/>
        <v>13.677773608439669</v>
      </c>
      <c r="E5631" s="80">
        <f t="shared" si="263"/>
        <v>13.813044180779105</v>
      </c>
    </row>
    <row r="5632" spans="1:5" x14ac:dyDescent="0.3">
      <c r="A5632" s="83">
        <v>44895</v>
      </c>
      <c r="B5632" s="88">
        <v>13.65</v>
      </c>
      <c r="C5632" s="29">
        <f t="shared" si="264"/>
        <v>12.363303628783498</v>
      </c>
      <c r="D5632" s="80">
        <f t="shared" si="262"/>
        <v>13.685000921473396</v>
      </c>
      <c r="E5632" s="80">
        <f t="shared" si="263"/>
        <v>13.820333076652879</v>
      </c>
    </row>
    <row r="5633" spans="1:5" x14ac:dyDescent="0.3">
      <c r="A5633" s="83">
        <v>44896</v>
      </c>
      <c r="B5633" s="88">
        <v>13.65</v>
      </c>
      <c r="C5633" s="29">
        <f t="shared" si="264"/>
        <v>12.369582703430485</v>
      </c>
      <c r="D5633" s="80">
        <f t="shared" si="262"/>
        <v>13.69223205340742</v>
      </c>
      <c r="E5633" s="80">
        <f t="shared" si="263"/>
        <v>13.827625818746384</v>
      </c>
    </row>
    <row r="5634" spans="1:5" x14ac:dyDescent="0.3">
      <c r="A5634" s="83">
        <v>44897</v>
      </c>
      <c r="B5634" s="88">
        <v>13.65</v>
      </c>
      <c r="C5634" s="29">
        <f t="shared" si="264"/>
        <v>12.375864967093904</v>
      </c>
      <c r="D5634" s="80">
        <f t="shared" si="262"/>
        <v>13.69946700625964</v>
      </c>
      <c r="E5634" s="80">
        <f t="shared" si="263"/>
        <v>13.8349224090892</v>
      </c>
    </row>
    <row r="5635" spans="1:5" x14ac:dyDescent="0.3">
      <c r="A5635" s="83">
        <v>44900</v>
      </c>
      <c r="B5635" s="88">
        <v>13.65</v>
      </c>
      <c r="C5635" s="29">
        <f t="shared" si="264"/>
        <v>12.382150421393391</v>
      </c>
      <c r="D5635" s="80">
        <f t="shared" si="262"/>
        <v>13.706705782049024</v>
      </c>
      <c r="E5635" s="80">
        <f t="shared" si="263"/>
        <v>13.84222284971198</v>
      </c>
    </row>
    <row r="5636" spans="1:5" x14ac:dyDescent="0.3">
      <c r="A5636" s="83">
        <v>44901</v>
      </c>
      <c r="B5636" s="88">
        <v>13.65</v>
      </c>
      <c r="C5636" s="29">
        <f t="shared" si="264"/>
        <v>12.388439067949408</v>
      </c>
      <c r="D5636" s="80">
        <f t="shared" si="262"/>
        <v>13.713948382795607</v>
      </c>
      <c r="E5636" s="80">
        <f t="shared" si="263"/>
        <v>13.849527142646446</v>
      </c>
    </row>
    <row r="5637" spans="1:5" x14ac:dyDescent="0.3">
      <c r="A5637" s="83">
        <v>44902</v>
      </c>
      <c r="B5637" s="88">
        <v>13.65</v>
      </c>
      <c r="C5637" s="29">
        <f t="shared" si="264"/>
        <v>12.394730908383238</v>
      </c>
      <c r="D5637" s="80">
        <f t="shared" ref="D5637:D5648" si="265">(((ROUND(C5637/C5636,8)-1)*$D$1)+1)*D5636</f>
        <v>13.721194810520489</v>
      </c>
      <c r="E5637" s="80">
        <f t="shared" ref="E5637:E5648" si="266">(((ROUND(C5637/C5636,8))*(($E$1+1)^(1/252)))*E5636)</f>
        <v>13.856835289925396</v>
      </c>
    </row>
    <row r="5638" spans="1:5" x14ac:dyDescent="0.3">
      <c r="A5638" s="83">
        <v>44903</v>
      </c>
      <c r="B5638" s="88">
        <v>13.65</v>
      </c>
      <c r="C5638" s="29">
        <f t="shared" ref="C5638:C5647" si="267">IF(A5638=$B$2,1,IF(A5637&lt;DATE(1998,1,2),ROUND(B5637/3000+1,8)*C5637,ROUND(((1+B5637/100)^(1/252)),8)*C5637))</f>
        <v>12.401025944316988</v>
      </c>
      <c r="D5638" s="80">
        <f t="shared" si="265"/>
        <v>13.728445067245838</v>
      </c>
      <c r="E5638" s="80">
        <f t="shared" si="266"/>
        <v>13.864147293582697</v>
      </c>
    </row>
    <row r="5639" spans="1:5" x14ac:dyDescent="0.3">
      <c r="A5639" s="83">
        <v>44904</v>
      </c>
      <c r="B5639" s="88">
        <v>13.65</v>
      </c>
      <c r="C5639" s="29">
        <f t="shared" si="267"/>
        <v>12.407324177373587</v>
      </c>
      <c r="D5639" s="80">
        <f t="shared" si="265"/>
        <v>13.735699154994892</v>
      </c>
      <c r="E5639" s="80">
        <f t="shared" si="266"/>
        <v>13.871463155653291</v>
      </c>
    </row>
    <row r="5640" spans="1:5" x14ac:dyDescent="0.3">
      <c r="A5640" s="83">
        <v>44907</v>
      </c>
      <c r="B5640" s="88">
        <v>13.65</v>
      </c>
      <c r="C5640" s="29">
        <f t="shared" si="267"/>
        <v>12.413625609176792</v>
      </c>
      <c r="D5640" s="80">
        <f t="shared" si="265"/>
        <v>13.742957075791958</v>
      </c>
      <c r="E5640" s="80">
        <f t="shared" si="266"/>
        <v>13.878782878173194</v>
      </c>
    </row>
    <row r="5641" spans="1:5" x14ac:dyDescent="0.3">
      <c r="A5641" s="83">
        <v>44908</v>
      </c>
      <c r="B5641" s="88">
        <v>13.65</v>
      </c>
      <c r="C5641" s="29">
        <f t="shared" si="267"/>
        <v>12.419930241351182</v>
      </c>
      <c r="D5641" s="80">
        <f t="shared" si="265"/>
        <v>13.750218831662412</v>
      </c>
      <c r="E5641" s="80">
        <f t="shared" si="266"/>
        <v>13.886106463179495</v>
      </c>
    </row>
    <row r="5642" spans="1:5" x14ac:dyDescent="0.3">
      <c r="A5642" s="83">
        <v>44909</v>
      </c>
      <c r="B5642" s="88">
        <v>13.65</v>
      </c>
      <c r="C5642" s="29">
        <f t="shared" si="267"/>
        <v>12.426238075522159</v>
      </c>
      <c r="D5642" s="80">
        <f t="shared" si="265"/>
        <v>13.7574844246327</v>
      </c>
      <c r="E5642" s="80">
        <f t="shared" si="266"/>
        <v>13.893433912710359</v>
      </c>
    </row>
    <row r="5643" spans="1:5" x14ac:dyDescent="0.3">
      <c r="A5643" s="83">
        <v>44910</v>
      </c>
      <c r="B5643" s="88">
        <v>13.65</v>
      </c>
      <c r="C5643" s="29">
        <f t="shared" si="267"/>
        <v>12.432549113315956</v>
      </c>
      <c r="D5643" s="80">
        <f t="shared" si="265"/>
        <v>13.764753856730341</v>
      </c>
      <c r="E5643" s="80">
        <f t="shared" si="266"/>
        <v>13.900765228805028</v>
      </c>
    </row>
    <row r="5644" spans="1:5" x14ac:dyDescent="0.3">
      <c r="A5644" s="83">
        <v>44911</v>
      </c>
      <c r="B5644" s="88">
        <v>13.65</v>
      </c>
      <c r="C5644" s="29">
        <f t="shared" si="267"/>
        <v>12.438863356359626</v>
      </c>
      <c r="D5644" s="80">
        <f t="shared" si="265"/>
        <v>13.772027129983922</v>
      </c>
      <c r="E5644" s="80">
        <f t="shared" si="266"/>
        <v>13.908100413503817</v>
      </c>
    </row>
    <row r="5645" spans="1:5" x14ac:dyDescent="0.3">
      <c r="A5645" s="83">
        <v>44914</v>
      </c>
      <c r="B5645" s="88">
        <v>13.65</v>
      </c>
      <c r="C5645" s="29">
        <f t="shared" si="267"/>
        <v>12.445180806281053</v>
      </c>
      <c r="D5645" s="80">
        <f t="shared" si="265"/>
        <v>13.779304246423104</v>
      </c>
      <c r="E5645" s="80">
        <f t="shared" si="266"/>
        <v>13.915439468848119</v>
      </c>
    </row>
    <row r="5646" spans="1:5" x14ac:dyDescent="0.3">
      <c r="A5646" s="83">
        <v>44915</v>
      </c>
      <c r="B5646" s="88">
        <v>13.65</v>
      </c>
      <c r="C5646" s="29">
        <f t="shared" si="267"/>
        <v>12.451501464708947</v>
      </c>
      <c r="D5646" s="80">
        <f t="shared" si="265"/>
        <v>13.78658520807862</v>
      </c>
      <c r="E5646" s="80">
        <f t="shared" si="266"/>
        <v>13.922782396880404</v>
      </c>
    </row>
    <row r="5647" spans="1:5" x14ac:dyDescent="0.3">
      <c r="A5647" s="83">
        <v>44916</v>
      </c>
      <c r="B5647" s="88">
        <v>13.65</v>
      </c>
      <c r="C5647" s="29">
        <f t="shared" si="267"/>
        <v>12.457825333272844</v>
      </c>
      <c r="D5647" s="80">
        <f t="shared" si="265"/>
        <v>13.793870016982275</v>
      </c>
      <c r="E5647" s="80">
        <f t="shared" si="266"/>
        <v>13.930129199644222</v>
      </c>
    </row>
    <row r="5648" spans="1:5" x14ac:dyDescent="0.3">
      <c r="A5648" s="83">
        <v>44917</v>
      </c>
      <c r="B5648" s="88">
        <v>13.65</v>
      </c>
      <c r="C5648" s="29">
        <f t="shared" ref="C5648" si="268">IF(A5648=$B$2,1,IF(A5647&lt;DATE(1998,1,2),ROUND(B5647/3000+1,8)*C5647,ROUND(((1+B5647/100)^(1/252)),8)*C5647))</f>
        <v>12.464152413603106</v>
      </c>
      <c r="D5648" s="80">
        <f t="shared" si="265"/>
        <v>13.801158675166949</v>
      </c>
      <c r="E5648" s="80">
        <f t="shared" si="266"/>
        <v>13.937479879184197</v>
      </c>
    </row>
    <row r="5649" spans="1:5" x14ac:dyDescent="0.3">
      <c r="A5649" s="83">
        <v>44918</v>
      </c>
      <c r="B5649" s="88">
        <v>13.65</v>
      </c>
      <c r="C5649" s="29">
        <f t="shared" ref="C5649:C5684" si="269">IF(A5649=$B$2,1,IF(A5648&lt;DATE(1998,1,2),ROUND(B5648/3000+1,8)*C5648,ROUND(((1+B5648/100)^(1/252)),8)*C5648))</f>
        <v>12.470482707330927</v>
      </c>
      <c r="D5649" s="80">
        <f t="shared" ref="D5649:D5684" si="270">(((ROUND(C5649/C5648,8)-1)*$D$1)+1)*D5648</f>
        <v>13.808451184666596</v>
      </c>
      <c r="E5649" s="80">
        <f t="shared" ref="E5649:E5684" si="271">(((ROUND(C5649/C5648,8))*(($E$1+1)^(1/252)))*E5648)</f>
        <v>13.944834437546037</v>
      </c>
    </row>
    <row r="5650" spans="1:5" x14ac:dyDescent="0.3">
      <c r="A5650" s="83">
        <v>44921</v>
      </c>
      <c r="B5650" s="88">
        <v>13.65</v>
      </c>
      <c r="C5650" s="29">
        <f t="shared" si="269"/>
        <v>12.476816216088325</v>
      </c>
      <c r="D5650" s="80">
        <f t="shared" si="270"/>
        <v>13.815747547516246</v>
      </c>
      <c r="E5650" s="80">
        <f t="shared" si="271"/>
        <v>13.952192876776524</v>
      </c>
    </row>
    <row r="5651" spans="1:5" x14ac:dyDescent="0.3">
      <c r="A5651" s="83">
        <v>44922</v>
      </c>
      <c r="B5651" s="88">
        <v>13.65</v>
      </c>
      <c r="C5651" s="29">
        <f t="shared" si="269"/>
        <v>12.483152941508152</v>
      </c>
      <c r="D5651" s="80">
        <f t="shared" si="270"/>
        <v>13.823047765751999</v>
      </c>
      <c r="E5651" s="80">
        <f t="shared" si="271"/>
        <v>13.959555198923525</v>
      </c>
    </row>
    <row r="5652" spans="1:5" x14ac:dyDescent="0.3">
      <c r="A5652" s="83">
        <v>44923</v>
      </c>
      <c r="B5652" s="88">
        <v>13.65</v>
      </c>
      <c r="C5652" s="29">
        <f t="shared" si="269"/>
        <v>12.489492885224085</v>
      </c>
      <c r="D5652" s="80">
        <f t="shared" si="270"/>
        <v>13.830351841411039</v>
      </c>
      <c r="E5652" s="80">
        <f t="shared" si="271"/>
        <v>13.966921406035983</v>
      </c>
    </row>
    <row r="5653" spans="1:5" x14ac:dyDescent="0.3">
      <c r="A5653" s="83">
        <v>44924</v>
      </c>
      <c r="B5653" s="88">
        <v>13.65</v>
      </c>
      <c r="C5653" s="29">
        <f t="shared" si="269"/>
        <v>12.495836048870633</v>
      </c>
      <c r="D5653" s="80">
        <f t="shared" si="270"/>
        <v>13.83765977653162</v>
      </c>
      <c r="E5653" s="80">
        <f t="shared" si="271"/>
        <v>13.974291500163927</v>
      </c>
    </row>
    <row r="5654" spans="1:5" x14ac:dyDescent="0.3">
      <c r="A5654" s="83">
        <v>44925</v>
      </c>
      <c r="B5654" s="88">
        <v>13.65</v>
      </c>
      <c r="C5654" s="29">
        <f t="shared" si="269"/>
        <v>12.502182434083133</v>
      </c>
      <c r="D5654" s="80">
        <f t="shared" si="270"/>
        <v>13.844971573153074</v>
      </c>
      <c r="E5654" s="80">
        <f t="shared" si="271"/>
        <v>13.981665483358464</v>
      </c>
    </row>
    <row r="5655" spans="1:5" x14ac:dyDescent="0.3">
      <c r="A5655" s="83">
        <v>44928</v>
      </c>
      <c r="B5655" s="88">
        <v>13.65</v>
      </c>
      <c r="C5655" s="29">
        <f t="shared" si="269"/>
        <v>12.508532042497755</v>
      </c>
      <c r="D5655" s="80">
        <f t="shared" si="270"/>
        <v>13.852287233315813</v>
      </c>
      <c r="E5655" s="80">
        <f t="shared" si="271"/>
        <v>13.989043357671786</v>
      </c>
    </row>
    <row r="5656" spans="1:5" x14ac:dyDescent="0.3">
      <c r="A5656" s="83">
        <v>44929</v>
      </c>
      <c r="B5656" s="88">
        <v>13.65</v>
      </c>
      <c r="C5656" s="29">
        <f t="shared" si="269"/>
        <v>12.5148848757515</v>
      </c>
      <c r="D5656" s="80">
        <f t="shared" si="270"/>
        <v>13.859606759061327</v>
      </c>
      <c r="E5656" s="80">
        <f t="shared" si="271"/>
        <v>13.996425125157165</v>
      </c>
    </row>
    <row r="5657" spans="1:5" x14ac:dyDescent="0.3">
      <c r="A5657" s="83">
        <v>44930</v>
      </c>
      <c r="B5657" s="88">
        <v>13.65</v>
      </c>
      <c r="C5657" s="29">
        <f t="shared" si="269"/>
        <v>12.521240935482197</v>
      </c>
      <c r="D5657" s="80">
        <f t="shared" si="270"/>
        <v>13.866930152432182</v>
      </c>
      <c r="E5657" s="80">
        <f t="shared" si="271"/>
        <v>14.003810787868959</v>
      </c>
    </row>
    <row r="5658" spans="1:5" x14ac:dyDescent="0.3">
      <c r="A5658" s="83">
        <v>44931</v>
      </c>
      <c r="B5658" s="88">
        <v>13.65</v>
      </c>
      <c r="C5658" s="29">
        <f t="shared" si="269"/>
        <v>12.527600223328511</v>
      </c>
      <c r="D5658" s="80">
        <f t="shared" si="270"/>
        <v>13.874257415472025</v>
      </c>
      <c r="E5658" s="80">
        <f t="shared" si="271"/>
        <v>14.01120034786261</v>
      </c>
    </row>
    <row r="5659" spans="1:5" x14ac:dyDescent="0.3">
      <c r="A5659" s="83">
        <v>44932</v>
      </c>
      <c r="B5659" s="88">
        <v>13.65</v>
      </c>
      <c r="C5659" s="29">
        <f t="shared" si="269"/>
        <v>12.533962740929935</v>
      </c>
      <c r="D5659" s="80">
        <f t="shared" si="270"/>
        <v>13.881588550225583</v>
      </c>
      <c r="E5659" s="80">
        <f t="shared" si="271"/>
        <v>14.018593807194643</v>
      </c>
    </row>
    <row r="5660" spans="1:5" x14ac:dyDescent="0.3">
      <c r="A5660" s="83">
        <v>44935</v>
      </c>
      <c r="B5660" s="88">
        <v>13.65</v>
      </c>
      <c r="C5660" s="29">
        <f t="shared" si="269"/>
        <v>12.540328489926798</v>
      </c>
      <c r="D5660" s="80">
        <f t="shared" si="270"/>
        <v>13.888923558738663</v>
      </c>
      <c r="E5660" s="80">
        <f t="shared" si="271"/>
        <v>14.025991167922669</v>
      </c>
    </row>
    <row r="5661" spans="1:5" x14ac:dyDescent="0.3">
      <c r="A5661" s="83">
        <v>44936</v>
      </c>
      <c r="B5661" s="88">
        <v>13.65</v>
      </c>
      <c r="C5661" s="29">
        <f t="shared" si="269"/>
        <v>12.546697471960263</v>
      </c>
      <c r="D5661" s="80">
        <f t="shared" si="270"/>
        <v>13.896262443058152</v>
      </c>
      <c r="E5661" s="80">
        <f t="shared" si="271"/>
        <v>14.033392432105385</v>
      </c>
    </row>
    <row r="5662" spans="1:5" x14ac:dyDescent="0.3">
      <c r="A5662" s="83">
        <v>44937</v>
      </c>
      <c r="B5662" s="88">
        <v>13.65</v>
      </c>
      <c r="C5662" s="29">
        <f t="shared" si="269"/>
        <v>12.553069688672322</v>
      </c>
      <c r="D5662" s="80">
        <f t="shared" si="270"/>
        <v>13.903605205232022</v>
      </c>
      <c r="E5662" s="80">
        <f t="shared" si="271"/>
        <v>14.040797601802574</v>
      </c>
    </row>
    <row r="5663" spans="1:5" x14ac:dyDescent="0.3">
      <c r="A5663" s="83">
        <v>44938</v>
      </c>
      <c r="B5663" s="88">
        <v>13.65</v>
      </c>
      <c r="C5663" s="29">
        <f t="shared" si="269"/>
        <v>12.559445141705805</v>
      </c>
      <c r="D5663" s="80">
        <f t="shared" si="270"/>
        <v>13.910951847309324</v>
      </c>
      <c r="E5663" s="80">
        <f t="shared" si="271"/>
        <v>14.048206679075106</v>
      </c>
    </row>
    <row r="5664" spans="1:5" x14ac:dyDescent="0.3">
      <c r="A5664" s="83">
        <v>44939</v>
      </c>
      <c r="B5664" s="88">
        <v>13.65</v>
      </c>
      <c r="C5664" s="29">
        <f t="shared" si="269"/>
        <v>12.565823832704375</v>
      </c>
      <c r="D5664" s="80">
        <f t="shared" si="270"/>
        <v>13.918302371340193</v>
      </c>
      <c r="E5664" s="80">
        <f t="shared" si="271"/>
        <v>14.055619665984938</v>
      </c>
    </row>
    <row r="5665" spans="1:5" x14ac:dyDescent="0.3">
      <c r="A5665" s="83">
        <v>44942</v>
      </c>
      <c r="B5665" s="88">
        <v>13.65</v>
      </c>
      <c r="C5665" s="29">
        <f t="shared" si="269"/>
        <v>12.572205763312528</v>
      </c>
      <c r="D5665" s="80">
        <f t="shared" si="270"/>
        <v>13.925656779375846</v>
      </c>
      <c r="E5665" s="80">
        <f t="shared" si="271"/>
        <v>14.063036564595116</v>
      </c>
    </row>
    <row r="5666" spans="1:5" x14ac:dyDescent="0.3">
      <c r="A5666" s="83">
        <v>44943</v>
      </c>
      <c r="B5666" s="88">
        <v>13.65</v>
      </c>
      <c r="C5666" s="29">
        <f t="shared" si="269"/>
        <v>12.578590935175599</v>
      </c>
      <c r="D5666" s="80">
        <f t="shared" si="270"/>
        <v>13.933015073468585</v>
      </c>
      <c r="E5666" s="80">
        <f t="shared" si="271"/>
        <v>14.070457376969774</v>
      </c>
    </row>
    <row r="5667" spans="1:5" x14ac:dyDescent="0.3">
      <c r="A5667" s="83">
        <v>44944</v>
      </c>
      <c r="B5667" s="88">
        <v>13.65</v>
      </c>
      <c r="C5667" s="29">
        <f t="shared" si="269"/>
        <v>12.584979349939756</v>
      </c>
      <c r="D5667" s="80">
        <f t="shared" si="270"/>
        <v>13.940377255671796</v>
      </c>
      <c r="E5667" s="80">
        <f t="shared" si="271"/>
        <v>14.077882105174135</v>
      </c>
    </row>
    <row r="5668" spans="1:5" x14ac:dyDescent="0.3">
      <c r="A5668" s="83">
        <v>44945</v>
      </c>
      <c r="B5668" s="88">
        <v>13.65</v>
      </c>
      <c r="C5668" s="29">
        <f t="shared" si="269"/>
        <v>12.591371009252004</v>
      </c>
      <c r="D5668" s="80">
        <f t="shared" si="270"/>
        <v>13.94774332803995</v>
      </c>
      <c r="E5668" s="80">
        <f t="shared" si="271"/>
        <v>14.085310751274513</v>
      </c>
    </row>
    <row r="5669" spans="1:5" x14ac:dyDescent="0.3">
      <c r="A5669" s="83">
        <v>44946</v>
      </c>
      <c r="B5669" s="88">
        <v>13.65</v>
      </c>
      <c r="C5669" s="29">
        <f t="shared" si="269"/>
        <v>12.597765914760183</v>
      </c>
      <c r="D5669" s="80">
        <f t="shared" si="270"/>
        <v>13.955113292628605</v>
      </c>
      <c r="E5669" s="80">
        <f t="shared" si="271"/>
        <v>14.092743317338311</v>
      </c>
    </row>
    <row r="5670" spans="1:5" x14ac:dyDescent="0.3">
      <c r="A5670" s="83">
        <v>44949</v>
      </c>
      <c r="B5670" s="88">
        <v>13.65</v>
      </c>
      <c r="C5670" s="29">
        <f t="shared" si="269"/>
        <v>12.604164068112972</v>
      </c>
      <c r="D5670" s="80">
        <f t="shared" si="270"/>
        <v>13.962487151494402</v>
      </c>
      <c r="E5670" s="80">
        <f t="shared" si="271"/>
        <v>14.100179805434022</v>
      </c>
    </row>
    <row r="5671" spans="1:5" x14ac:dyDescent="0.3">
      <c r="A5671" s="83">
        <v>44950</v>
      </c>
      <c r="B5671" s="88">
        <v>13.65</v>
      </c>
      <c r="C5671" s="29">
        <f t="shared" si="269"/>
        <v>12.610565470959886</v>
      </c>
      <c r="D5671" s="80">
        <f t="shared" si="270"/>
        <v>13.969864906695072</v>
      </c>
      <c r="E5671" s="80">
        <f t="shared" si="271"/>
        <v>14.107620217631235</v>
      </c>
    </row>
    <row r="5672" spans="1:5" x14ac:dyDescent="0.3">
      <c r="A5672" s="83">
        <v>44951</v>
      </c>
      <c r="B5672" s="88">
        <v>13.65</v>
      </c>
      <c r="C5672" s="29">
        <f t="shared" si="269"/>
        <v>12.616970124951276</v>
      </c>
      <c r="D5672" s="80">
        <f t="shared" si="270"/>
        <v>13.977246560289432</v>
      </c>
      <c r="E5672" s="80">
        <f t="shared" si="271"/>
        <v>14.115064556000625</v>
      </c>
    </row>
    <row r="5673" spans="1:5" x14ac:dyDescent="0.3">
      <c r="A5673" s="83">
        <v>44952</v>
      </c>
      <c r="B5673" s="88">
        <v>13.65</v>
      </c>
      <c r="C5673" s="29">
        <f t="shared" si="269"/>
        <v>12.623378031738337</v>
      </c>
      <c r="D5673" s="80">
        <f t="shared" si="270"/>
        <v>13.984632114337385</v>
      </c>
      <c r="E5673" s="80">
        <f t="shared" si="271"/>
        <v>14.122512822613967</v>
      </c>
    </row>
    <row r="5674" spans="1:5" x14ac:dyDescent="0.3">
      <c r="A5674" s="83">
        <v>44953</v>
      </c>
      <c r="B5674" s="88">
        <v>13.65</v>
      </c>
      <c r="C5674" s="29">
        <f t="shared" si="269"/>
        <v>12.629789192973096</v>
      </c>
      <c r="D5674" s="80">
        <f t="shared" si="270"/>
        <v>13.992021570899926</v>
      </c>
      <c r="E5674" s="80">
        <f t="shared" si="271"/>
        <v>14.129965019544121</v>
      </c>
    </row>
    <row r="5675" spans="1:5" x14ac:dyDescent="0.3">
      <c r="A5675" s="83">
        <v>44956</v>
      </c>
      <c r="B5675" s="88">
        <v>13.65</v>
      </c>
      <c r="C5675" s="29">
        <f t="shared" si="269"/>
        <v>12.636203610308423</v>
      </c>
      <c r="D5675" s="80">
        <f t="shared" si="270"/>
        <v>13.999414932039137</v>
      </c>
      <c r="E5675" s="80">
        <f t="shared" si="271"/>
        <v>14.137421148865046</v>
      </c>
    </row>
    <row r="5676" spans="1:5" x14ac:dyDescent="0.3">
      <c r="A5676" s="83">
        <v>44957</v>
      </c>
      <c r="B5676" s="88">
        <v>13.65</v>
      </c>
      <c r="C5676" s="29">
        <f t="shared" si="269"/>
        <v>12.642621285398025</v>
      </c>
      <c r="D5676" s="80">
        <f t="shared" si="270"/>
        <v>14.00681219981819</v>
      </c>
      <c r="E5676" s="80">
        <f t="shared" si="271"/>
        <v>14.144881212651795</v>
      </c>
    </row>
    <row r="5677" spans="1:5" x14ac:dyDescent="0.3">
      <c r="A5677" s="83">
        <v>44958</v>
      </c>
      <c r="B5677" s="88">
        <v>13.65</v>
      </c>
      <c r="C5677" s="29">
        <f t="shared" si="269"/>
        <v>12.649042219896453</v>
      </c>
      <c r="D5677" s="80">
        <f t="shared" si="270"/>
        <v>14.014213376301347</v>
      </c>
      <c r="E5677" s="80">
        <f t="shared" si="271"/>
        <v>14.152345212980512</v>
      </c>
    </row>
    <row r="5678" spans="1:5" x14ac:dyDescent="0.3">
      <c r="A5678" s="83">
        <v>44959</v>
      </c>
      <c r="B5678" s="88">
        <v>13.65</v>
      </c>
      <c r="C5678" s="29">
        <f t="shared" si="269"/>
        <v>12.655466415459093</v>
      </c>
      <c r="D5678" s="80">
        <f t="shared" si="270"/>
        <v>14.02161846355396</v>
      </c>
      <c r="E5678" s="80">
        <f t="shared" si="271"/>
        <v>14.159813151928443</v>
      </c>
    </row>
    <row r="5679" spans="1:5" x14ac:dyDescent="0.3">
      <c r="A5679" s="83">
        <v>44960</v>
      </c>
      <c r="B5679" s="88">
        <v>13.65</v>
      </c>
      <c r="C5679" s="29">
        <f t="shared" si="269"/>
        <v>12.661893873742176</v>
      </c>
      <c r="D5679" s="80">
        <f t="shared" si="270"/>
        <v>14.029027463642473</v>
      </c>
      <c r="E5679" s="80">
        <f t="shared" si="271"/>
        <v>14.167285031573925</v>
      </c>
    </row>
    <row r="5680" spans="1:5" x14ac:dyDescent="0.3">
      <c r="A5680" s="83">
        <v>44963</v>
      </c>
      <c r="B5680" s="88">
        <v>13.65</v>
      </c>
      <c r="C5680" s="29">
        <f t="shared" si="269"/>
        <v>12.668324596402773</v>
      </c>
      <c r="D5680" s="80">
        <f t="shared" si="270"/>
        <v>14.036440378634424</v>
      </c>
      <c r="E5680" s="80">
        <f t="shared" si="271"/>
        <v>14.174760853996395</v>
      </c>
    </row>
    <row r="5681" spans="1:5" x14ac:dyDescent="0.3">
      <c r="A5681" s="83">
        <v>44964</v>
      </c>
      <c r="B5681" s="88">
        <v>13.65</v>
      </c>
      <c r="C5681" s="29">
        <f t="shared" si="269"/>
        <v>12.674758585098793</v>
      </c>
      <c r="D5681" s="80">
        <f t="shared" si="270"/>
        <v>14.043857210598439</v>
      </c>
      <c r="E5681" s="80">
        <f t="shared" si="271"/>
        <v>14.182240621276383</v>
      </c>
    </row>
    <row r="5682" spans="1:5" x14ac:dyDescent="0.3">
      <c r="A5682" s="83">
        <v>44965</v>
      </c>
      <c r="B5682" s="88">
        <v>13.65</v>
      </c>
      <c r="C5682" s="29">
        <f t="shared" si="269"/>
        <v>12.681195841488993</v>
      </c>
      <c r="D5682" s="80">
        <f t="shared" si="270"/>
        <v>14.051277961604242</v>
      </c>
      <c r="E5682" s="80">
        <f t="shared" si="271"/>
        <v>14.189724335495523</v>
      </c>
    </row>
    <row r="5683" spans="1:5" x14ac:dyDescent="0.3">
      <c r="A5683" s="83">
        <v>44966</v>
      </c>
      <c r="B5683" s="88">
        <v>13.65</v>
      </c>
      <c r="C5683" s="29">
        <f t="shared" si="269"/>
        <v>12.687636367232969</v>
      </c>
      <c r="D5683" s="80">
        <f t="shared" si="270"/>
        <v>14.058702633722646</v>
      </c>
      <c r="E5683" s="80">
        <f t="shared" si="271"/>
        <v>14.197211998736542</v>
      </c>
    </row>
    <row r="5684" spans="1:5" x14ac:dyDescent="0.3">
      <c r="A5684" s="83">
        <v>44967</v>
      </c>
      <c r="B5684" s="88">
        <v>13.65</v>
      </c>
      <c r="C5684" s="29">
        <f t="shared" si="269"/>
        <v>12.69408016399116</v>
      </c>
      <c r="D5684" s="80">
        <f t="shared" si="270"/>
        <v>14.066131229025562</v>
      </c>
      <c r="E5684" s="80">
        <f t="shared" si="271"/>
        <v>14.204703613083268</v>
      </c>
    </row>
    <row r="5685" spans="1:5" x14ac:dyDescent="0.3">
      <c r="A5685" s="83">
        <v>44970</v>
      </c>
      <c r="B5685" s="88">
        <v>13.65</v>
      </c>
      <c r="C5685" s="29">
        <f t="shared" ref="C5685:C5737" si="272">IF(A5685=$B$2,1,IF(A5684&lt;DATE(1998,1,2),ROUND(B5684/3000+1,8)*C5684,ROUND(((1+B5684/100)^(1/252)),8)*C5684))</f>
        <v>12.700527233424848</v>
      </c>
      <c r="D5685" s="80">
        <f t="shared" ref="D5685:D5737" si="273">(((ROUND(C5685/C5684,8)-1)*$D$1)+1)*D5684</f>
        <v>14.073563749585993</v>
      </c>
      <c r="E5685" s="80">
        <f t="shared" ref="E5685:E5737" si="274">(((ROUND(C5685/C5684,8))*(($E$1+1)^(1/252)))*E5684)</f>
        <v>14.21219918062063</v>
      </c>
    </row>
    <row r="5686" spans="1:5" x14ac:dyDescent="0.3">
      <c r="A5686" s="83">
        <v>44971</v>
      </c>
      <c r="B5686" s="88">
        <v>13.65</v>
      </c>
      <c r="C5686" s="29">
        <f t="shared" si="272"/>
        <v>12.706977577196161</v>
      </c>
      <c r="D5686" s="80">
        <f t="shared" si="273"/>
        <v>14.081000197478041</v>
      </c>
      <c r="E5686" s="80">
        <f t="shared" si="274"/>
        <v>14.219698703434654</v>
      </c>
    </row>
    <row r="5687" spans="1:5" x14ac:dyDescent="0.3">
      <c r="A5687" s="83">
        <v>44972</v>
      </c>
      <c r="B5687" s="88">
        <v>13.65</v>
      </c>
      <c r="C5687" s="29">
        <f t="shared" si="272"/>
        <v>12.713431196968068</v>
      </c>
      <c r="D5687" s="80">
        <f t="shared" si="273"/>
        <v>14.088440574776898</v>
      </c>
      <c r="E5687" s="80">
        <f t="shared" si="274"/>
        <v>14.227202183612471</v>
      </c>
    </row>
    <row r="5688" spans="1:5" x14ac:dyDescent="0.3">
      <c r="A5688" s="83">
        <v>44973</v>
      </c>
      <c r="B5688" s="88">
        <v>13.65</v>
      </c>
      <c r="C5688" s="29">
        <f t="shared" si="272"/>
        <v>12.719888094404384</v>
      </c>
      <c r="D5688" s="80">
        <f t="shared" si="273"/>
        <v>14.09588488355886</v>
      </c>
      <c r="E5688" s="80">
        <f t="shared" si="274"/>
        <v>14.23470962324231</v>
      </c>
    </row>
    <row r="5689" spans="1:5" x14ac:dyDescent="0.3">
      <c r="A5689" s="83">
        <v>44974</v>
      </c>
      <c r="B5689" s="88">
        <v>13.65</v>
      </c>
      <c r="C5689" s="29">
        <f t="shared" si="272"/>
        <v>12.726348271169771</v>
      </c>
      <c r="D5689" s="80">
        <f t="shared" si="273"/>
        <v>14.103333125901313</v>
      </c>
      <c r="E5689" s="80">
        <f t="shared" si="274"/>
        <v>14.242221024413501</v>
      </c>
    </row>
    <row r="5690" spans="1:5" x14ac:dyDescent="0.3">
      <c r="A5690" s="83">
        <v>44979</v>
      </c>
      <c r="B5690" s="88">
        <v>13.65</v>
      </c>
      <c r="C5690" s="29">
        <f t="shared" si="272"/>
        <v>12.732811728929732</v>
      </c>
      <c r="D5690" s="80">
        <f t="shared" si="273"/>
        <v>14.110785303882746</v>
      </c>
      <c r="E5690" s="80">
        <f t="shared" si="274"/>
        <v>14.249736389216482</v>
      </c>
    </row>
    <row r="5691" spans="1:5" x14ac:dyDescent="0.3">
      <c r="A5691" s="83">
        <v>44980</v>
      </c>
      <c r="B5691" s="88">
        <v>13.65</v>
      </c>
      <c r="C5691" s="29">
        <f t="shared" si="272"/>
        <v>12.739278469350621</v>
      </c>
      <c r="D5691" s="80">
        <f t="shared" si="273"/>
        <v>14.118241419582743</v>
      </c>
      <c r="E5691" s="80">
        <f t="shared" si="274"/>
        <v>14.257255719742787</v>
      </c>
    </row>
    <row r="5692" spans="1:5" x14ac:dyDescent="0.3">
      <c r="A5692" s="83">
        <v>44981</v>
      </c>
      <c r="B5692" s="88">
        <v>13.65</v>
      </c>
      <c r="C5692" s="29">
        <f t="shared" si="272"/>
        <v>12.745748494099635</v>
      </c>
      <c r="D5692" s="80">
        <f t="shared" si="273"/>
        <v>14.125701475081987</v>
      </c>
      <c r="E5692" s="80">
        <f t="shared" si="274"/>
        <v>14.26477901808506</v>
      </c>
    </row>
    <row r="5693" spans="1:5" x14ac:dyDescent="0.3">
      <c r="A5693" s="83">
        <v>44984</v>
      </c>
      <c r="B5693" s="88">
        <v>13.65</v>
      </c>
      <c r="C5693" s="29">
        <f t="shared" si="272"/>
        <v>12.752221804844819</v>
      </c>
      <c r="D5693" s="80">
        <f t="shared" si="273"/>
        <v>14.133165472462263</v>
      </c>
      <c r="E5693" s="80">
        <f t="shared" si="274"/>
        <v>14.272306286337043</v>
      </c>
    </row>
    <row r="5694" spans="1:5" x14ac:dyDescent="0.3">
      <c r="A5694" s="83">
        <v>44985</v>
      </c>
      <c r="B5694" s="88">
        <v>13.65</v>
      </c>
      <c r="C5694" s="29">
        <f t="shared" si="272"/>
        <v>12.758698403255064</v>
      </c>
      <c r="D5694" s="80">
        <f t="shared" si="273"/>
        <v>14.140633413806455</v>
      </c>
      <c r="E5694" s="80">
        <f t="shared" si="274"/>
        <v>14.279837526593589</v>
      </c>
    </row>
    <row r="5695" spans="1:5" x14ac:dyDescent="0.3">
      <c r="A5695" s="83">
        <v>44986</v>
      </c>
      <c r="B5695" s="88">
        <v>13.65</v>
      </c>
      <c r="C5695" s="29">
        <f t="shared" si="272"/>
        <v>12.76517829100011</v>
      </c>
      <c r="D5695" s="80">
        <f t="shared" si="273"/>
        <v>14.148105301198544</v>
      </c>
      <c r="E5695" s="80">
        <f t="shared" si="274"/>
        <v>14.287372740950653</v>
      </c>
    </row>
    <row r="5696" spans="1:5" x14ac:dyDescent="0.3">
      <c r="A5696" s="83">
        <v>44987</v>
      </c>
      <c r="B5696" s="88">
        <v>13.65</v>
      </c>
      <c r="C5696" s="29">
        <f t="shared" si="272"/>
        <v>12.771661469750542</v>
      </c>
      <c r="D5696" s="80">
        <f t="shared" si="273"/>
        <v>14.155581136723619</v>
      </c>
      <c r="E5696" s="80">
        <f t="shared" si="274"/>
        <v>14.294911931505297</v>
      </c>
    </row>
    <row r="5697" spans="1:5" x14ac:dyDescent="0.3">
      <c r="A5697" s="83">
        <v>44988</v>
      </c>
      <c r="B5697" s="88">
        <v>13.65</v>
      </c>
      <c r="C5697" s="29">
        <f t="shared" si="272"/>
        <v>12.778147941177799</v>
      </c>
      <c r="D5697" s="80">
        <f t="shared" si="273"/>
        <v>14.163060922467865</v>
      </c>
      <c r="E5697" s="80">
        <f t="shared" si="274"/>
        <v>14.302455100355687</v>
      </c>
    </row>
    <row r="5698" spans="1:5" x14ac:dyDescent="0.3">
      <c r="A5698" s="83">
        <v>44991</v>
      </c>
      <c r="B5698" s="88">
        <v>13.65</v>
      </c>
      <c r="C5698" s="29">
        <f t="shared" si="272"/>
        <v>12.784637706954165</v>
      </c>
      <c r="D5698" s="80">
        <f t="shared" si="273"/>
        <v>14.170544660518571</v>
      </c>
      <c r="E5698" s="80">
        <f t="shared" si="274"/>
        <v>14.3100022496011</v>
      </c>
    </row>
    <row r="5699" spans="1:5" x14ac:dyDescent="0.3">
      <c r="A5699" s="83">
        <v>44992</v>
      </c>
      <c r="B5699" s="88">
        <v>13.65</v>
      </c>
      <c r="C5699" s="29">
        <f t="shared" si="272"/>
        <v>12.791130768752772</v>
      </c>
      <c r="D5699" s="80">
        <f t="shared" si="273"/>
        <v>14.178032352964131</v>
      </c>
      <c r="E5699" s="80">
        <f t="shared" si="274"/>
        <v>14.31755338134192</v>
      </c>
    </row>
    <row r="5700" spans="1:5" x14ac:dyDescent="0.3">
      <c r="A5700" s="83">
        <v>44993</v>
      </c>
      <c r="B5700" s="88">
        <v>13.65</v>
      </c>
      <c r="C5700" s="29">
        <f t="shared" si="272"/>
        <v>12.797627128247607</v>
      </c>
      <c r="D5700" s="80">
        <f t="shared" si="273"/>
        <v>14.185524001894038</v>
      </c>
      <c r="E5700" s="80">
        <f t="shared" si="274"/>
        <v>14.325108497679636</v>
      </c>
    </row>
    <row r="5701" spans="1:5" x14ac:dyDescent="0.3">
      <c r="A5701" s="83">
        <v>44994</v>
      </c>
      <c r="B5701" s="88">
        <v>13.65</v>
      </c>
      <c r="C5701" s="29">
        <f t="shared" si="272"/>
        <v>12.804126787113502</v>
      </c>
      <c r="D5701" s="80">
        <f t="shared" si="273"/>
        <v>14.193019609398894</v>
      </c>
      <c r="E5701" s="80">
        <f t="shared" si="274"/>
        <v>14.332667600716851</v>
      </c>
    </row>
    <row r="5702" spans="1:5" x14ac:dyDescent="0.3">
      <c r="A5702" s="83">
        <v>44995</v>
      </c>
      <c r="B5702" s="88">
        <v>13.65</v>
      </c>
      <c r="C5702" s="29">
        <f t="shared" si="272"/>
        <v>12.810629747026141</v>
      </c>
      <c r="D5702" s="80">
        <f t="shared" si="273"/>
        <v>14.200519177570403</v>
      </c>
      <c r="E5702" s="80">
        <f t="shared" si="274"/>
        <v>14.340230692557274</v>
      </c>
    </row>
    <row r="5703" spans="1:5" x14ac:dyDescent="0.3">
      <c r="A5703" s="83">
        <v>44998</v>
      </c>
      <c r="B5703" s="88">
        <v>13.65</v>
      </c>
      <c r="C5703" s="29">
        <f t="shared" si="272"/>
        <v>12.817136009662061</v>
      </c>
      <c r="D5703" s="80">
        <f t="shared" si="273"/>
        <v>14.208022708501375</v>
      </c>
      <c r="E5703" s="80">
        <f t="shared" si="274"/>
        <v>14.347797775305724</v>
      </c>
    </row>
    <row r="5704" spans="1:5" x14ac:dyDescent="0.3">
      <c r="A5704" s="83">
        <v>44999</v>
      </c>
      <c r="B5704" s="88">
        <v>13.65</v>
      </c>
      <c r="C5704" s="29">
        <f t="shared" si="272"/>
        <v>12.823645576698649</v>
      </c>
      <c r="D5704" s="80">
        <f t="shared" si="273"/>
        <v>14.215530204285724</v>
      </c>
      <c r="E5704" s="80">
        <f t="shared" si="274"/>
        <v>14.355368851068132</v>
      </c>
    </row>
    <row r="5705" spans="1:5" x14ac:dyDescent="0.3">
      <c r="A5705" s="83">
        <v>45000</v>
      </c>
      <c r="B5705" s="88">
        <v>13.65</v>
      </c>
      <c r="C5705" s="29">
        <f t="shared" si="272"/>
        <v>12.830158449814142</v>
      </c>
      <c r="D5705" s="80">
        <f t="shared" si="273"/>
        <v>14.223041667018473</v>
      </c>
      <c r="E5705" s="80">
        <f t="shared" si="274"/>
        <v>14.36294392195154</v>
      </c>
    </row>
    <row r="5706" spans="1:5" x14ac:dyDescent="0.3">
      <c r="A5706" s="83">
        <v>45001</v>
      </c>
      <c r="B5706" s="88">
        <v>13.65</v>
      </c>
      <c r="C5706" s="29">
        <f t="shared" si="272"/>
        <v>12.836674630687634</v>
      </c>
      <c r="D5706" s="80">
        <f t="shared" si="273"/>
        <v>14.230557098795751</v>
      </c>
      <c r="E5706" s="80">
        <f t="shared" si="274"/>
        <v>14.370522990064103</v>
      </c>
    </row>
    <row r="5707" spans="1:5" x14ac:dyDescent="0.3">
      <c r="A5707" s="83">
        <v>45002</v>
      </c>
      <c r="B5707" s="88">
        <v>13.65</v>
      </c>
      <c r="C5707" s="29">
        <f t="shared" si="272"/>
        <v>12.843194120999067</v>
      </c>
      <c r="D5707" s="80">
        <f t="shared" si="273"/>
        <v>14.238076501714795</v>
      </c>
      <c r="E5707" s="80">
        <f t="shared" si="274"/>
        <v>14.378106057515087</v>
      </c>
    </row>
    <row r="5708" spans="1:5" x14ac:dyDescent="0.3">
      <c r="A5708" s="83">
        <v>45005</v>
      </c>
      <c r="B5708" s="88">
        <v>13.65</v>
      </c>
      <c r="C5708" s="29">
        <f t="shared" si="272"/>
        <v>12.84971692242924</v>
      </c>
      <c r="D5708" s="80">
        <f t="shared" si="273"/>
        <v>14.24559987787395</v>
      </c>
      <c r="E5708" s="80">
        <f t="shared" si="274"/>
        <v>14.38569312641487</v>
      </c>
    </row>
    <row r="5709" spans="1:5" x14ac:dyDescent="0.3">
      <c r="A5709" s="83">
        <v>45006</v>
      </c>
      <c r="B5709" s="88">
        <v>13.65</v>
      </c>
      <c r="C5709" s="29">
        <f t="shared" si="272"/>
        <v>12.856243036659803</v>
      </c>
      <c r="D5709" s="80">
        <f t="shared" si="273"/>
        <v>14.253127229372669</v>
      </c>
      <c r="E5709" s="80">
        <f t="shared" si="274"/>
        <v>14.393284198874944</v>
      </c>
    </row>
    <row r="5710" spans="1:5" x14ac:dyDescent="0.3">
      <c r="A5710" s="83">
        <v>45007</v>
      </c>
      <c r="B5710" s="88">
        <v>13.65</v>
      </c>
      <c r="C5710" s="29">
        <f t="shared" si="272"/>
        <v>12.862772465373263</v>
      </c>
      <c r="D5710" s="80">
        <f t="shared" si="273"/>
        <v>14.260658558311516</v>
      </c>
      <c r="E5710" s="80">
        <f t="shared" si="274"/>
        <v>14.400879277007919</v>
      </c>
    </row>
    <row r="5711" spans="1:5" x14ac:dyDescent="0.3">
      <c r="A5711" s="83">
        <v>45008</v>
      </c>
      <c r="B5711" s="88">
        <v>13.65</v>
      </c>
      <c r="C5711" s="29">
        <f t="shared" si="272"/>
        <v>12.869305210252977</v>
      </c>
      <c r="D5711" s="80">
        <f t="shared" si="273"/>
        <v>14.26819386679216</v>
      </c>
      <c r="E5711" s="80">
        <f t="shared" si="274"/>
        <v>14.408478362927514</v>
      </c>
    </row>
    <row r="5712" spans="1:5" x14ac:dyDescent="0.3">
      <c r="A5712" s="83">
        <v>45009</v>
      </c>
      <c r="B5712" s="88">
        <v>13.65</v>
      </c>
      <c r="C5712" s="29">
        <f t="shared" si="272"/>
        <v>12.875841272983161</v>
      </c>
      <c r="D5712" s="80">
        <f t="shared" si="273"/>
        <v>14.275733156917388</v>
      </c>
      <c r="E5712" s="80">
        <f t="shared" si="274"/>
        <v>14.416081458748568</v>
      </c>
    </row>
    <row r="5713" spans="1:5" x14ac:dyDescent="0.3">
      <c r="A5713" s="83">
        <v>45012</v>
      </c>
      <c r="B5713" s="88">
        <v>13.65</v>
      </c>
      <c r="C5713" s="29">
        <f t="shared" si="272"/>
        <v>12.882380655248884</v>
      </c>
      <c r="D5713" s="80">
        <f t="shared" si="273"/>
        <v>14.283276430791094</v>
      </c>
      <c r="E5713" s="80">
        <f t="shared" si="274"/>
        <v>14.423688566587034</v>
      </c>
    </row>
    <row r="5714" spans="1:5" x14ac:dyDescent="0.3">
      <c r="A5714" s="83">
        <v>45013</v>
      </c>
      <c r="B5714" s="88">
        <v>13.65</v>
      </c>
      <c r="C5714" s="29">
        <f t="shared" si="272"/>
        <v>12.888923358736072</v>
      </c>
      <c r="D5714" s="80">
        <f t="shared" si="273"/>
        <v>14.290823690518284</v>
      </c>
      <c r="E5714" s="80">
        <f t="shared" si="274"/>
        <v>14.43129968855998</v>
      </c>
    </row>
    <row r="5715" spans="1:5" x14ac:dyDescent="0.3">
      <c r="A5715" s="83">
        <v>45014</v>
      </c>
      <c r="B5715" s="88">
        <v>13.65</v>
      </c>
      <c r="C5715" s="29">
        <f t="shared" si="272"/>
        <v>12.895469385131507</v>
      </c>
      <c r="D5715" s="80">
        <f t="shared" si="273"/>
        <v>14.298374938205075</v>
      </c>
      <c r="E5715" s="80">
        <f t="shared" si="274"/>
        <v>14.438914826785593</v>
      </c>
    </row>
    <row r="5716" spans="1:5" x14ac:dyDescent="0.3">
      <c r="A5716" s="83">
        <v>45015</v>
      </c>
      <c r="B5716" s="88">
        <v>13.65</v>
      </c>
      <c r="C5716" s="29">
        <f t="shared" si="272"/>
        <v>12.902018736122828</v>
      </c>
      <c r="D5716" s="80">
        <f t="shared" si="273"/>
        <v>14.3059301759587</v>
      </c>
      <c r="E5716" s="80">
        <f t="shared" si="274"/>
        <v>14.44653398338318</v>
      </c>
    </row>
    <row r="5717" spans="1:5" x14ac:dyDescent="0.3">
      <c r="A5717" s="83">
        <v>45016</v>
      </c>
      <c r="B5717" s="88">
        <v>13.65</v>
      </c>
      <c r="C5717" s="29">
        <f t="shared" si="272"/>
        <v>12.90857141339853</v>
      </c>
      <c r="D5717" s="80">
        <f t="shared" si="273"/>
        <v>14.313489405887502</v>
      </c>
      <c r="E5717" s="80">
        <f t="shared" si="274"/>
        <v>14.454157160473162</v>
      </c>
    </row>
    <row r="5718" spans="1:5" x14ac:dyDescent="0.3">
      <c r="A5718" s="83">
        <v>45019</v>
      </c>
      <c r="B5718" s="88">
        <v>13.65</v>
      </c>
      <c r="C5718" s="29">
        <f t="shared" si="272"/>
        <v>12.915127418647966</v>
      </c>
      <c r="D5718" s="80">
        <f t="shared" si="273"/>
        <v>14.321052630100942</v>
      </c>
      <c r="E5718" s="80">
        <f t="shared" si="274"/>
        <v>14.461784360177081</v>
      </c>
    </row>
    <row r="5719" spans="1:5" x14ac:dyDescent="0.3">
      <c r="A5719" s="83">
        <v>45020</v>
      </c>
      <c r="B5719" s="88">
        <v>13.65</v>
      </c>
      <c r="C5719" s="29">
        <f t="shared" si="272"/>
        <v>12.92168675356135</v>
      </c>
      <c r="D5719" s="80">
        <f t="shared" si="273"/>
        <v>14.328619850709591</v>
      </c>
      <c r="E5719" s="80">
        <f t="shared" si="274"/>
        <v>14.469415584617598</v>
      </c>
    </row>
    <row r="5720" spans="1:5" x14ac:dyDescent="0.3">
      <c r="A5720" s="83">
        <v>45021</v>
      </c>
      <c r="B5720" s="88">
        <v>13.65</v>
      </c>
      <c r="C5720" s="29">
        <f t="shared" si="272"/>
        <v>12.928249419829749</v>
      </c>
      <c r="D5720" s="80">
        <f t="shared" si="273"/>
        <v>14.336191069825139</v>
      </c>
      <c r="E5720" s="80">
        <f t="shared" si="274"/>
        <v>14.477050835918496</v>
      </c>
    </row>
    <row r="5721" spans="1:5" x14ac:dyDescent="0.3">
      <c r="A5721" s="83">
        <v>45022</v>
      </c>
      <c r="B5721" s="88">
        <v>13.65</v>
      </c>
      <c r="C5721" s="29">
        <f t="shared" si="272"/>
        <v>12.934815419145092</v>
      </c>
      <c r="D5721" s="80">
        <f t="shared" si="273"/>
        <v>14.34376628956039</v>
      </c>
      <c r="E5721" s="80">
        <f t="shared" si="274"/>
        <v>14.484690116204675</v>
      </c>
    </row>
    <row r="5722" spans="1:5" x14ac:dyDescent="0.3">
      <c r="A5722" s="83">
        <v>45026</v>
      </c>
      <c r="B5722" s="88">
        <v>13.65</v>
      </c>
      <c r="C5722" s="29">
        <f t="shared" si="272"/>
        <v>12.941384753200168</v>
      </c>
      <c r="D5722" s="80">
        <f t="shared" si="273"/>
        <v>14.351345512029265</v>
      </c>
      <c r="E5722" s="80">
        <f t="shared" si="274"/>
        <v>14.49233342760216</v>
      </c>
    </row>
    <row r="5723" spans="1:5" x14ac:dyDescent="0.3">
      <c r="A5723" s="83">
        <v>45027</v>
      </c>
      <c r="B5723" s="88">
        <v>13.65</v>
      </c>
      <c r="C5723" s="29">
        <f t="shared" si="272"/>
        <v>12.947957423688624</v>
      </c>
      <c r="D5723" s="80">
        <f t="shared" si="273"/>
        <v>14.358928739346803</v>
      </c>
      <c r="E5723" s="80">
        <f t="shared" si="274"/>
        <v>14.499980772238095</v>
      </c>
    </row>
    <row r="5724" spans="1:5" x14ac:dyDescent="0.3">
      <c r="A5724" s="83">
        <v>45028</v>
      </c>
      <c r="B5724" s="88">
        <v>13.65</v>
      </c>
      <c r="C5724" s="29">
        <f t="shared" si="272"/>
        <v>12.954533432304968</v>
      </c>
      <c r="D5724" s="80">
        <f t="shared" si="273"/>
        <v>14.366515973629157</v>
      </c>
      <c r="E5724" s="80">
        <f t="shared" si="274"/>
        <v>14.507632152240747</v>
      </c>
    </row>
    <row r="5725" spans="1:5" x14ac:dyDescent="0.3">
      <c r="A5725" s="83">
        <v>45029</v>
      </c>
      <c r="B5725" s="88">
        <v>13.65</v>
      </c>
      <c r="C5725" s="29">
        <f t="shared" si="272"/>
        <v>12.961112780744568</v>
      </c>
      <c r="D5725" s="80">
        <f t="shared" si="273"/>
        <v>14.374107216993604</v>
      </c>
      <c r="E5725" s="80">
        <f t="shared" si="274"/>
        <v>14.51528756973951</v>
      </c>
    </row>
    <row r="5726" spans="1:5" x14ac:dyDescent="0.3">
      <c r="A5726" s="83">
        <v>45030</v>
      </c>
      <c r="B5726" s="88">
        <v>13.65</v>
      </c>
      <c r="C5726" s="29">
        <f t="shared" si="272"/>
        <v>12.967695470703653</v>
      </c>
      <c r="D5726" s="80">
        <f t="shared" si="273"/>
        <v>14.381702471558533</v>
      </c>
      <c r="E5726" s="80">
        <f t="shared" si="274"/>
        <v>14.522947026864895</v>
      </c>
    </row>
    <row r="5727" spans="1:5" x14ac:dyDescent="0.3">
      <c r="A5727" s="83">
        <v>45033</v>
      </c>
      <c r="B5727" s="88">
        <v>13.65</v>
      </c>
      <c r="C5727" s="29">
        <f t="shared" si="272"/>
        <v>12.974281503879315</v>
      </c>
      <c r="D5727" s="80">
        <f t="shared" si="273"/>
        <v>14.389301739443457</v>
      </c>
      <c r="E5727" s="80">
        <f t="shared" si="274"/>
        <v>14.530610525748541</v>
      </c>
    </row>
    <row r="5728" spans="1:5" x14ac:dyDescent="0.3">
      <c r="A5728" s="83">
        <v>45034</v>
      </c>
      <c r="B5728" s="88">
        <v>13.65</v>
      </c>
      <c r="C5728" s="29">
        <f t="shared" si="272"/>
        <v>12.980870881969505</v>
      </c>
      <c r="D5728" s="80">
        <f t="shared" si="273"/>
        <v>14.396905022769008</v>
      </c>
      <c r="E5728" s="80">
        <f t="shared" si="274"/>
        <v>14.538278068523212</v>
      </c>
    </row>
    <row r="5729" spans="1:5" x14ac:dyDescent="0.3">
      <c r="A5729" s="83">
        <v>45035</v>
      </c>
      <c r="B5729" s="88">
        <v>13.65</v>
      </c>
      <c r="C5729" s="29">
        <f t="shared" si="272"/>
        <v>12.987463606673039</v>
      </c>
      <c r="D5729" s="80">
        <f t="shared" si="273"/>
        <v>14.404512323656938</v>
      </c>
      <c r="E5729" s="80">
        <f t="shared" si="274"/>
        <v>14.545949657322797</v>
      </c>
    </row>
    <row r="5730" spans="1:5" x14ac:dyDescent="0.3">
      <c r="A5730" s="83">
        <v>45036</v>
      </c>
      <c r="B5730" s="88">
        <v>13.65</v>
      </c>
      <c r="C5730" s="29">
        <f t="shared" si="272"/>
        <v>12.994059679689597</v>
      </c>
      <c r="D5730" s="80">
        <f t="shared" si="273"/>
        <v>14.412123644230121</v>
      </c>
      <c r="E5730" s="80">
        <f t="shared" si="274"/>
        <v>14.553625294282313</v>
      </c>
    </row>
    <row r="5731" spans="1:5" x14ac:dyDescent="0.3">
      <c r="A5731" s="83">
        <v>45040</v>
      </c>
      <c r="B5731" s="88">
        <v>13.65</v>
      </c>
      <c r="C5731" s="29">
        <f t="shared" si="272"/>
        <v>13.000659102719718</v>
      </c>
      <c r="D5731" s="80">
        <f t="shared" si="273"/>
        <v>14.41973898661255</v>
      </c>
      <c r="E5731" s="80">
        <f t="shared" si="274"/>
        <v>14.561304981537898</v>
      </c>
    </row>
    <row r="5732" spans="1:5" x14ac:dyDescent="0.3">
      <c r="A5732" s="83">
        <v>45041</v>
      </c>
      <c r="B5732" s="88">
        <v>13.65</v>
      </c>
      <c r="C5732" s="29">
        <f t="shared" si="272"/>
        <v>13.007261877464808</v>
      </c>
      <c r="D5732" s="80">
        <f t="shared" si="273"/>
        <v>14.427358352929346</v>
      </c>
      <c r="E5732" s="80">
        <f t="shared" si="274"/>
        <v>14.568988721226821</v>
      </c>
    </row>
    <row r="5733" spans="1:5" x14ac:dyDescent="0.3">
      <c r="A5733" s="83">
        <v>45042</v>
      </c>
      <c r="B5733" s="88">
        <v>13.65</v>
      </c>
      <c r="C5733" s="29">
        <f t="shared" si="272"/>
        <v>13.013868005627135</v>
      </c>
      <c r="D5733" s="80">
        <f t="shared" si="273"/>
        <v>14.434981745306747</v>
      </c>
      <c r="E5733" s="80">
        <f t="shared" si="274"/>
        <v>14.576676515487479</v>
      </c>
    </row>
    <row r="5734" spans="1:5" x14ac:dyDescent="0.3">
      <c r="A5734" s="83">
        <v>45043</v>
      </c>
      <c r="B5734" s="88">
        <v>13.65</v>
      </c>
      <c r="C5734" s="29">
        <f t="shared" si="272"/>
        <v>13.020477488909833</v>
      </c>
      <c r="D5734" s="80">
        <f t="shared" si="273"/>
        <v>14.442609165872115</v>
      </c>
      <c r="E5734" s="80">
        <f t="shared" si="274"/>
        <v>14.584368366459397</v>
      </c>
    </row>
    <row r="5735" spans="1:5" x14ac:dyDescent="0.3">
      <c r="A5735" s="83">
        <v>45044</v>
      </c>
      <c r="B5735" s="88">
        <v>13.65</v>
      </c>
      <c r="C5735" s="29">
        <f t="shared" si="272"/>
        <v>13.0270903290169</v>
      </c>
      <c r="D5735" s="80">
        <f t="shared" si="273"/>
        <v>14.450240616753941</v>
      </c>
      <c r="E5735" s="80">
        <f t="shared" si="274"/>
        <v>14.59206427628323</v>
      </c>
    </row>
    <row r="5736" spans="1:5" x14ac:dyDescent="0.3">
      <c r="A5736" s="83">
        <v>45048</v>
      </c>
      <c r="B5736" s="88">
        <v>13.65</v>
      </c>
      <c r="C5736" s="29">
        <f t="shared" si="272"/>
        <v>13.033706527653202</v>
      </c>
      <c r="D5736" s="80">
        <f t="shared" si="273"/>
        <v>14.457876100081837</v>
      </c>
      <c r="E5736" s="80">
        <f t="shared" si="274"/>
        <v>14.59976424710076</v>
      </c>
    </row>
    <row r="5737" spans="1:5" x14ac:dyDescent="0.3">
      <c r="A5737" s="83">
        <v>45049</v>
      </c>
      <c r="B5737" s="88">
        <v>13.65</v>
      </c>
      <c r="C5737" s="29">
        <f t="shared" si="272"/>
        <v>13.040326086524466</v>
      </c>
      <c r="D5737" s="80">
        <f t="shared" si="273"/>
        <v>14.465515617986538</v>
      </c>
      <c r="E5737" s="80">
        <f t="shared" si="274"/>
        <v>14.607468281054901</v>
      </c>
    </row>
    <row r="5738" spans="1:5" x14ac:dyDescent="0.3">
      <c r="A5738" s="83">
        <v>45050</v>
      </c>
      <c r="B5738" s="88">
        <v>13.65</v>
      </c>
      <c r="C5738" s="29">
        <f t="shared" ref="C5738" si="275">IF(A5738=$B$2,1,IF(A5737&lt;DATE(1998,1,2),ROUND(B5737/3000+1,8)*C5737,ROUND(((1+B5737/100)^(1/252)),8)*C5737))</f>
        <v>13.04694900733729</v>
      </c>
      <c r="D5738" s="80">
        <f t="shared" ref="D5738" si="276">(((ROUND(C5738/C5737,8)-1)*$D$1)+1)*D5737</f>
        <v>14.473159172599912</v>
      </c>
      <c r="E5738" s="80">
        <f t="shared" ref="E5738" si="277">(((ROUND(C5738/C5737,8))*(($E$1+1)^(1/252)))*E5737)</f>
        <v>14.615176380289698</v>
      </c>
    </row>
    <row r="5739" spans="1:5" x14ac:dyDescent="0.3">
      <c r="A5739" s="83">
        <v>45054</v>
      </c>
      <c r="B5739" s="88">
        <v>13.65</v>
      </c>
      <c r="C5739" s="29">
        <f t="shared" ref="C5739:C5802" si="278">IF(A5739=$B$2,1,IF(A5738&lt;DATE(1998,1,2),ROUND(B5738/3000+1,8)*C5738,ROUND(((1+B5738/100)^(1/252)),8)*C5738))</f>
        <v>13.053575291799136</v>
      </c>
      <c r="D5739" s="80">
        <f t="shared" ref="D5739:D5802" si="279">(((ROUND(C5739/C5738,8)-1)*$D$1)+1)*D5738</f>
        <v>14.480806766054947</v>
      </c>
      <c r="E5739" s="80">
        <f t="shared" ref="E5739:E5802" si="280">(((ROUND(C5739/C5738,8))*(($E$1+1)^(1/252)))*E5738)</f>
        <v>14.622888546950326</v>
      </c>
    </row>
    <row r="5740" spans="1:5" x14ac:dyDescent="0.3">
      <c r="A5740" s="83">
        <v>45055</v>
      </c>
      <c r="B5740" s="88">
        <v>13.65</v>
      </c>
      <c r="C5740" s="29">
        <f t="shared" si="278"/>
        <v>13.060204941618336</v>
      </c>
      <c r="D5740" s="80">
        <f t="shared" si="279"/>
        <v>14.48845840048576</v>
      </c>
      <c r="E5740" s="80">
        <f t="shared" si="280"/>
        <v>14.630604783183093</v>
      </c>
    </row>
    <row r="5741" spans="1:5" x14ac:dyDescent="0.3">
      <c r="A5741" s="83">
        <v>45056</v>
      </c>
      <c r="B5741" s="88">
        <v>13.65</v>
      </c>
      <c r="C5741" s="29">
        <f t="shared" si="278"/>
        <v>13.066837958504085</v>
      </c>
      <c r="D5741" s="80">
        <f t="shared" si="279"/>
        <v>14.496114078027595</v>
      </c>
      <c r="E5741" s="80">
        <f t="shared" si="280"/>
        <v>14.638325091135439</v>
      </c>
    </row>
    <row r="5742" spans="1:5" x14ac:dyDescent="0.3">
      <c r="A5742" s="83">
        <v>45057</v>
      </c>
      <c r="B5742" s="88">
        <v>13.65</v>
      </c>
      <c r="C5742" s="29">
        <f t="shared" si="278"/>
        <v>13.073474344166449</v>
      </c>
      <c r="D5742" s="80">
        <f t="shared" si="279"/>
        <v>14.503773800816829</v>
      </c>
      <c r="E5742" s="80">
        <f t="shared" si="280"/>
        <v>14.646049472955937</v>
      </c>
    </row>
    <row r="5743" spans="1:5" x14ac:dyDescent="0.3">
      <c r="A5743" s="83">
        <v>45058</v>
      </c>
      <c r="B5743" s="88">
        <v>13.65</v>
      </c>
      <c r="C5743" s="29">
        <f t="shared" si="278"/>
        <v>13.080114100316365</v>
      </c>
      <c r="D5743" s="80">
        <f t="shared" si="279"/>
        <v>14.51143757099096</v>
      </c>
      <c r="E5743" s="80">
        <f t="shared" si="280"/>
        <v>14.653777930794295</v>
      </c>
    </row>
    <row r="5744" spans="1:5" x14ac:dyDescent="0.3">
      <c r="A5744" s="83">
        <v>45061</v>
      </c>
      <c r="B5744" s="88">
        <v>13.65</v>
      </c>
      <c r="C5744" s="29">
        <f t="shared" si="278"/>
        <v>13.086757228665634</v>
      </c>
      <c r="D5744" s="80">
        <f t="shared" si="279"/>
        <v>14.519105390688621</v>
      </c>
      <c r="E5744" s="80">
        <f t="shared" si="280"/>
        <v>14.661510466801355</v>
      </c>
    </row>
    <row r="5745" spans="1:5" x14ac:dyDescent="0.3">
      <c r="A5745" s="83">
        <v>45062</v>
      </c>
      <c r="B5745" s="88">
        <v>13.65</v>
      </c>
      <c r="C5745" s="29">
        <f t="shared" si="278"/>
        <v>13.09340373092693</v>
      </c>
      <c r="D5745" s="80">
        <f t="shared" si="279"/>
        <v>14.526777262049574</v>
      </c>
      <c r="E5745" s="80">
        <f t="shared" si="280"/>
        <v>14.669247083129092</v>
      </c>
    </row>
    <row r="5746" spans="1:5" x14ac:dyDescent="0.3">
      <c r="A5746" s="83">
        <v>45063</v>
      </c>
      <c r="B5746" s="88">
        <v>13.65</v>
      </c>
      <c r="C5746" s="29">
        <f t="shared" si="278"/>
        <v>13.100053608813793</v>
      </c>
      <c r="D5746" s="80">
        <f t="shared" si="279"/>
        <v>14.53445318721471</v>
      </c>
      <c r="E5746" s="80">
        <f t="shared" si="280"/>
        <v>14.676987781930618</v>
      </c>
    </row>
    <row r="5747" spans="1:5" x14ac:dyDescent="0.3">
      <c r="A5747" s="83">
        <v>45064</v>
      </c>
      <c r="B5747" s="88">
        <v>13.65</v>
      </c>
      <c r="C5747" s="29">
        <f t="shared" si="278"/>
        <v>13.106706864040637</v>
      </c>
      <c r="D5747" s="80">
        <f t="shared" si="279"/>
        <v>14.542133168326055</v>
      </c>
      <c r="E5747" s="80">
        <f t="shared" si="280"/>
        <v>14.684732565360184</v>
      </c>
    </row>
    <row r="5748" spans="1:5" x14ac:dyDescent="0.3">
      <c r="A5748" s="83">
        <v>45065</v>
      </c>
      <c r="B5748" s="88">
        <v>13.65</v>
      </c>
      <c r="C5748" s="29">
        <f t="shared" si="278"/>
        <v>13.113363498322746</v>
      </c>
      <c r="D5748" s="80">
        <f t="shared" si="279"/>
        <v>14.549817207526761</v>
      </c>
      <c r="E5748" s="80">
        <f t="shared" si="280"/>
        <v>14.692481435573173</v>
      </c>
    </row>
    <row r="5749" spans="1:5" x14ac:dyDescent="0.3">
      <c r="A5749" s="83">
        <v>45068</v>
      </c>
      <c r="B5749" s="88">
        <v>13.65</v>
      </c>
      <c r="C5749" s="29">
        <f t="shared" si="278"/>
        <v>13.120023513376275</v>
      </c>
      <c r="D5749" s="80">
        <f t="shared" si="279"/>
        <v>14.557505306961119</v>
      </c>
      <c r="E5749" s="80">
        <f t="shared" si="280"/>
        <v>14.700234394726108</v>
      </c>
    </row>
    <row r="5750" spans="1:5" x14ac:dyDescent="0.3">
      <c r="A5750" s="83">
        <v>45069</v>
      </c>
      <c r="B5750" s="88">
        <v>13.65</v>
      </c>
      <c r="C5750" s="29">
        <f t="shared" si="278"/>
        <v>13.126686910918249</v>
      </c>
      <c r="D5750" s="80">
        <f t="shared" si="279"/>
        <v>14.565197468774548</v>
      </c>
      <c r="E5750" s="80">
        <f t="shared" si="280"/>
        <v>14.707991444976649</v>
      </c>
    </row>
    <row r="5751" spans="1:5" x14ac:dyDescent="0.3">
      <c r="A5751" s="83">
        <v>45070</v>
      </c>
      <c r="B5751" s="88">
        <v>13.65</v>
      </c>
      <c r="C5751" s="29">
        <f t="shared" si="278"/>
        <v>13.133353692666565</v>
      </c>
      <c r="D5751" s="80">
        <f t="shared" si="279"/>
        <v>14.572893695113601</v>
      </c>
      <c r="E5751" s="80">
        <f t="shared" si="280"/>
        <v>14.715752588483594</v>
      </c>
    </row>
    <row r="5752" spans="1:5" x14ac:dyDescent="0.3">
      <c r="A5752" s="83">
        <v>45071</v>
      </c>
      <c r="B5752" s="88">
        <v>13.65</v>
      </c>
      <c r="C5752" s="29">
        <f t="shared" si="278"/>
        <v>13.140023860339998</v>
      </c>
      <c r="D5752" s="80">
        <f t="shared" si="279"/>
        <v>14.580593988125969</v>
      </c>
      <c r="E5752" s="80">
        <f t="shared" si="280"/>
        <v>14.723517827406884</v>
      </c>
    </row>
    <row r="5753" spans="1:5" x14ac:dyDescent="0.3">
      <c r="A5753" s="83">
        <v>45072</v>
      </c>
      <c r="B5753" s="88">
        <v>13.65</v>
      </c>
      <c r="C5753" s="29">
        <f t="shared" si="278"/>
        <v>13.146697415658187</v>
      </c>
      <c r="D5753" s="80">
        <f t="shared" si="279"/>
        <v>14.588298349960475</v>
      </c>
      <c r="E5753" s="80">
        <f t="shared" si="280"/>
        <v>14.731287163907593</v>
      </c>
    </row>
    <row r="5754" spans="1:5" x14ac:dyDescent="0.3">
      <c r="A5754" s="83">
        <v>45075</v>
      </c>
      <c r="B5754" s="88">
        <v>13.65</v>
      </c>
      <c r="C5754" s="29">
        <f t="shared" si="278"/>
        <v>13.153374360341651</v>
      </c>
      <c r="D5754" s="80">
        <f t="shared" si="279"/>
        <v>14.596006782767077</v>
      </c>
      <c r="E5754" s="80">
        <f t="shared" si="280"/>
        <v>14.739060600147941</v>
      </c>
    </row>
    <row r="5755" spans="1:5" x14ac:dyDescent="0.3">
      <c r="A5755" s="83">
        <v>45076</v>
      </c>
      <c r="B5755" s="88">
        <v>13.65</v>
      </c>
      <c r="C5755" s="29">
        <f t="shared" si="278"/>
        <v>13.160054696111782</v>
      </c>
      <c r="D5755" s="80">
        <f t="shared" si="279"/>
        <v>14.603719288696871</v>
      </c>
      <c r="E5755" s="80">
        <f t="shared" si="280"/>
        <v>14.746838138291286</v>
      </c>
    </row>
    <row r="5756" spans="1:5" x14ac:dyDescent="0.3">
      <c r="A5756" s="83">
        <v>45077</v>
      </c>
      <c r="B5756" s="88">
        <v>13.65</v>
      </c>
      <c r="C5756" s="29">
        <f t="shared" si="278"/>
        <v>13.166738424690843</v>
      </c>
      <c r="D5756" s="80">
        <f t="shared" si="279"/>
        <v>14.611435869902088</v>
      </c>
      <c r="E5756" s="80">
        <f t="shared" si="280"/>
        <v>14.75461978050213</v>
      </c>
    </row>
    <row r="5757" spans="1:5" x14ac:dyDescent="0.3">
      <c r="A5757" s="83">
        <v>45078</v>
      </c>
      <c r="B5757" s="88">
        <v>13.65</v>
      </c>
      <c r="C5757" s="29">
        <f t="shared" si="278"/>
        <v>13.173425547801974</v>
      </c>
      <c r="D5757" s="80">
        <f t="shared" si="279"/>
        <v>14.619156528536097</v>
      </c>
      <c r="E5757" s="80">
        <f t="shared" si="280"/>
        <v>14.762405528946116</v>
      </c>
    </row>
    <row r="5758" spans="1:5" x14ac:dyDescent="0.3">
      <c r="A5758" s="83">
        <v>45079</v>
      </c>
      <c r="B5758" s="88">
        <v>13.65</v>
      </c>
      <c r="C5758" s="29">
        <f t="shared" si="278"/>
        <v>13.180116067169193</v>
      </c>
      <c r="D5758" s="80">
        <f t="shared" si="279"/>
        <v>14.626881266753404</v>
      </c>
      <c r="E5758" s="80">
        <f t="shared" si="280"/>
        <v>14.77019538579003</v>
      </c>
    </row>
    <row r="5759" spans="1:5" x14ac:dyDescent="0.3">
      <c r="A5759" s="83">
        <v>45082</v>
      </c>
      <c r="B5759" s="88">
        <v>13.65</v>
      </c>
      <c r="C5759" s="29">
        <f t="shared" si="278"/>
        <v>13.186809984517387</v>
      </c>
      <c r="D5759" s="80">
        <f t="shared" si="279"/>
        <v>14.634610086709655</v>
      </c>
      <c r="E5759" s="80">
        <f t="shared" si="280"/>
        <v>14.7779893532018</v>
      </c>
    </row>
    <row r="5760" spans="1:5" x14ac:dyDescent="0.3">
      <c r="A5760" s="83">
        <v>45083</v>
      </c>
      <c r="B5760" s="88">
        <v>13.65</v>
      </c>
      <c r="C5760" s="29">
        <f t="shared" si="278"/>
        <v>13.193507301572323</v>
      </c>
      <c r="D5760" s="80">
        <f t="shared" si="279"/>
        <v>14.642342990561634</v>
      </c>
      <c r="E5760" s="80">
        <f t="shared" si="280"/>
        <v>14.785787433350499</v>
      </c>
    </row>
    <row r="5761" spans="1:5" x14ac:dyDescent="0.3">
      <c r="A5761" s="83">
        <v>45084</v>
      </c>
      <c r="B5761" s="88">
        <v>13.65</v>
      </c>
      <c r="C5761" s="29">
        <f t="shared" si="278"/>
        <v>13.200208020060646</v>
      </c>
      <c r="D5761" s="80">
        <f t="shared" si="279"/>
        <v>14.650079980467265</v>
      </c>
      <c r="E5761" s="80">
        <f t="shared" si="280"/>
        <v>14.793589628406346</v>
      </c>
    </row>
    <row r="5762" spans="1:5" x14ac:dyDescent="0.3">
      <c r="A5762" s="83">
        <v>45086</v>
      </c>
      <c r="B5762" s="88">
        <v>13.65</v>
      </c>
      <c r="C5762" s="29">
        <f t="shared" si="278"/>
        <v>13.206912141709875</v>
      </c>
      <c r="D5762" s="80">
        <f t="shared" si="279"/>
        <v>14.657821058585611</v>
      </c>
      <c r="E5762" s="80">
        <f t="shared" si="280"/>
        <v>14.801395940540703</v>
      </c>
    </row>
    <row r="5763" spans="1:5" x14ac:dyDescent="0.3">
      <c r="A5763" s="83">
        <v>45089</v>
      </c>
      <c r="B5763" s="88">
        <v>13.65</v>
      </c>
      <c r="C5763" s="29">
        <f t="shared" si="278"/>
        <v>13.213619668248407</v>
      </c>
      <c r="D5763" s="80">
        <f t="shared" si="279"/>
        <v>14.665566227076878</v>
      </c>
      <c r="E5763" s="80">
        <f t="shared" si="280"/>
        <v>14.809206371926077</v>
      </c>
    </row>
    <row r="5764" spans="1:5" x14ac:dyDescent="0.3">
      <c r="A5764" s="83">
        <v>45090</v>
      </c>
      <c r="B5764" s="88">
        <v>13.65</v>
      </c>
      <c r="C5764" s="29">
        <f t="shared" si="278"/>
        <v>13.220330601405518</v>
      </c>
      <c r="D5764" s="80">
        <f t="shared" si="279"/>
        <v>14.673315488102411</v>
      </c>
      <c r="E5764" s="80">
        <f t="shared" si="280"/>
        <v>14.817020924736124</v>
      </c>
    </row>
    <row r="5765" spans="1:5" x14ac:dyDescent="0.3">
      <c r="A5765" s="83">
        <v>45091</v>
      </c>
      <c r="B5765" s="88">
        <v>13.65</v>
      </c>
      <c r="C5765" s="29">
        <f t="shared" si="278"/>
        <v>13.227044942911361</v>
      </c>
      <c r="D5765" s="80">
        <f t="shared" si="279"/>
        <v>14.681068843824699</v>
      </c>
      <c r="E5765" s="80">
        <f t="shared" si="280"/>
        <v>14.824839601145646</v>
      </c>
    </row>
    <row r="5766" spans="1:5" x14ac:dyDescent="0.3">
      <c r="A5766" s="83">
        <v>45092</v>
      </c>
      <c r="B5766" s="88">
        <v>13.65</v>
      </c>
      <c r="C5766" s="29">
        <f t="shared" si="278"/>
        <v>13.233762694496967</v>
      </c>
      <c r="D5766" s="80">
        <f t="shared" si="279"/>
        <v>14.688826296407374</v>
      </c>
      <c r="E5766" s="80">
        <f t="shared" si="280"/>
        <v>14.832662403330593</v>
      </c>
    </row>
    <row r="5767" spans="1:5" x14ac:dyDescent="0.3">
      <c r="A5767" s="83">
        <v>45093</v>
      </c>
      <c r="B5767" s="88">
        <v>13.65</v>
      </c>
      <c r="C5767" s="29">
        <f t="shared" si="278"/>
        <v>13.240483857894249</v>
      </c>
      <c r="D5767" s="80">
        <f t="shared" si="279"/>
        <v>14.696587848015209</v>
      </c>
      <c r="E5767" s="80">
        <f t="shared" si="280"/>
        <v>14.840489333468062</v>
      </c>
    </row>
    <row r="5768" spans="1:5" x14ac:dyDescent="0.3">
      <c r="A5768" s="83">
        <v>45096</v>
      </c>
      <c r="B5768" s="88">
        <v>13.65</v>
      </c>
      <c r="C5768" s="29">
        <f t="shared" si="278"/>
        <v>13.247208434835997</v>
      </c>
      <c r="D5768" s="80">
        <f t="shared" si="279"/>
        <v>14.704353500814122</v>
      </c>
      <c r="E5768" s="80">
        <f t="shared" si="280"/>
        <v>14.8483203937363</v>
      </c>
    </row>
    <row r="5769" spans="1:5" x14ac:dyDescent="0.3">
      <c r="A5769" s="83">
        <v>45097</v>
      </c>
      <c r="B5769" s="88">
        <v>13.65</v>
      </c>
      <c r="C5769" s="29">
        <f t="shared" si="278"/>
        <v>13.253936427055882</v>
      </c>
      <c r="D5769" s="80">
        <f t="shared" si="279"/>
        <v>14.712123256971177</v>
      </c>
      <c r="E5769" s="80">
        <f t="shared" si="280"/>
        <v>14.856155586314703</v>
      </c>
    </row>
    <row r="5770" spans="1:5" x14ac:dyDescent="0.3">
      <c r="A5770" s="83">
        <v>45098</v>
      </c>
      <c r="B5770" s="88">
        <v>13.65</v>
      </c>
      <c r="C5770" s="29">
        <f t="shared" si="278"/>
        <v>13.260667836288455</v>
      </c>
      <c r="D5770" s="80">
        <f t="shared" si="279"/>
        <v>14.719897118654581</v>
      </c>
      <c r="E5770" s="80">
        <f t="shared" si="280"/>
        <v>14.863994913383817</v>
      </c>
    </row>
    <row r="5771" spans="1:5" x14ac:dyDescent="0.3">
      <c r="A5771" s="83">
        <v>45099</v>
      </c>
      <c r="B5771" s="88">
        <v>13.65</v>
      </c>
      <c r="C5771" s="29">
        <f t="shared" si="278"/>
        <v>13.267402664269149</v>
      </c>
      <c r="D5771" s="80">
        <f t="shared" si="279"/>
        <v>14.727675088033687</v>
      </c>
      <c r="E5771" s="80">
        <f t="shared" si="280"/>
        <v>14.871838377125338</v>
      </c>
    </row>
    <row r="5772" spans="1:5" x14ac:dyDescent="0.3">
      <c r="A5772" s="83">
        <v>45100</v>
      </c>
      <c r="B5772" s="88">
        <v>13.65</v>
      </c>
      <c r="C5772" s="29">
        <f t="shared" si="278"/>
        <v>13.274140912734278</v>
      </c>
      <c r="D5772" s="80">
        <f t="shared" si="279"/>
        <v>14.735457167278994</v>
      </c>
      <c r="E5772" s="80">
        <f t="shared" si="280"/>
        <v>14.879685979722113</v>
      </c>
    </row>
    <row r="5773" spans="1:5" x14ac:dyDescent="0.3">
      <c r="A5773" s="83">
        <v>45103</v>
      </c>
      <c r="B5773" s="88">
        <v>13.65</v>
      </c>
      <c r="C5773" s="29">
        <f t="shared" si="278"/>
        <v>13.280882583421038</v>
      </c>
      <c r="D5773" s="80">
        <f t="shared" si="279"/>
        <v>14.74324335856215</v>
      </c>
      <c r="E5773" s="80">
        <f t="shared" si="280"/>
        <v>14.887537723358145</v>
      </c>
    </row>
    <row r="5774" spans="1:5" x14ac:dyDescent="0.3">
      <c r="A5774" s="83">
        <v>45104</v>
      </c>
      <c r="B5774" s="88">
        <v>13.65</v>
      </c>
      <c r="C5774" s="29">
        <f t="shared" si="278"/>
        <v>13.287627678067507</v>
      </c>
      <c r="D5774" s="80">
        <f t="shared" si="279"/>
        <v>14.751033664055948</v>
      </c>
      <c r="E5774" s="80">
        <f t="shared" si="280"/>
        <v>14.895393610218584</v>
      </c>
    </row>
    <row r="5775" spans="1:5" x14ac:dyDescent="0.3">
      <c r="A5775" s="83">
        <v>45105</v>
      </c>
      <c r="B5775" s="88">
        <v>13.65</v>
      </c>
      <c r="C5775" s="29">
        <f t="shared" si="278"/>
        <v>13.294376198412644</v>
      </c>
      <c r="D5775" s="80">
        <f t="shared" si="279"/>
        <v>14.758828085934329</v>
      </c>
      <c r="E5775" s="80">
        <f t="shared" si="280"/>
        <v>14.903253642489735</v>
      </c>
    </row>
    <row r="5776" spans="1:5" x14ac:dyDescent="0.3">
      <c r="A5776" s="83">
        <v>45106</v>
      </c>
      <c r="B5776" s="88">
        <v>13.65</v>
      </c>
      <c r="C5776" s="29">
        <f t="shared" si="278"/>
        <v>13.301128146196294</v>
      </c>
      <c r="D5776" s="80">
        <f t="shared" si="279"/>
        <v>14.766626626372387</v>
      </c>
      <c r="E5776" s="80">
        <f t="shared" si="280"/>
        <v>14.91111782235906</v>
      </c>
    </row>
    <row r="5777" spans="1:5" x14ac:dyDescent="0.3">
      <c r="A5777" s="83">
        <v>45107</v>
      </c>
      <c r="B5777" s="88">
        <v>13.65</v>
      </c>
      <c r="C5777" s="29">
        <f t="shared" si="278"/>
        <v>13.307883523159186</v>
      </c>
      <c r="D5777" s="80">
        <f t="shared" si="279"/>
        <v>14.774429287546361</v>
      </c>
      <c r="E5777" s="80">
        <f t="shared" si="280"/>
        <v>14.918986152015169</v>
      </c>
    </row>
    <row r="5778" spans="1:5" x14ac:dyDescent="0.3">
      <c r="A5778" s="83">
        <v>45110</v>
      </c>
      <c r="B5778" s="88">
        <v>13.65</v>
      </c>
      <c r="C5778" s="29">
        <f t="shared" si="278"/>
        <v>13.314642331042927</v>
      </c>
      <c r="D5778" s="80">
        <f t="shared" si="279"/>
        <v>14.782236071633641</v>
      </c>
      <c r="E5778" s="80">
        <f t="shared" si="280"/>
        <v>14.92685863364783</v>
      </c>
    </row>
    <row r="5779" spans="1:5" x14ac:dyDescent="0.3">
      <c r="A5779" s="83">
        <v>45111</v>
      </c>
      <c r="B5779" s="88">
        <v>13.65</v>
      </c>
      <c r="C5779" s="29">
        <f t="shared" si="278"/>
        <v>13.321404571590017</v>
      </c>
      <c r="D5779" s="80">
        <f t="shared" si="279"/>
        <v>14.790046980812765</v>
      </c>
      <c r="E5779" s="80">
        <f t="shared" si="280"/>
        <v>14.934735269447968</v>
      </c>
    </row>
    <row r="5780" spans="1:5" x14ac:dyDescent="0.3">
      <c r="A5780" s="83">
        <v>45112</v>
      </c>
      <c r="B5780" s="88">
        <v>13.65</v>
      </c>
      <c r="C5780" s="29">
        <f t="shared" si="278"/>
        <v>13.328170246543836</v>
      </c>
      <c r="D5780" s="80">
        <f t="shared" si="279"/>
        <v>14.797862017263427</v>
      </c>
      <c r="E5780" s="80">
        <f t="shared" si="280"/>
        <v>14.942616061607662</v>
      </c>
    </row>
    <row r="5781" spans="1:5" x14ac:dyDescent="0.3">
      <c r="A5781" s="83">
        <v>45113</v>
      </c>
      <c r="B5781" s="88">
        <v>13.65</v>
      </c>
      <c r="C5781" s="29">
        <f t="shared" si="278"/>
        <v>13.334939357648651</v>
      </c>
      <c r="D5781" s="80">
        <f t="shared" si="279"/>
        <v>14.80568118316647</v>
      </c>
      <c r="E5781" s="80">
        <f t="shared" si="280"/>
        <v>14.950501012320149</v>
      </c>
    </row>
    <row r="5782" spans="1:5" x14ac:dyDescent="0.3">
      <c r="A5782" s="83">
        <v>45114</v>
      </c>
      <c r="B5782" s="88">
        <v>13.65</v>
      </c>
      <c r="C5782" s="29">
        <f t="shared" si="278"/>
        <v>13.341711906649614</v>
      </c>
      <c r="D5782" s="80">
        <f t="shared" si="279"/>
        <v>14.813504480703891</v>
      </c>
      <c r="E5782" s="80">
        <f t="shared" si="280"/>
        <v>14.958390123779823</v>
      </c>
    </row>
    <row r="5783" spans="1:5" x14ac:dyDescent="0.3">
      <c r="A5783" s="83">
        <v>45117</v>
      </c>
      <c r="B5783" s="88">
        <v>13.65</v>
      </c>
      <c r="C5783" s="29">
        <f t="shared" si="278"/>
        <v>13.348487895292763</v>
      </c>
      <c r="D5783" s="80">
        <f t="shared" si="279"/>
        <v>14.821331912058838</v>
      </c>
      <c r="E5783" s="80">
        <f t="shared" si="280"/>
        <v>14.966283398182235</v>
      </c>
    </row>
    <row r="5784" spans="1:5" x14ac:dyDescent="0.3">
      <c r="A5784" s="83">
        <v>45118</v>
      </c>
      <c r="B5784" s="88">
        <v>13.65</v>
      </c>
      <c r="C5784" s="29">
        <f t="shared" si="278"/>
        <v>13.355267325325025</v>
      </c>
      <c r="D5784" s="80">
        <f t="shared" si="279"/>
        <v>14.829163479415614</v>
      </c>
      <c r="E5784" s="80">
        <f t="shared" si="280"/>
        <v>14.974180837724095</v>
      </c>
    </row>
    <row r="5785" spans="1:5" x14ac:dyDescent="0.3">
      <c r="A5785" s="83">
        <v>45119</v>
      </c>
      <c r="B5785" s="88">
        <v>13.65</v>
      </c>
      <c r="C5785" s="29">
        <f t="shared" si="278"/>
        <v>13.362050198494211</v>
      </c>
      <c r="D5785" s="80">
        <f t="shared" si="279"/>
        <v>14.836999184959675</v>
      </c>
      <c r="E5785" s="80">
        <f t="shared" si="280"/>
        <v>14.982082444603273</v>
      </c>
    </row>
    <row r="5786" spans="1:5" x14ac:dyDescent="0.3">
      <c r="A5786" s="83">
        <v>45120</v>
      </c>
      <c r="B5786" s="88">
        <v>13.65</v>
      </c>
      <c r="C5786" s="29">
        <f t="shared" si="278"/>
        <v>13.368836516549022</v>
      </c>
      <c r="D5786" s="80">
        <f t="shared" si="279"/>
        <v>14.844839030877631</v>
      </c>
      <c r="E5786" s="80">
        <f t="shared" si="280"/>
        <v>14.9899882210188</v>
      </c>
    </row>
    <row r="5787" spans="1:5" x14ac:dyDescent="0.3">
      <c r="A5787" s="83">
        <v>45121</v>
      </c>
      <c r="B5787" s="88">
        <v>13.65</v>
      </c>
      <c r="C5787" s="29">
        <f t="shared" si="278"/>
        <v>13.375626281239047</v>
      </c>
      <c r="D5787" s="80">
        <f t="shared" si="279"/>
        <v>14.852683019357251</v>
      </c>
      <c r="E5787" s="80">
        <f t="shared" si="280"/>
        <v>14.997898169170863</v>
      </c>
    </row>
    <row r="5788" spans="1:5" x14ac:dyDescent="0.3">
      <c r="A5788" s="83">
        <v>45124</v>
      </c>
      <c r="B5788" s="88">
        <v>13.65</v>
      </c>
      <c r="C5788" s="29">
        <f t="shared" si="278"/>
        <v>13.382419494314762</v>
      </c>
      <c r="D5788" s="80">
        <f t="shared" si="279"/>
        <v>14.860531152587455</v>
      </c>
      <c r="E5788" s="80">
        <f t="shared" si="280"/>
        <v>15.005812291260813</v>
      </c>
    </row>
    <row r="5789" spans="1:5" x14ac:dyDescent="0.3">
      <c r="A5789" s="83">
        <v>45125</v>
      </c>
      <c r="B5789" s="88">
        <v>13.65</v>
      </c>
      <c r="C5789" s="29">
        <f t="shared" si="278"/>
        <v>13.389216157527535</v>
      </c>
      <c r="D5789" s="80">
        <f t="shared" si="279"/>
        <v>14.868383432758327</v>
      </c>
      <c r="E5789" s="80">
        <f t="shared" si="280"/>
        <v>15.013730589491164</v>
      </c>
    </row>
    <row r="5790" spans="1:5" x14ac:dyDescent="0.3">
      <c r="A5790" s="83">
        <v>45126</v>
      </c>
      <c r="B5790" s="88">
        <v>13.65</v>
      </c>
      <c r="C5790" s="29">
        <f t="shared" si="278"/>
        <v>13.39601627262962</v>
      </c>
      <c r="D5790" s="80">
        <f t="shared" si="279"/>
        <v>14.8762398620611</v>
      </c>
      <c r="E5790" s="80">
        <f t="shared" si="280"/>
        <v>15.021653066065587</v>
      </c>
    </row>
    <row r="5791" spans="1:5" x14ac:dyDescent="0.3">
      <c r="A5791" s="83">
        <v>45127</v>
      </c>
      <c r="B5791" s="88">
        <v>13.65</v>
      </c>
      <c r="C5791" s="29">
        <f t="shared" si="278"/>
        <v>13.402819841374162</v>
      </c>
      <c r="D5791" s="80">
        <f t="shared" si="279"/>
        <v>14.884100442688169</v>
      </c>
      <c r="E5791" s="80">
        <f t="shared" si="280"/>
        <v>15.029579723188922</v>
      </c>
    </row>
    <row r="5792" spans="1:5" x14ac:dyDescent="0.3">
      <c r="A5792" s="83">
        <v>45128</v>
      </c>
      <c r="B5792" s="88">
        <v>13.65</v>
      </c>
      <c r="C5792" s="29">
        <f t="shared" si="278"/>
        <v>13.4096268655152</v>
      </c>
      <c r="D5792" s="80">
        <f t="shared" si="279"/>
        <v>14.891965176833086</v>
      </c>
      <c r="E5792" s="80">
        <f t="shared" si="280"/>
        <v>15.037510563067169</v>
      </c>
    </row>
    <row r="5793" spans="1:5" x14ac:dyDescent="0.3">
      <c r="A5793" s="83">
        <v>45131</v>
      </c>
      <c r="B5793" s="88">
        <v>13.65</v>
      </c>
      <c r="C5793" s="29">
        <f t="shared" si="278"/>
        <v>13.416437346807658</v>
      </c>
      <c r="D5793" s="80">
        <f t="shared" si="279"/>
        <v>14.899834066690564</v>
      </c>
      <c r="E5793" s="80">
        <f t="shared" si="280"/>
        <v>15.045445587907494</v>
      </c>
    </row>
    <row r="5794" spans="1:5" x14ac:dyDescent="0.3">
      <c r="A5794" s="83">
        <v>45132</v>
      </c>
      <c r="B5794" s="88">
        <v>13.65</v>
      </c>
      <c r="C5794" s="29">
        <f t="shared" si="278"/>
        <v>13.423251287007355</v>
      </c>
      <c r="D5794" s="80">
        <f t="shared" si="279"/>
        <v>14.907707114456477</v>
      </c>
      <c r="E5794" s="80">
        <f t="shared" si="280"/>
        <v>15.053384799918225</v>
      </c>
    </row>
    <row r="5795" spans="1:5" x14ac:dyDescent="0.3">
      <c r="A5795" s="83">
        <v>45133</v>
      </c>
      <c r="B5795" s="88">
        <v>13.65</v>
      </c>
      <c r="C5795" s="29">
        <f t="shared" si="278"/>
        <v>13.430068687871001</v>
      </c>
      <c r="D5795" s="80">
        <f t="shared" si="279"/>
        <v>14.915584322327852</v>
      </c>
      <c r="E5795" s="80">
        <f t="shared" si="280"/>
        <v>15.061328201308857</v>
      </c>
    </row>
    <row r="5796" spans="1:5" x14ac:dyDescent="0.3">
      <c r="A5796" s="83">
        <v>45134</v>
      </c>
      <c r="B5796" s="88">
        <v>13.65</v>
      </c>
      <c r="C5796" s="29">
        <f t="shared" si="278"/>
        <v>13.436889551156197</v>
      </c>
      <c r="D5796" s="80">
        <f t="shared" si="279"/>
        <v>14.923465692502885</v>
      </c>
      <c r="E5796" s="80">
        <f t="shared" si="280"/>
        <v>15.069275794290052</v>
      </c>
    </row>
    <row r="5797" spans="1:5" x14ac:dyDescent="0.3">
      <c r="A5797" s="83">
        <v>45135</v>
      </c>
      <c r="B5797" s="88">
        <v>13.65</v>
      </c>
      <c r="C5797" s="29">
        <f t="shared" si="278"/>
        <v>13.443713878621438</v>
      </c>
      <c r="D5797" s="80">
        <f t="shared" si="279"/>
        <v>14.931351227180931</v>
      </c>
      <c r="E5797" s="80">
        <f t="shared" si="280"/>
        <v>15.077227581073634</v>
      </c>
    </row>
    <row r="5798" spans="1:5" x14ac:dyDescent="0.3">
      <c r="A5798" s="83">
        <v>45138</v>
      </c>
      <c r="B5798" s="88">
        <v>13.65</v>
      </c>
      <c r="C5798" s="29">
        <f t="shared" si="278"/>
        <v>13.450541672026112</v>
      </c>
      <c r="D5798" s="80">
        <f t="shared" si="279"/>
        <v>14.939240928562505</v>
      </c>
      <c r="E5798" s="80">
        <f t="shared" si="280"/>
        <v>15.085183563872601</v>
      </c>
    </row>
    <row r="5799" spans="1:5" x14ac:dyDescent="0.3">
      <c r="A5799" s="83">
        <v>45139</v>
      </c>
      <c r="B5799" s="88">
        <v>13.65</v>
      </c>
      <c r="C5799" s="29">
        <f t="shared" si="278"/>
        <v>13.457372933130502</v>
      </c>
      <c r="D5799" s="80">
        <f t="shared" si="279"/>
        <v>14.947134798849287</v>
      </c>
      <c r="E5799" s="80">
        <f t="shared" si="280"/>
        <v>15.093143744901113</v>
      </c>
    </row>
    <row r="5800" spans="1:5" x14ac:dyDescent="0.3">
      <c r="A5800" s="83">
        <v>45140</v>
      </c>
      <c r="B5800" s="88">
        <v>13.65</v>
      </c>
      <c r="C5800" s="29">
        <f t="shared" si="278"/>
        <v>13.464207663695781</v>
      </c>
      <c r="D5800" s="80">
        <f t="shared" si="279"/>
        <v>14.955032840244121</v>
      </c>
      <c r="E5800" s="80">
        <f t="shared" si="280"/>
        <v>15.101108126374502</v>
      </c>
    </row>
    <row r="5801" spans="1:5" x14ac:dyDescent="0.3">
      <c r="A5801" s="83">
        <v>45141</v>
      </c>
      <c r="B5801" s="88">
        <v>13.15</v>
      </c>
      <c r="C5801" s="29">
        <f t="shared" si="278"/>
        <v>13.471045865484019</v>
      </c>
      <c r="D5801" s="80">
        <f t="shared" si="279"/>
        <v>14.962935054951011</v>
      </c>
      <c r="E5801" s="80">
        <f t="shared" si="280"/>
        <v>15.109076710509266</v>
      </c>
    </row>
    <row r="5802" spans="1:5" x14ac:dyDescent="0.3">
      <c r="A5802" s="83">
        <v>45142</v>
      </c>
      <c r="B5802" s="88">
        <v>13.15</v>
      </c>
      <c r="C5802" s="29">
        <f t="shared" si="278"/>
        <v>13.477651662245076</v>
      </c>
      <c r="D5802" s="80">
        <f t="shared" si="279"/>
        <v>14.97056885934221</v>
      </c>
      <c r="E5802" s="80">
        <f t="shared" si="280"/>
        <v>15.116784934353698</v>
      </c>
    </row>
    <row r="5803" spans="1:5" x14ac:dyDescent="0.3">
      <c r="A5803" s="83">
        <v>45145</v>
      </c>
      <c r="B5803" s="88">
        <v>13.15</v>
      </c>
      <c r="C5803" s="29">
        <f t="shared" ref="C5803:C5866" si="281">IF(A5803=$B$2,1,IF(A5802&lt;DATE(1998,1,2),ROUND(B5802/3000+1,8)*C5802,ROUND(((1+B5802/100)^(1/252)),8)*C5802))</f>
        <v>13.484260698290692</v>
      </c>
      <c r="D5803" s="80">
        <f t="shared" ref="D5803:D5866" si="282">(((ROUND(C5803/C5802,8)-1)*$D$1)+1)*D5802</f>
        <v>14.978206558354971</v>
      </c>
      <c r="E5803" s="80">
        <f t="shared" ref="E5803:E5866" si="283">(((ROUND(C5803/C5802,8))*(($E$1+1)^(1/252)))*E5802)</f>
        <v>15.124497090716044</v>
      </c>
    </row>
    <row r="5804" spans="1:5" x14ac:dyDescent="0.3">
      <c r="A5804" s="83">
        <v>45146</v>
      </c>
      <c r="B5804" s="88">
        <v>13.15</v>
      </c>
      <c r="C5804" s="29">
        <f t="shared" si="281"/>
        <v>13.490872975209314</v>
      </c>
      <c r="D5804" s="80">
        <f t="shared" si="282"/>
        <v>14.985848153976255</v>
      </c>
      <c r="E5804" s="80">
        <f t="shared" si="283"/>
        <v>15.132213181602566</v>
      </c>
    </row>
    <row r="5805" spans="1:5" x14ac:dyDescent="0.3">
      <c r="A5805" s="83">
        <v>45147</v>
      </c>
      <c r="B5805" s="88">
        <v>13.15</v>
      </c>
      <c r="C5805" s="29">
        <f t="shared" si="281"/>
        <v>13.497488494590169</v>
      </c>
      <c r="D5805" s="80">
        <f t="shared" si="282"/>
        <v>14.993493648194036</v>
      </c>
      <c r="E5805" s="80">
        <f t="shared" si="283"/>
        <v>15.139933209020544</v>
      </c>
    </row>
    <row r="5806" spans="1:5" x14ac:dyDescent="0.3">
      <c r="A5806" s="83">
        <v>45148</v>
      </c>
      <c r="B5806" s="88">
        <v>13.15</v>
      </c>
      <c r="C5806" s="29">
        <f t="shared" si="281"/>
        <v>13.504107258023261</v>
      </c>
      <c r="D5806" s="80">
        <f t="shared" si="282"/>
        <v>15.001143042997306</v>
      </c>
      <c r="E5806" s="80">
        <f t="shared" si="283"/>
        <v>15.147657174978287</v>
      </c>
    </row>
    <row r="5807" spans="1:5" x14ac:dyDescent="0.3">
      <c r="A5807" s="83">
        <v>45149</v>
      </c>
      <c r="B5807" s="88">
        <v>13.15</v>
      </c>
      <c r="C5807" s="29">
        <f t="shared" si="281"/>
        <v>13.510729267099379</v>
      </c>
      <c r="D5807" s="80">
        <f t="shared" si="282"/>
        <v>15.008796340376069</v>
      </c>
      <c r="E5807" s="80">
        <f t="shared" si="283"/>
        <v>15.155385081485125</v>
      </c>
    </row>
    <row r="5808" spans="1:5" x14ac:dyDescent="0.3">
      <c r="A5808" s="83">
        <v>45152</v>
      </c>
      <c r="B5808" s="88">
        <v>13.15</v>
      </c>
      <c r="C5808" s="29">
        <f t="shared" si="281"/>
        <v>13.517354523410088</v>
      </c>
      <c r="D5808" s="80">
        <f t="shared" si="282"/>
        <v>15.016453542321344</v>
      </c>
      <c r="E5808" s="80">
        <f t="shared" si="283"/>
        <v>15.163116930551416</v>
      </c>
    </row>
    <row r="5809" spans="1:5" x14ac:dyDescent="0.3">
      <c r="A5809" s="83">
        <v>45153</v>
      </c>
      <c r="B5809" s="88">
        <v>13.15</v>
      </c>
      <c r="C5809" s="29">
        <f t="shared" si="281"/>
        <v>13.523983028547734</v>
      </c>
      <c r="D5809" s="80">
        <f t="shared" si="282"/>
        <v>15.024114650825165</v>
      </c>
      <c r="E5809" s="80">
        <f t="shared" si="283"/>
        <v>15.170852724188542</v>
      </c>
    </row>
    <row r="5810" spans="1:5" x14ac:dyDescent="0.3">
      <c r="A5810" s="83">
        <v>45154</v>
      </c>
      <c r="B5810" s="88">
        <v>13.15</v>
      </c>
      <c r="C5810" s="29">
        <f t="shared" si="281"/>
        <v>13.530614784105444</v>
      </c>
      <c r="D5810" s="80">
        <f t="shared" si="282"/>
        <v>15.031779667880587</v>
      </c>
      <c r="E5810" s="80">
        <f t="shared" si="283"/>
        <v>15.178592464408911</v>
      </c>
    </row>
    <row r="5811" spans="1:5" x14ac:dyDescent="0.3">
      <c r="A5811" s="83">
        <v>45155</v>
      </c>
      <c r="B5811" s="88">
        <v>13.15</v>
      </c>
      <c r="C5811" s="29">
        <f t="shared" si="281"/>
        <v>13.537249791677127</v>
      </c>
      <c r="D5811" s="80">
        <f t="shared" si="282"/>
        <v>15.039448595481675</v>
      </c>
      <c r="E5811" s="80">
        <f t="shared" si="283"/>
        <v>15.186336153225959</v>
      </c>
    </row>
    <row r="5812" spans="1:5" x14ac:dyDescent="0.3">
      <c r="A5812" s="83">
        <v>45156</v>
      </c>
      <c r="B5812" s="88">
        <v>13.15</v>
      </c>
      <c r="C5812" s="29">
        <f t="shared" si="281"/>
        <v>13.543888052857472</v>
      </c>
      <c r="D5812" s="80">
        <f t="shared" si="282"/>
        <v>15.047121435623517</v>
      </c>
      <c r="E5812" s="80">
        <f t="shared" si="283"/>
        <v>15.194083792654148</v>
      </c>
    </row>
    <row r="5813" spans="1:5" x14ac:dyDescent="0.3">
      <c r="A5813" s="83">
        <v>45159</v>
      </c>
      <c r="B5813" s="88">
        <v>13.15</v>
      </c>
      <c r="C5813" s="29">
        <f t="shared" si="281"/>
        <v>13.550529569241952</v>
      </c>
      <c r="D5813" s="80">
        <f t="shared" si="282"/>
        <v>15.054798190302217</v>
      </c>
      <c r="E5813" s="80">
        <f t="shared" si="283"/>
        <v>15.201835384708968</v>
      </c>
    </row>
    <row r="5814" spans="1:5" x14ac:dyDescent="0.3">
      <c r="A5814" s="83">
        <v>45160</v>
      </c>
      <c r="B5814" s="88">
        <v>13.15</v>
      </c>
      <c r="C5814" s="29">
        <f t="shared" si="281"/>
        <v>13.557174342426823</v>
      </c>
      <c r="D5814" s="80">
        <f t="shared" si="282"/>
        <v>15.062478861514895</v>
      </c>
      <c r="E5814" s="80">
        <f t="shared" si="283"/>
        <v>15.209590931406936</v>
      </c>
    </row>
    <row r="5815" spans="1:5" x14ac:dyDescent="0.3">
      <c r="A5815" s="83">
        <v>45161</v>
      </c>
      <c r="B5815" s="88">
        <v>13.15</v>
      </c>
      <c r="C5815" s="29">
        <f t="shared" si="281"/>
        <v>13.563822374009119</v>
      </c>
      <c r="D5815" s="80">
        <f t="shared" si="282"/>
        <v>15.070163451259695</v>
      </c>
      <c r="E5815" s="80">
        <f t="shared" si="283"/>
        <v>15.217350434765601</v>
      </c>
    </row>
    <row r="5816" spans="1:5" x14ac:dyDescent="0.3">
      <c r="A5816" s="83">
        <v>45162</v>
      </c>
      <c r="B5816" s="88">
        <v>13.15</v>
      </c>
      <c r="C5816" s="29">
        <f t="shared" si="281"/>
        <v>13.570473665586663</v>
      </c>
      <c r="D5816" s="80">
        <f t="shared" si="282"/>
        <v>15.077851961535776</v>
      </c>
      <c r="E5816" s="80">
        <f t="shared" si="283"/>
        <v>15.22511389680354</v>
      </c>
    </row>
    <row r="5817" spans="1:5" x14ac:dyDescent="0.3">
      <c r="A5817" s="83">
        <v>45163</v>
      </c>
      <c r="B5817" s="88">
        <v>13.15</v>
      </c>
      <c r="C5817" s="29">
        <f t="shared" si="281"/>
        <v>13.577128218758057</v>
      </c>
      <c r="D5817" s="80">
        <f t="shared" si="282"/>
        <v>15.085544394343318</v>
      </c>
      <c r="E5817" s="80">
        <f t="shared" si="283"/>
        <v>15.232881319540358</v>
      </c>
    </row>
    <row r="5818" spans="1:5" x14ac:dyDescent="0.3">
      <c r="A5818" s="83">
        <v>45166</v>
      </c>
      <c r="B5818" s="88">
        <v>13.15</v>
      </c>
      <c r="C5818" s="29">
        <f t="shared" si="281"/>
        <v>13.58378603512269</v>
      </c>
      <c r="D5818" s="80">
        <f t="shared" si="282"/>
        <v>15.093240751683522</v>
      </c>
      <c r="E5818" s="80">
        <f t="shared" si="283"/>
        <v>15.240652704996691</v>
      </c>
    </row>
    <row r="5819" spans="1:5" x14ac:dyDescent="0.3">
      <c r="A5819" s="83">
        <v>45167</v>
      </c>
      <c r="B5819" s="88">
        <v>13.15</v>
      </c>
      <c r="C5819" s="29">
        <f t="shared" si="281"/>
        <v>13.590447116280735</v>
      </c>
      <c r="D5819" s="80">
        <f t="shared" si="282"/>
        <v>15.100941035558611</v>
      </c>
      <c r="E5819" s="80">
        <f t="shared" si="283"/>
        <v>15.248428055194209</v>
      </c>
    </row>
    <row r="5820" spans="1:5" x14ac:dyDescent="0.3">
      <c r="A5820" s="83">
        <v>45168</v>
      </c>
      <c r="B5820" s="88">
        <v>13.15</v>
      </c>
      <c r="C5820" s="29">
        <f t="shared" si="281"/>
        <v>13.597111463833148</v>
      </c>
      <c r="D5820" s="80">
        <f t="shared" si="282"/>
        <v>15.108645247971827</v>
      </c>
      <c r="E5820" s="80">
        <f t="shared" si="283"/>
        <v>15.256207372155609</v>
      </c>
    </row>
    <row r="5821" spans="1:5" x14ac:dyDescent="0.3">
      <c r="A5821" s="83">
        <v>45169</v>
      </c>
      <c r="B5821" s="88">
        <v>13.15</v>
      </c>
      <c r="C5821" s="29">
        <f t="shared" si="281"/>
        <v>13.603779079381669</v>
      </c>
      <c r="D5821" s="80">
        <f t="shared" si="282"/>
        <v>15.116353390927435</v>
      </c>
      <c r="E5821" s="80">
        <f t="shared" si="283"/>
        <v>15.263990657904623</v>
      </c>
    </row>
    <row r="5822" spans="1:5" x14ac:dyDescent="0.3">
      <c r="A5822" s="83">
        <v>45170</v>
      </c>
      <c r="B5822" s="88">
        <v>13.15</v>
      </c>
      <c r="C5822" s="29">
        <f t="shared" si="281"/>
        <v>13.610449964528826</v>
      </c>
      <c r="D5822" s="80">
        <f t="shared" si="282"/>
        <v>15.124065466430723</v>
      </c>
      <c r="E5822" s="80">
        <f t="shared" si="283"/>
        <v>15.271777914466012</v>
      </c>
    </row>
    <row r="5823" spans="1:5" x14ac:dyDescent="0.3">
      <c r="A5823" s="83">
        <v>45173</v>
      </c>
      <c r="B5823" s="88">
        <v>13.15</v>
      </c>
      <c r="C5823" s="29">
        <f t="shared" si="281"/>
        <v>13.617124120877932</v>
      </c>
      <c r="D5823" s="80">
        <f t="shared" si="282"/>
        <v>15.131781476488003</v>
      </c>
      <c r="E5823" s="80">
        <f t="shared" si="283"/>
        <v>15.279569143865574</v>
      </c>
    </row>
    <row r="5824" spans="1:5" x14ac:dyDescent="0.3">
      <c r="A5824" s="83">
        <v>45174</v>
      </c>
      <c r="B5824" s="88">
        <v>13.15</v>
      </c>
      <c r="C5824" s="29">
        <f t="shared" si="281"/>
        <v>13.623801550033088</v>
      </c>
      <c r="D5824" s="80">
        <f t="shared" si="282"/>
        <v>15.139501423106609</v>
      </c>
      <c r="E5824" s="80">
        <f t="shared" si="283"/>
        <v>15.287364348130138</v>
      </c>
    </row>
    <row r="5825" spans="1:5" x14ac:dyDescent="0.3">
      <c r="A5825" s="83">
        <v>45175</v>
      </c>
      <c r="B5825" s="88">
        <v>13.15</v>
      </c>
      <c r="C5825" s="29">
        <f t="shared" si="281"/>
        <v>13.630482253599178</v>
      </c>
      <c r="D5825" s="80">
        <f t="shared" si="282"/>
        <v>15.147225308294898</v>
      </c>
      <c r="E5825" s="80">
        <f t="shared" si="283"/>
        <v>15.295163529287569</v>
      </c>
    </row>
    <row r="5826" spans="1:5" x14ac:dyDescent="0.3">
      <c r="A5826" s="83">
        <v>45177</v>
      </c>
      <c r="B5826" s="88">
        <v>13.15</v>
      </c>
      <c r="C5826" s="29">
        <f t="shared" si="281"/>
        <v>13.637166233181876</v>
      </c>
      <c r="D5826" s="80">
        <f t="shared" si="282"/>
        <v>15.154953134062255</v>
      </c>
      <c r="E5826" s="80">
        <f t="shared" si="283"/>
        <v>15.302966689366764</v>
      </c>
    </row>
    <row r="5827" spans="1:5" x14ac:dyDescent="0.3">
      <c r="A5827" s="83">
        <v>45180</v>
      </c>
      <c r="B5827" s="88">
        <v>13.15</v>
      </c>
      <c r="C5827" s="29">
        <f t="shared" si="281"/>
        <v>13.643853490387643</v>
      </c>
      <c r="D5827" s="80">
        <f t="shared" si="282"/>
        <v>15.162684902419089</v>
      </c>
      <c r="E5827" s="80">
        <f t="shared" si="283"/>
        <v>15.310773830397657</v>
      </c>
    </row>
    <row r="5828" spans="1:5" x14ac:dyDescent="0.3">
      <c r="A5828" s="83">
        <v>45181</v>
      </c>
      <c r="B5828" s="88">
        <v>13.15</v>
      </c>
      <c r="C5828" s="29">
        <f t="shared" si="281"/>
        <v>13.650544026823725</v>
      </c>
      <c r="D5828" s="80">
        <f t="shared" si="282"/>
        <v>15.170420615376832</v>
      </c>
      <c r="E5828" s="80">
        <f t="shared" si="283"/>
        <v>15.318584954411218</v>
      </c>
    </row>
    <row r="5829" spans="1:5" x14ac:dyDescent="0.3">
      <c r="A5829" s="83">
        <v>45182</v>
      </c>
      <c r="B5829" s="88">
        <v>13.15</v>
      </c>
      <c r="C5829" s="29">
        <f t="shared" si="281"/>
        <v>13.657237844098161</v>
      </c>
      <c r="D5829" s="80">
        <f t="shared" si="282"/>
        <v>15.178160274947945</v>
      </c>
      <c r="E5829" s="80">
        <f t="shared" si="283"/>
        <v>15.326400063439451</v>
      </c>
    </row>
    <row r="5830" spans="1:5" x14ac:dyDescent="0.3">
      <c r="A5830" s="83">
        <v>45183</v>
      </c>
      <c r="B5830" s="88">
        <v>13.15</v>
      </c>
      <c r="C5830" s="29">
        <f t="shared" si="281"/>
        <v>13.663934943819772</v>
      </c>
      <c r="D5830" s="80">
        <f t="shared" si="282"/>
        <v>15.185903883145917</v>
      </c>
      <c r="E5830" s="80">
        <f t="shared" si="283"/>
        <v>15.334219159515397</v>
      </c>
    </row>
    <row r="5831" spans="1:5" x14ac:dyDescent="0.3">
      <c r="A5831" s="83">
        <v>45184</v>
      </c>
      <c r="B5831" s="88">
        <v>13.15</v>
      </c>
      <c r="C5831" s="29">
        <f t="shared" si="281"/>
        <v>13.670635327598173</v>
      </c>
      <c r="D5831" s="80">
        <f t="shared" si="282"/>
        <v>15.19365144198526</v>
      </c>
      <c r="E5831" s="80">
        <f t="shared" si="283"/>
        <v>15.342042244673136</v>
      </c>
    </row>
    <row r="5832" spans="1:5" x14ac:dyDescent="0.3">
      <c r="A5832" s="83">
        <v>45187</v>
      </c>
      <c r="B5832" s="88">
        <v>13.15</v>
      </c>
      <c r="C5832" s="29">
        <f t="shared" si="281"/>
        <v>13.677338997043769</v>
      </c>
      <c r="D5832" s="80">
        <f t="shared" si="282"/>
        <v>15.201402953481516</v>
      </c>
      <c r="E5832" s="80">
        <f t="shared" si="283"/>
        <v>15.349869320947786</v>
      </c>
    </row>
    <row r="5833" spans="1:5" x14ac:dyDescent="0.3">
      <c r="A5833" s="83">
        <v>45188</v>
      </c>
      <c r="B5833" s="88">
        <v>13.15</v>
      </c>
      <c r="C5833" s="29">
        <f t="shared" si="281"/>
        <v>13.68404595376775</v>
      </c>
      <c r="D5833" s="80">
        <f t="shared" si="282"/>
        <v>15.209158419651255</v>
      </c>
      <c r="E5833" s="80">
        <f t="shared" si="283"/>
        <v>15.3577003903755</v>
      </c>
    </row>
    <row r="5834" spans="1:5" x14ac:dyDescent="0.3">
      <c r="A5834" s="83">
        <v>45189</v>
      </c>
      <c r="B5834" s="88">
        <v>13.15</v>
      </c>
      <c r="C5834" s="29">
        <f t="shared" si="281"/>
        <v>13.690756199382101</v>
      </c>
      <c r="D5834" s="80">
        <f t="shared" si="282"/>
        <v>15.216917842512077</v>
      </c>
      <c r="E5834" s="80">
        <f t="shared" si="283"/>
        <v>15.365535454993474</v>
      </c>
    </row>
    <row r="5835" spans="1:5" x14ac:dyDescent="0.3">
      <c r="A5835" s="83">
        <v>45190</v>
      </c>
      <c r="B5835" s="88">
        <v>12.65</v>
      </c>
      <c r="C5835" s="29">
        <f t="shared" si="281"/>
        <v>13.697469735499592</v>
      </c>
      <c r="D5835" s="80">
        <f t="shared" si="282"/>
        <v>15.224681224082611</v>
      </c>
      <c r="E5835" s="80">
        <f t="shared" si="283"/>
        <v>15.373374516839938</v>
      </c>
    </row>
    <row r="5836" spans="1:5" x14ac:dyDescent="0.3">
      <c r="A5836" s="83">
        <v>45191</v>
      </c>
      <c r="B5836" s="88">
        <v>12.65</v>
      </c>
      <c r="C5836" s="29">
        <f t="shared" si="281"/>
        <v>13.703945762215836</v>
      </c>
      <c r="D5836" s="80">
        <f t="shared" si="282"/>
        <v>15.232170103430795</v>
      </c>
      <c r="E5836" s="80">
        <f t="shared" si="283"/>
        <v>15.380947308681087</v>
      </c>
    </row>
    <row r="5837" spans="1:5" x14ac:dyDescent="0.3">
      <c r="A5837" s="83">
        <v>45194</v>
      </c>
      <c r="B5837" s="88">
        <v>12.65</v>
      </c>
      <c r="C5837" s="29">
        <f t="shared" si="281"/>
        <v>13.710424850732753</v>
      </c>
      <c r="D5837" s="80">
        <f t="shared" si="282"/>
        <v>15.239662666489203</v>
      </c>
      <c r="E5837" s="80">
        <f t="shared" si="283"/>
        <v>15.388523830814254</v>
      </c>
    </row>
    <row r="5838" spans="1:5" x14ac:dyDescent="0.3">
      <c r="A5838" s="83">
        <v>45195</v>
      </c>
      <c r="B5838" s="88">
        <v>12.65</v>
      </c>
      <c r="C5838" s="29">
        <f t="shared" si="281"/>
        <v>13.71690700249793</v>
      </c>
      <c r="D5838" s="80">
        <f t="shared" si="282"/>
        <v>15.247158915069818</v>
      </c>
      <c r="E5838" s="80">
        <f t="shared" si="283"/>
        <v>15.396104085076951</v>
      </c>
    </row>
    <row r="5839" spans="1:5" x14ac:dyDescent="0.3">
      <c r="A5839" s="83">
        <v>45196</v>
      </c>
      <c r="B5839" s="88">
        <v>12.65</v>
      </c>
      <c r="C5839" s="29">
        <f t="shared" si="281"/>
        <v>13.723392218959638</v>
      </c>
      <c r="D5839" s="80">
        <f t="shared" si="282"/>
        <v>15.254658850985516</v>
      </c>
      <c r="E5839" s="80">
        <f t="shared" si="283"/>
        <v>15.403688073307592</v>
      </c>
    </row>
    <row r="5840" spans="1:5" x14ac:dyDescent="0.3">
      <c r="A5840" s="83">
        <v>45197</v>
      </c>
      <c r="B5840" s="88">
        <v>12.65</v>
      </c>
      <c r="C5840" s="29">
        <f t="shared" si="281"/>
        <v>13.729880501566839</v>
      </c>
      <c r="D5840" s="80">
        <f t="shared" si="282"/>
        <v>15.262162476050062</v>
      </c>
      <c r="E5840" s="80">
        <f t="shared" si="283"/>
        <v>15.411275797345496</v>
      </c>
    </row>
    <row r="5841" spans="1:5" x14ac:dyDescent="0.3">
      <c r="A5841" s="83">
        <v>45198</v>
      </c>
      <c r="B5841" s="88">
        <v>12.65</v>
      </c>
      <c r="C5841" s="29">
        <f t="shared" si="281"/>
        <v>13.736371851769174</v>
      </c>
      <c r="D5841" s="80">
        <f t="shared" si="282"/>
        <v>15.269669792078112</v>
      </c>
      <c r="E5841" s="80">
        <f t="shared" si="283"/>
        <v>15.418867259030892</v>
      </c>
    </row>
    <row r="5842" spans="1:5" x14ac:dyDescent="0.3">
      <c r="A5842" s="83">
        <v>45201</v>
      </c>
      <c r="B5842" s="88">
        <v>12.65</v>
      </c>
      <c r="C5842" s="29">
        <f t="shared" si="281"/>
        <v>13.74286627101697</v>
      </c>
      <c r="D5842" s="80">
        <f t="shared" si="282"/>
        <v>15.277180800885219</v>
      </c>
      <c r="E5842" s="80">
        <f t="shared" si="283"/>
        <v>15.42646246020491</v>
      </c>
    </row>
    <row r="5843" spans="1:5" x14ac:dyDescent="0.3">
      <c r="A5843" s="83">
        <v>45202</v>
      </c>
      <c r="B5843" s="88">
        <v>12.65</v>
      </c>
      <c r="C5843" s="29">
        <f t="shared" si="281"/>
        <v>13.749363760761243</v>
      </c>
      <c r="D5843" s="80">
        <f t="shared" si="282"/>
        <v>15.284695504287825</v>
      </c>
      <c r="E5843" s="80">
        <f t="shared" si="283"/>
        <v>15.434061402709592</v>
      </c>
    </row>
    <row r="5844" spans="1:5" x14ac:dyDescent="0.3">
      <c r="A5844" s="83">
        <v>45203</v>
      </c>
      <c r="B5844" s="88">
        <v>12.65</v>
      </c>
      <c r="C5844" s="29">
        <f t="shared" si="281"/>
        <v>13.755864322453691</v>
      </c>
      <c r="D5844" s="80">
        <f t="shared" si="282"/>
        <v>15.292213904103269</v>
      </c>
      <c r="E5844" s="80">
        <f t="shared" si="283"/>
        <v>15.441664088387885</v>
      </c>
    </row>
    <row r="5845" spans="1:5" x14ac:dyDescent="0.3">
      <c r="A5845" s="83">
        <v>45204</v>
      </c>
      <c r="B5845" s="88">
        <v>12.65</v>
      </c>
      <c r="C5845" s="29">
        <f t="shared" si="281"/>
        <v>13.762367957546703</v>
      </c>
      <c r="D5845" s="80">
        <f t="shared" si="282"/>
        <v>15.299736002149782</v>
      </c>
      <c r="E5845" s="80">
        <f t="shared" si="283"/>
        <v>15.449270519083644</v>
      </c>
    </row>
    <row r="5846" spans="1:5" x14ac:dyDescent="0.3">
      <c r="A5846" s="83">
        <v>45205</v>
      </c>
      <c r="B5846" s="88">
        <v>12.65</v>
      </c>
      <c r="C5846" s="29">
        <f t="shared" si="281"/>
        <v>13.76887466749335</v>
      </c>
      <c r="D5846" s="80">
        <f t="shared" si="282"/>
        <v>15.307261800246488</v>
      </c>
      <c r="E5846" s="80">
        <f t="shared" si="283"/>
        <v>15.456880696641633</v>
      </c>
    </row>
    <row r="5847" spans="1:5" x14ac:dyDescent="0.3">
      <c r="A5847" s="83">
        <v>45208</v>
      </c>
      <c r="B5847" s="88">
        <v>12.65</v>
      </c>
      <c r="C5847" s="29">
        <f t="shared" si="281"/>
        <v>13.775384453747392</v>
      </c>
      <c r="D5847" s="80">
        <f t="shared" si="282"/>
        <v>15.314791300213409</v>
      </c>
      <c r="E5847" s="80">
        <f t="shared" si="283"/>
        <v>15.464494622907523</v>
      </c>
    </row>
    <row r="5848" spans="1:5" x14ac:dyDescent="0.3">
      <c r="A5848" s="83">
        <v>45209</v>
      </c>
      <c r="B5848" s="88">
        <v>12.65</v>
      </c>
      <c r="C5848" s="29">
        <f t="shared" si="281"/>
        <v>13.781897317763278</v>
      </c>
      <c r="D5848" s="80">
        <f t="shared" si="282"/>
        <v>15.32232450387146</v>
      </c>
      <c r="E5848" s="80">
        <f t="shared" si="283"/>
        <v>15.472112299727895</v>
      </c>
    </row>
    <row r="5849" spans="1:5" x14ac:dyDescent="0.3">
      <c r="A5849" s="83">
        <v>45210</v>
      </c>
      <c r="B5849" s="88">
        <v>12.65</v>
      </c>
      <c r="C5849" s="29">
        <f t="shared" si="281"/>
        <v>13.788413260996142</v>
      </c>
      <c r="D5849" s="80">
        <f t="shared" si="282"/>
        <v>15.329861413042451</v>
      </c>
      <c r="E5849" s="80">
        <f t="shared" si="283"/>
        <v>15.47973372895024</v>
      </c>
    </row>
    <row r="5850" spans="1:5" x14ac:dyDescent="0.3">
      <c r="A5850" s="83">
        <v>45212</v>
      </c>
      <c r="B5850" s="88">
        <v>12.65</v>
      </c>
      <c r="C5850" s="29">
        <f t="shared" si="281"/>
        <v>13.794932284901806</v>
      </c>
      <c r="D5850" s="80">
        <f t="shared" si="282"/>
        <v>15.337402029549091</v>
      </c>
      <c r="E5850" s="80">
        <f t="shared" si="283"/>
        <v>15.487358912422961</v>
      </c>
    </row>
    <row r="5851" spans="1:5" x14ac:dyDescent="0.3">
      <c r="A5851" s="83">
        <v>45215</v>
      </c>
      <c r="B5851" s="88">
        <v>12.65</v>
      </c>
      <c r="C5851" s="29">
        <f t="shared" si="281"/>
        <v>13.801454390936783</v>
      </c>
      <c r="D5851" s="80">
        <f t="shared" si="282"/>
        <v>15.344946355214983</v>
      </c>
      <c r="E5851" s="80">
        <f t="shared" si="283"/>
        <v>15.494987851995367</v>
      </c>
    </row>
    <row r="5852" spans="1:5" x14ac:dyDescent="0.3">
      <c r="A5852" s="83">
        <v>45216</v>
      </c>
      <c r="B5852" s="88">
        <v>12.65</v>
      </c>
      <c r="C5852" s="29">
        <f t="shared" si="281"/>
        <v>13.807979580558273</v>
      </c>
      <c r="D5852" s="80">
        <f t="shared" si="282"/>
        <v>15.35249439186463</v>
      </c>
      <c r="E5852" s="80">
        <f t="shared" si="283"/>
        <v>15.50262054951768</v>
      </c>
    </row>
    <row r="5853" spans="1:5" x14ac:dyDescent="0.3">
      <c r="A5853" s="83">
        <v>45217</v>
      </c>
      <c r="B5853" s="88">
        <v>12.65</v>
      </c>
      <c r="C5853" s="29">
        <f t="shared" si="281"/>
        <v>13.814507855224164</v>
      </c>
      <c r="D5853" s="80">
        <f t="shared" si="282"/>
        <v>15.360046141323428</v>
      </c>
      <c r="E5853" s="80">
        <f t="shared" si="283"/>
        <v>15.510257006841035</v>
      </c>
    </row>
    <row r="5854" spans="1:5" x14ac:dyDescent="0.3">
      <c r="A5854" s="83">
        <v>45218</v>
      </c>
      <c r="B5854" s="88">
        <v>12.65</v>
      </c>
      <c r="C5854" s="29">
        <f t="shared" si="281"/>
        <v>13.821039216393034</v>
      </c>
      <c r="D5854" s="80">
        <f t="shared" si="282"/>
        <v>15.367601605417674</v>
      </c>
      <c r="E5854" s="80">
        <f t="shared" si="283"/>
        <v>15.517897225817478</v>
      </c>
    </row>
    <row r="5855" spans="1:5" x14ac:dyDescent="0.3">
      <c r="A5855" s="83">
        <v>45219</v>
      </c>
      <c r="B5855" s="88">
        <v>12.65</v>
      </c>
      <c r="C5855" s="29">
        <f t="shared" si="281"/>
        <v>13.827573665524151</v>
      </c>
      <c r="D5855" s="80">
        <f t="shared" si="282"/>
        <v>15.375160785974563</v>
      </c>
      <c r="E5855" s="80">
        <f t="shared" si="283"/>
        <v>15.525541208299966</v>
      </c>
    </row>
    <row r="5856" spans="1:5" x14ac:dyDescent="0.3">
      <c r="A5856" s="83">
        <v>45222</v>
      </c>
      <c r="B5856" s="88">
        <v>12.65</v>
      </c>
      <c r="C5856" s="29">
        <f t="shared" si="281"/>
        <v>13.834111204077471</v>
      </c>
      <c r="D5856" s="80">
        <f t="shared" si="282"/>
        <v>15.382723684822189</v>
      </c>
      <c r="E5856" s="80">
        <f t="shared" si="283"/>
        <v>15.53318895614237</v>
      </c>
    </row>
    <row r="5857" spans="1:5" x14ac:dyDescent="0.3">
      <c r="A5857" s="83">
        <v>45223</v>
      </c>
      <c r="B5857" s="88">
        <v>12.65</v>
      </c>
      <c r="C5857" s="29">
        <f t="shared" si="281"/>
        <v>13.840651833513645</v>
      </c>
      <c r="D5857" s="80">
        <f t="shared" si="282"/>
        <v>15.390290303789543</v>
      </c>
      <c r="E5857" s="80">
        <f t="shared" si="283"/>
        <v>15.540840471199473</v>
      </c>
    </row>
    <row r="5858" spans="1:5" x14ac:dyDescent="0.3">
      <c r="A5858" s="83">
        <v>45224</v>
      </c>
      <c r="B5858" s="88">
        <v>12.65</v>
      </c>
      <c r="C5858" s="29">
        <f t="shared" si="281"/>
        <v>13.847195555294011</v>
      </c>
      <c r="D5858" s="80">
        <f t="shared" si="282"/>
        <v>15.397860644706521</v>
      </c>
      <c r="E5858" s="80">
        <f t="shared" si="283"/>
        <v>15.548495755326973</v>
      </c>
    </row>
    <row r="5859" spans="1:5" x14ac:dyDescent="0.3">
      <c r="A5859" s="83">
        <v>45225</v>
      </c>
      <c r="B5859" s="88">
        <v>12.65</v>
      </c>
      <c r="C5859" s="29">
        <f t="shared" si="281"/>
        <v>13.853742370880596</v>
      </c>
      <c r="D5859" s="80">
        <f t="shared" si="282"/>
        <v>15.405434709403911</v>
      </c>
      <c r="E5859" s="80">
        <f t="shared" si="283"/>
        <v>15.556154810381482</v>
      </c>
    </row>
    <row r="5860" spans="1:5" x14ac:dyDescent="0.3">
      <c r="A5860" s="83">
        <v>45226</v>
      </c>
      <c r="B5860" s="88">
        <v>12.65</v>
      </c>
      <c r="C5860" s="29">
        <f t="shared" si="281"/>
        <v>13.860292281736124</v>
      </c>
      <c r="D5860" s="80">
        <f t="shared" si="282"/>
        <v>15.413012499713409</v>
      </c>
      <c r="E5860" s="80">
        <f t="shared" si="283"/>
        <v>15.563817638220527</v>
      </c>
    </row>
    <row r="5861" spans="1:5" x14ac:dyDescent="0.3">
      <c r="A5861" s="83">
        <v>45229</v>
      </c>
      <c r="B5861" s="88">
        <v>12.65</v>
      </c>
      <c r="C5861" s="29">
        <f t="shared" si="281"/>
        <v>13.866845289324004</v>
      </c>
      <c r="D5861" s="80">
        <f t="shared" si="282"/>
        <v>15.420594017467607</v>
      </c>
      <c r="E5861" s="80">
        <f t="shared" si="283"/>
        <v>15.571484240702548</v>
      </c>
    </row>
    <row r="5862" spans="1:5" x14ac:dyDescent="0.3">
      <c r="A5862" s="83">
        <v>45230</v>
      </c>
      <c r="B5862" s="88">
        <v>12.65</v>
      </c>
      <c r="C5862" s="29">
        <f t="shared" si="281"/>
        <v>13.873401395108342</v>
      </c>
      <c r="D5862" s="80">
        <f t="shared" si="282"/>
        <v>15.428179264500002</v>
      </c>
      <c r="E5862" s="80">
        <f t="shared" si="283"/>
        <v>15.5791546196869</v>
      </c>
    </row>
    <row r="5863" spans="1:5" x14ac:dyDescent="0.3">
      <c r="A5863" s="83">
        <v>45231</v>
      </c>
      <c r="B5863" s="88">
        <v>12.65</v>
      </c>
      <c r="C5863" s="29">
        <f t="shared" si="281"/>
        <v>13.879960600553934</v>
      </c>
      <c r="D5863" s="80">
        <f t="shared" si="282"/>
        <v>15.435768242644992</v>
      </c>
      <c r="E5863" s="80">
        <f t="shared" si="283"/>
        <v>15.586828777033858</v>
      </c>
    </row>
    <row r="5864" spans="1:5" x14ac:dyDescent="0.3">
      <c r="A5864" s="83">
        <v>45233</v>
      </c>
      <c r="B5864" s="88">
        <v>12.15</v>
      </c>
      <c r="C5864" s="29">
        <f t="shared" si="281"/>
        <v>13.886522907126269</v>
      </c>
      <c r="D5864" s="80">
        <f t="shared" si="282"/>
        <v>15.443360953737875</v>
      </c>
      <c r="E5864" s="80">
        <f t="shared" si="283"/>
        <v>15.594506714604611</v>
      </c>
    </row>
    <row r="5865" spans="1:5" x14ac:dyDescent="0.3">
      <c r="A5865" s="83">
        <v>45236</v>
      </c>
      <c r="B5865" s="88">
        <v>12.15</v>
      </c>
      <c r="C5865" s="29">
        <f t="shared" si="281"/>
        <v>13.892843080296988</v>
      </c>
      <c r="D5865" s="80">
        <f t="shared" si="282"/>
        <v>15.450673651578334</v>
      </c>
      <c r="E5865" s="80">
        <f t="shared" si="283"/>
        <v>15.601913029821979</v>
      </c>
    </row>
    <row r="5866" spans="1:5" x14ac:dyDescent="0.3">
      <c r="A5866" s="83">
        <v>45237</v>
      </c>
      <c r="B5866" s="88">
        <v>12.15</v>
      </c>
      <c r="C5866" s="29">
        <f t="shared" si="281"/>
        <v>13.899166129968123</v>
      </c>
      <c r="D5866" s="80">
        <f t="shared" si="282"/>
        <v>15.45798981210738</v>
      </c>
      <c r="E5866" s="80">
        <f t="shared" si="283"/>
        <v>15.6093228625283</v>
      </c>
    </row>
    <row r="5867" spans="1:5" x14ac:dyDescent="0.3">
      <c r="A5867" s="83">
        <v>45238</v>
      </c>
      <c r="B5867" s="88">
        <v>12.15</v>
      </c>
      <c r="C5867" s="29">
        <f t="shared" ref="C5867:C5930" si="284">IF(A5867=$B$2,1,IF(A5866&lt;DATE(1998,1,2),ROUND(B5866/3000+1,8)*C5866,ROUND(((1+B5866/100)^(1/252)),8)*C5866))</f>
        <v>13.905492057448855</v>
      </c>
      <c r="D5867" s="80">
        <f t="shared" ref="D5867:D5930" si="285">(((ROUND(C5867/C5866,8)-1)*$D$1)+1)*D5866</f>
        <v>15.465309436964654</v>
      </c>
      <c r="E5867" s="80">
        <f t="shared" ref="E5867:E5930" si="286">(((ROUND(C5867/C5866,8))*(($E$1+1)^(1/252)))*E5866)</f>
        <v>15.616736214394139</v>
      </c>
    </row>
    <row r="5868" spans="1:5" x14ac:dyDescent="0.3">
      <c r="A5868" s="83">
        <v>45239</v>
      </c>
      <c r="B5868" s="88">
        <v>12.15</v>
      </c>
      <c r="C5868" s="29">
        <f t="shared" si="284"/>
        <v>13.911820864048961</v>
      </c>
      <c r="D5868" s="80">
        <f t="shared" si="285"/>
        <v>15.472632527790577</v>
      </c>
      <c r="E5868" s="80">
        <f t="shared" si="286"/>
        <v>15.624153087090853</v>
      </c>
    </row>
    <row r="5869" spans="1:5" x14ac:dyDescent="0.3">
      <c r="A5869" s="83">
        <v>45240</v>
      </c>
      <c r="B5869" s="88">
        <v>12.15</v>
      </c>
      <c r="C5869" s="29">
        <f t="shared" si="284"/>
        <v>13.918152551078816</v>
      </c>
      <c r="D5869" s="80">
        <f t="shared" si="285"/>
        <v>15.479959086226343</v>
      </c>
      <c r="E5869" s="80">
        <f t="shared" si="286"/>
        <v>15.631573482290596</v>
      </c>
    </row>
    <row r="5870" spans="1:5" x14ac:dyDescent="0.3">
      <c r="A5870" s="83">
        <v>45243</v>
      </c>
      <c r="B5870" s="88">
        <v>12.15</v>
      </c>
      <c r="C5870" s="29">
        <f t="shared" si="284"/>
        <v>13.924487119849388</v>
      </c>
      <c r="D5870" s="80">
        <f t="shared" si="285"/>
        <v>15.487289113913926</v>
      </c>
      <c r="E5870" s="80">
        <f t="shared" si="286"/>
        <v>15.638997401666312</v>
      </c>
    </row>
    <row r="5871" spans="1:5" x14ac:dyDescent="0.3">
      <c r="A5871" s="83">
        <v>45244</v>
      </c>
      <c r="B5871" s="88">
        <v>12.15</v>
      </c>
      <c r="C5871" s="29">
        <f t="shared" si="284"/>
        <v>13.930824571672245</v>
      </c>
      <c r="D5871" s="80">
        <f t="shared" si="285"/>
        <v>15.494622612496077</v>
      </c>
      <c r="E5871" s="80">
        <f t="shared" si="286"/>
        <v>15.646424846891744</v>
      </c>
    </row>
    <row r="5872" spans="1:5" x14ac:dyDescent="0.3">
      <c r="A5872" s="83">
        <v>45246</v>
      </c>
      <c r="B5872" s="88">
        <v>12.15</v>
      </c>
      <c r="C5872" s="29">
        <f t="shared" si="284"/>
        <v>13.93716490785955</v>
      </c>
      <c r="D5872" s="80">
        <f t="shared" si="285"/>
        <v>15.501959583616324</v>
      </c>
      <c r="E5872" s="80">
        <f t="shared" si="286"/>
        <v>15.653855819641425</v>
      </c>
    </row>
    <row r="5873" spans="1:5" x14ac:dyDescent="0.3">
      <c r="A5873" s="83">
        <v>45247</v>
      </c>
      <c r="B5873" s="88">
        <v>12.15</v>
      </c>
      <c r="C5873" s="29">
        <f t="shared" si="284"/>
        <v>13.943508129724064</v>
      </c>
      <c r="D5873" s="80">
        <f t="shared" si="285"/>
        <v>15.509300028918975</v>
      </c>
      <c r="E5873" s="80">
        <f t="shared" si="286"/>
        <v>15.661290321590686</v>
      </c>
    </row>
    <row r="5874" spans="1:5" x14ac:dyDescent="0.3">
      <c r="A5874" s="83">
        <v>45250</v>
      </c>
      <c r="B5874" s="88">
        <v>12.15</v>
      </c>
      <c r="C5874" s="29">
        <f t="shared" si="284"/>
        <v>13.949854238579144</v>
      </c>
      <c r="D5874" s="80">
        <f t="shared" si="285"/>
        <v>15.516643950049113</v>
      </c>
      <c r="E5874" s="80">
        <f t="shared" si="286"/>
        <v>15.668728354415654</v>
      </c>
    </row>
    <row r="5875" spans="1:5" x14ac:dyDescent="0.3">
      <c r="A5875" s="83">
        <v>45251</v>
      </c>
      <c r="B5875" s="88">
        <v>12.15</v>
      </c>
      <c r="C5875" s="29">
        <f t="shared" si="284"/>
        <v>13.956203235738748</v>
      </c>
      <c r="D5875" s="80">
        <f t="shared" si="285"/>
        <v>15.523991348652604</v>
      </c>
      <c r="E5875" s="80">
        <f t="shared" si="286"/>
        <v>15.676169919793251</v>
      </c>
    </row>
    <row r="5876" spans="1:5" x14ac:dyDescent="0.3">
      <c r="A5876" s="83">
        <v>45252</v>
      </c>
      <c r="B5876" s="88">
        <v>12.15</v>
      </c>
      <c r="C5876" s="29">
        <f t="shared" si="284"/>
        <v>13.962555122517429</v>
      </c>
      <c r="D5876" s="80">
        <f t="shared" si="285"/>
        <v>15.531342226376092</v>
      </c>
      <c r="E5876" s="80">
        <f t="shared" si="286"/>
        <v>15.683615019401197</v>
      </c>
    </row>
    <row r="5877" spans="1:5" x14ac:dyDescent="0.3">
      <c r="A5877" s="83">
        <v>45253</v>
      </c>
      <c r="B5877" s="88">
        <v>12.15</v>
      </c>
      <c r="C5877" s="29">
        <f t="shared" si="284"/>
        <v>13.96890990023034</v>
      </c>
      <c r="D5877" s="80">
        <f t="shared" si="285"/>
        <v>15.538696584866997</v>
      </c>
      <c r="E5877" s="80">
        <f t="shared" si="286"/>
        <v>15.691063654918006</v>
      </c>
    </row>
    <row r="5878" spans="1:5" x14ac:dyDescent="0.3">
      <c r="A5878" s="83">
        <v>45254</v>
      </c>
      <c r="B5878" s="88">
        <v>12.15</v>
      </c>
      <c r="C5878" s="29">
        <f t="shared" si="284"/>
        <v>13.975267570193232</v>
      </c>
      <c r="D5878" s="80">
        <f t="shared" si="285"/>
        <v>15.546054425773526</v>
      </c>
      <c r="E5878" s="80">
        <f t="shared" si="286"/>
        <v>15.698515828022993</v>
      </c>
    </row>
    <row r="5879" spans="1:5" x14ac:dyDescent="0.3">
      <c r="A5879" s="83">
        <v>45257</v>
      </c>
      <c r="B5879" s="88">
        <v>12.15</v>
      </c>
      <c r="C5879" s="29">
        <f t="shared" si="284"/>
        <v>13.981628133722454</v>
      </c>
      <c r="D5879" s="80">
        <f t="shared" si="285"/>
        <v>15.553415750744662</v>
      </c>
      <c r="E5879" s="80">
        <f t="shared" si="286"/>
        <v>15.705971540396266</v>
      </c>
    </row>
    <row r="5880" spans="1:5" x14ac:dyDescent="0.3">
      <c r="A5880" s="83">
        <v>45258</v>
      </c>
      <c r="B5880" s="88">
        <v>12.15</v>
      </c>
      <c r="C5880" s="29">
        <f t="shared" si="284"/>
        <v>13.987991592134955</v>
      </c>
      <c r="D5880" s="80">
        <f t="shared" si="285"/>
        <v>15.560780561430169</v>
      </c>
      <c r="E5880" s="80">
        <f t="shared" si="286"/>
        <v>15.713430793718736</v>
      </c>
    </row>
    <row r="5881" spans="1:5" x14ac:dyDescent="0.3">
      <c r="A5881" s="83">
        <v>45259</v>
      </c>
      <c r="B5881" s="88">
        <v>12.15</v>
      </c>
      <c r="C5881" s="29">
        <f t="shared" si="284"/>
        <v>13.994357946748284</v>
      </c>
      <c r="D5881" s="80">
        <f t="shared" si="285"/>
        <v>15.568148859480594</v>
      </c>
      <c r="E5881" s="80">
        <f t="shared" si="286"/>
        <v>15.720893589672107</v>
      </c>
    </row>
    <row r="5882" spans="1:5" x14ac:dyDescent="0.3">
      <c r="A5882" s="83">
        <v>45260</v>
      </c>
      <c r="B5882" s="88">
        <v>12.15</v>
      </c>
      <c r="C5882" s="29">
        <f t="shared" si="284"/>
        <v>14.000727198880588</v>
      </c>
      <c r="D5882" s="80">
        <f t="shared" si="285"/>
        <v>15.575520646547263</v>
      </c>
      <c r="E5882" s="80">
        <f t="shared" si="286"/>
        <v>15.728359929938886</v>
      </c>
    </row>
    <row r="5883" spans="1:5" x14ac:dyDescent="0.3">
      <c r="A5883" s="83">
        <v>45261</v>
      </c>
      <c r="B5883" s="88">
        <v>12.15</v>
      </c>
      <c r="C5883" s="29">
        <f t="shared" si="284"/>
        <v>14.007099349850614</v>
      </c>
      <c r="D5883" s="80">
        <f t="shared" si="285"/>
        <v>15.582895924282287</v>
      </c>
      <c r="E5883" s="80">
        <f t="shared" si="286"/>
        <v>15.735829816202378</v>
      </c>
    </row>
    <row r="5884" spans="1:5" x14ac:dyDescent="0.3">
      <c r="A5884" s="83">
        <v>45264</v>
      </c>
      <c r="B5884" s="88">
        <v>12.15</v>
      </c>
      <c r="C5884" s="29">
        <f t="shared" si="284"/>
        <v>14.013474400977712</v>
      </c>
      <c r="D5884" s="80">
        <f t="shared" si="285"/>
        <v>15.590274694338556</v>
      </c>
      <c r="E5884" s="80">
        <f t="shared" si="286"/>
        <v>15.743303250146685</v>
      </c>
    </row>
    <row r="5885" spans="1:5" x14ac:dyDescent="0.3">
      <c r="A5885" s="83">
        <v>45265</v>
      </c>
      <c r="B5885" s="88">
        <v>12.15</v>
      </c>
      <c r="C5885" s="29">
        <f t="shared" si="284"/>
        <v>14.019852353581829</v>
      </c>
      <c r="D5885" s="80">
        <f t="shared" si="285"/>
        <v>15.597656958369745</v>
      </c>
      <c r="E5885" s="80">
        <f t="shared" si="286"/>
        <v>15.750780233456712</v>
      </c>
    </row>
    <row r="5886" spans="1:5" x14ac:dyDescent="0.3">
      <c r="A5886" s="83">
        <v>45266</v>
      </c>
      <c r="B5886" s="88">
        <v>12.15</v>
      </c>
      <c r="C5886" s="29">
        <f t="shared" si="284"/>
        <v>14.026233208983514</v>
      </c>
      <c r="D5886" s="80">
        <f t="shared" si="285"/>
        <v>15.605042718030312</v>
      </c>
      <c r="E5886" s="80">
        <f t="shared" si="286"/>
        <v>15.758260767818163</v>
      </c>
    </row>
    <row r="5887" spans="1:5" x14ac:dyDescent="0.3">
      <c r="A5887" s="83">
        <v>45267</v>
      </c>
      <c r="B5887" s="88">
        <v>12.15</v>
      </c>
      <c r="C5887" s="29">
        <f t="shared" si="284"/>
        <v>14.032616968503918</v>
      </c>
      <c r="D5887" s="80">
        <f t="shared" si="285"/>
        <v>15.612431974975497</v>
      </c>
      <c r="E5887" s="80">
        <f t="shared" si="286"/>
        <v>15.765744854917541</v>
      </c>
    </row>
    <row r="5888" spans="1:5" x14ac:dyDescent="0.3">
      <c r="A5888" s="83">
        <v>45268</v>
      </c>
      <c r="B5888" s="88">
        <v>12.15</v>
      </c>
      <c r="C5888" s="29">
        <f t="shared" si="284"/>
        <v>14.039003633464793</v>
      </c>
      <c r="D5888" s="80">
        <f t="shared" si="285"/>
        <v>15.619824730861325</v>
      </c>
      <c r="E5888" s="80">
        <f t="shared" si="286"/>
        <v>15.773232496442153</v>
      </c>
    </row>
    <row r="5889" spans="1:5" x14ac:dyDescent="0.3">
      <c r="A5889" s="83">
        <v>45271</v>
      </c>
      <c r="B5889" s="88">
        <v>12.15</v>
      </c>
      <c r="C5889" s="29">
        <f t="shared" si="284"/>
        <v>14.045393205188491</v>
      </c>
      <c r="D5889" s="80">
        <f t="shared" si="285"/>
        <v>15.627220987344606</v>
      </c>
      <c r="E5889" s="80">
        <f t="shared" si="286"/>
        <v>15.780723694080105</v>
      </c>
    </row>
    <row r="5890" spans="1:5" x14ac:dyDescent="0.3">
      <c r="A5890" s="83">
        <v>45272</v>
      </c>
      <c r="B5890" s="88">
        <v>12.15</v>
      </c>
      <c r="C5890" s="29">
        <f t="shared" si="284"/>
        <v>14.051785684997968</v>
      </c>
      <c r="D5890" s="80">
        <f t="shared" si="285"/>
        <v>15.634620746082931</v>
      </c>
      <c r="E5890" s="80">
        <f t="shared" si="286"/>
        <v>15.788218449520308</v>
      </c>
    </row>
    <row r="5891" spans="1:5" x14ac:dyDescent="0.3">
      <c r="A5891" s="83">
        <v>45273</v>
      </c>
      <c r="B5891" s="88">
        <v>12.15</v>
      </c>
      <c r="C5891" s="29">
        <f t="shared" si="284"/>
        <v>14.058181074216781</v>
      </c>
      <c r="D5891" s="80">
        <f t="shared" si="285"/>
        <v>15.64202400873468</v>
      </c>
      <c r="E5891" s="80">
        <f t="shared" si="286"/>
        <v>15.79571676445247</v>
      </c>
    </row>
    <row r="5892" spans="1:5" x14ac:dyDescent="0.3">
      <c r="A5892" s="83">
        <v>45274</v>
      </c>
      <c r="B5892" s="88">
        <v>11.65</v>
      </c>
      <c r="C5892" s="29">
        <f t="shared" si="284"/>
        <v>14.064579374169089</v>
      </c>
      <c r="D5892" s="80">
        <f t="shared" si="285"/>
        <v>15.649430776959015</v>
      </c>
      <c r="E5892" s="80">
        <f t="shared" si="286"/>
        <v>15.803218640567104</v>
      </c>
    </row>
    <row r="5893" spans="1:5" x14ac:dyDescent="0.3">
      <c r="A5893" s="83">
        <v>45275</v>
      </c>
      <c r="B5893" s="88">
        <v>11.65</v>
      </c>
      <c r="C5893" s="29">
        <f t="shared" si="284"/>
        <v>14.070731080541558</v>
      </c>
      <c r="D5893" s="80">
        <f t="shared" si="285"/>
        <v>15.656552215629462</v>
      </c>
      <c r="E5893" s="80">
        <f t="shared" si="286"/>
        <v>15.81044372490817</v>
      </c>
    </row>
    <row r="5894" spans="1:5" x14ac:dyDescent="0.3">
      <c r="A5894" s="83">
        <v>45278</v>
      </c>
      <c r="B5894" s="88">
        <v>11.65</v>
      </c>
      <c r="C5894" s="29">
        <f t="shared" si="284"/>
        <v>14.076885477608878</v>
      </c>
      <c r="D5894" s="80">
        <f t="shared" si="285"/>
        <v>15.663676894985752</v>
      </c>
      <c r="E5894" s="80">
        <f t="shared" si="286"/>
        <v>15.817672112490488</v>
      </c>
    </row>
    <row r="5895" spans="1:5" x14ac:dyDescent="0.3">
      <c r="A5895" s="83">
        <v>45279</v>
      </c>
      <c r="B5895" s="88">
        <v>11.65</v>
      </c>
      <c r="C5895" s="29">
        <f t="shared" si="284"/>
        <v>14.083042566547931</v>
      </c>
      <c r="D5895" s="80">
        <f t="shared" si="285"/>
        <v>15.67080481650259</v>
      </c>
      <c r="E5895" s="80">
        <f t="shared" si="286"/>
        <v>15.82490380482427</v>
      </c>
    </row>
    <row r="5896" spans="1:5" x14ac:dyDescent="0.3">
      <c r="A5896" s="83">
        <v>45280</v>
      </c>
      <c r="B5896" s="88">
        <v>11.65</v>
      </c>
      <c r="C5896" s="29">
        <f t="shared" si="284"/>
        <v>14.089202348536114</v>
      </c>
      <c r="D5896" s="80">
        <f t="shared" si="285"/>
        <v>15.677935981655358</v>
      </c>
      <c r="E5896" s="80">
        <f t="shared" si="286"/>
        <v>15.832138803420417</v>
      </c>
    </row>
    <row r="5897" spans="1:5" x14ac:dyDescent="0.3">
      <c r="A5897" s="83">
        <v>45281</v>
      </c>
      <c r="B5897" s="88">
        <v>11.65</v>
      </c>
      <c r="C5897" s="29">
        <f t="shared" si="284"/>
        <v>14.095364824751341</v>
      </c>
      <c r="D5897" s="80">
        <f t="shared" si="285"/>
        <v>15.685070391920103</v>
      </c>
      <c r="E5897" s="80">
        <f t="shared" si="286"/>
        <v>15.839377109790522</v>
      </c>
    </row>
    <row r="5898" spans="1:5" x14ac:dyDescent="0.3">
      <c r="A5898" s="83">
        <v>45282</v>
      </c>
      <c r="B5898" s="88">
        <v>11.65</v>
      </c>
      <c r="C5898" s="29">
        <f t="shared" si="284"/>
        <v>14.10152999637204</v>
      </c>
      <c r="D5898" s="80">
        <f t="shared" si="285"/>
        <v>15.692208048773551</v>
      </c>
      <c r="E5898" s="80">
        <f t="shared" si="286"/>
        <v>15.846618725446868</v>
      </c>
    </row>
    <row r="5899" spans="1:5" x14ac:dyDescent="0.3">
      <c r="A5899" s="83">
        <v>45286</v>
      </c>
      <c r="B5899" s="88">
        <v>11.65</v>
      </c>
      <c r="C5899" s="29">
        <f t="shared" si="284"/>
        <v>14.107697864577155</v>
      </c>
      <c r="D5899" s="80">
        <f t="shared" si="285"/>
        <v>15.699348953693095</v>
      </c>
      <c r="E5899" s="80">
        <f t="shared" si="286"/>
        <v>15.853863651902429</v>
      </c>
    </row>
    <row r="5900" spans="1:5" x14ac:dyDescent="0.3">
      <c r="A5900" s="83">
        <v>45287</v>
      </c>
      <c r="B5900" s="88">
        <v>11.65</v>
      </c>
      <c r="C5900" s="29">
        <f t="shared" si="284"/>
        <v>14.113868430546143</v>
      </c>
      <c r="D5900" s="80">
        <f t="shared" si="285"/>
        <v>15.706493108156801</v>
      </c>
      <c r="E5900" s="80">
        <f t="shared" si="286"/>
        <v>15.861111890670873</v>
      </c>
    </row>
    <row r="5901" spans="1:5" x14ac:dyDescent="0.3">
      <c r="A5901" s="83">
        <v>45288</v>
      </c>
      <c r="B5901" s="88">
        <v>11.65</v>
      </c>
      <c r="C5901" s="29">
        <f t="shared" si="284"/>
        <v>14.120041695458982</v>
      </c>
      <c r="D5901" s="80">
        <f t="shared" si="285"/>
        <v>15.71364051364341</v>
      </c>
      <c r="E5901" s="80">
        <f t="shared" si="286"/>
        <v>15.868363443266558</v>
      </c>
    </row>
    <row r="5902" spans="1:5" x14ac:dyDescent="0.3">
      <c r="A5902" s="83">
        <v>45289</v>
      </c>
      <c r="B5902" s="88">
        <v>11.65</v>
      </c>
      <c r="C5902" s="29">
        <f t="shared" si="284"/>
        <v>14.12621766049616</v>
      </c>
      <c r="D5902" s="80">
        <f t="shared" si="285"/>
        <v>15.720791171632335</v>
      </c>
      <c r="E5902" s="80">
        <f t="shared" si="286"/>
        <v>15.875618311204535</v>
      </c>
    </row>
    <row r="5903" spans="1:5" x14ac:dyDescent="0.3">
      <c r="A5903" s="83">
        <v>45293</v>
      </c>
      <c r="B5903" s="88">
        <v>11.65</v>
      </c>
      <c r="C5903" s="29">
        <f t="shared" si="284"/>
        <v>14.132396326838686</v>
      </c>
      <c r="D5903" s="80">
        <f t="shared" si="285"/>
        <v>15.727945083603659</v>
      </c>
      <c r="E5903" s="80">
        <f t="shared" si="286"/>
        <v>15.882876496000549</v>
      </c>
    </row>
    <row r="5904" spans="1:5" x14ac:dyDescent="0.3">
      <c r="A5904" s="83">
        <v>45294</v>
      </c>
      <c r="B5904" s="88">
        <v>11.65</v>
      </c>
      <c r="C5904" s="29">
        <f t="shared" si="284"/>
        <v>14.138577695668083</v>
      </c>
      <c r="D5904" s="80">
        <f t="shared" si="285"/>
        <v>15.735102251038143</v>
      </c>
      <c r="E5904" s="80">
        <f t="shared" si="286"/>
        <v>15.890137999171033</v>
      </c>
    </row>
    <row r="5905" spans="1:5" x14ac:dyDescent="0.3">
      <c r="A5905" s="83">
        <v>45295</v>
      </c>
      <c r="B5905" s="88">
        <v>11.65</v>
      </c>
      <c r="C5905" s="29">
        <f t="shared" si="284"/>
        <v>14.144761768166392</v>
      </c>
      <c r="D5905" s="80">
        <f t="shared" si="285"/>
        <v>15.742262675417217</v>
      </c>
      <c r="E5905" s="80">
        <f t="shared" si="286"/>
        <v>15.89740282223312</v>
      </c>
    </row>
    <row r="5906" spans="1:5" x14ac:dyDescent="0.3">
      <c r="A5906" s="83">
        <v>45296</v>
      </c>
      <c r="B5906" s="88">
        <v>11.65</v>
      </c>
      <c r="C5906" s="29">
        <f t="shared" si="284"/>
        <v>14.150948545516171</v>
      </c>
      <c r="D5906" s="80">
        <f t="shared" si="285"/>
        <v>15.749426358222992</v>
      </c>
      <c r="E5906" s="80">
        <f t="shared" si="286"/>
        <v>15.904670966704632</v>
      </c>
    </row>
    <row r="5907" spans="1:5" x14ac:dyDescent="0.3">
      <c r="A5907" s="83">
        <v>45299</v>
      </c>
      <c r="B5907" s="88">
        <v>11.65</v>
      </c>
      <c r="C5907" s="29">
        <f t="shared" si="284"/>
        <v>14.157138028900496</v>
      </c>
      <c r="D5907" s="80">
        <f t="shared" si="285"/>
        <v>15.756593300938247</v>
      </c>
      <c r="E5907" s="80">
        <f t="shared" si="286"/>
        <v>15.911942434104088</v>
      </c>
    </row>
    <row r="5908" spans="1:5" x14ac:dyDescent="0.3">
      <c r="A5908" s="83">
        <v>45300</v>
      </c>
      <c r="B5908" s="88">
        <v>11.65</v>
      </c>
      <c r="C5908" s="29">
        <f t="shared" si="284"/>
        <v>14.163330219502958</v>
      </c>
      <c r="D5908" s="80">
        <f t="shared" si="285"/>
        <v>15.763763505046439</v>
      </c>
      <c r="E5908" s="80">
        <f t="shared" si="286"/>
        <v>15.919217225950698</v>
      </c>
    </row>
    <row r="5909" spans="1:5" x14ac:dyDescent="0.3">
      <c r="A5909" s="83">
        <v>45301</v>
      </c>
      <c r="B5909" s="88">
        <v>11.65</v>
      </c>
      <c r="C5909" s="29">
        <f t="shared" si="284"/>
        <v>14.169525118507668</v>
      </c>
      <c r="D5909" s="80">
        <f t="shared" si="285"/>
        <v>15.7709369720317</v>
      </c>
      <c r="E5909" s="80">
        <f t="shared" si="286"/>
        <v>15.926495343764369</v>
      </c>
    </row>
    <row r="5910" spans="1:5" x14ac:dyDescent="0.3">
      <c r="A5910" s="83">
        <v>45302</v>
      </c>
      <c r="B5910" s="88">
        <v>11.65</v>
      </c>
      <c r="C5910" s="29">
        <f t="shared" si="284"/>
        <v>14.175722727099254</v>
      </c>
      <c r="D5910" s="80">
        <f t="shared" si="285"/>
        <v>15.778113703378835</v>
      </c>
      <c r="E5910" s="80">
        <f t="shared" si="286"/>
        <v>15.933776789065702</v>
      </c>
    </row>
    <row r="5911" spans="1:5" x14ac:dyDescent="0.3">
      <c r="A5911" s="83">
        <v>45303</v>
      </c>
      <c r="B5911" s="88">
        <v>11.65</v>
      </c>
      <c r="C5911" s="29">
        <f t="shared" si="284"/>
        <v>14.181923046462861</v>
      </c>
      <c r="D5911" s="80">
        <f t="shared" si="285"/>
        <v>15.785293700573328</v>
      </c>
      <c r="E5911" s="80">
        <f t="shared" si="286"/>
        <v>15.941061563375992</v>
      </c>
    </row>
    <row r="5912" spans="1:5" x14ac:dyDescent="0.3">
      <c r="A5912" s="83">
        <v>45306</v>
      </c>
      <c r="B5912" s="88">
        <v>11.65</v>
      </c>
      <c r="C5912" s="29">
        <f t="shared" si="284"/>
        <v>14.188126077784155</v>
      </c>
      <c r="D5912" s="80">
        <f t="shared" si="285"/>
        <v>15.792476965101336</v>
      </c>
      <c r="E5912" s="80">
        <f t="shared" si="286"/>
        <v>15.948349668217235</v>
      </c>
    </row>
    <row r="5913" spans="1:5" x14ac:dyDescent="0.3">
      <c r="A5913" s="83">
        <v>45307</v>
      </c>
      <c r="B5913" s="88">
        <v>11.65</v>
      </c>
      <c r="C5913" s="29">
        <f t="shared" si="284"/>
        <v>14.194331822249318</v>
      </c>
      <c r="D5913" s="80">
        <f t="shared" si="285"/>
        <v>15.799663498449695</v>
      </c>
      <c r="E5913" s="80">
        <f t="shared" si="286"/>
        <v>15.955641105112115</v>
      </c>
    </row>
    <row r="5914" spans="1:5" x14ac:dyDescent="0.3">
      <c r="A5914" s="83">
        <v>45308</v>
      </c>
      <c r="B5914" s="88">
        <v>11.65</v>
      </c>
      <c r="C5914" s="29">
        <f t="shared" si="284"/>
        <v>14.200540281045052</v>
      </c>
      <c r="D5914" s="80">
        <f t="shared" si="285"/>
        <v>15.806853302105914</v>
      </c>
      <c r="E5914" s="80">
        <f t="shared" si="286"/>
        <v>15.962935875584016</v>
      </c>
    </row>
    <row r="5915" spans="1:5" x14ac:dyDescent="0.3">
      <c r="A5915" s="83">
        <v>45309</v>
      </c>
      <c r="B5915" s="88">
        <v>11.65</v>
      </c>
      <c r="C5915" s="29">
        <f t="shared" si="284"/>
        <v>14.20675145535858</v>
      </c>
      <c r="D5915" s="80">
        <f t="shared" si="285"/>
        <v>15.814046377558181</v>
      </c>
      <c r="E5915" s="80">
        <f t="shared" si="286"/>
        <v>15.970233981157019</v>
      </c>
    </row>
    <row r="5916" spans="1:5" x14ac:dyDescent="0.3">
      <c r="A5916" s="83">
        <v>45310</v>
      </c>
      <c r="B5916" s="88">
        <v>11.65</v>
      </c>
      <c r="C5916" s="29">
        <f t="shared" si="284"/>
        <v>14.21296534637764</v>
      </c>
      <c r="D5916" s="80">
        <f t="shared" si="285"/>
        <v>15.821242726295365</v>
      </c>
      <c r="E5916" s="80">
        <f t="shared" si="286"/>
        <v>15.977535423355903</v>
      </c>
    </row>
    <row r="5917" spans="1:5" x14ac:dyDescent="0.3">
      <c r="A5917" s="83">
        <v>45313</v>
      </c>
      <c r="B5917" s="88">
        <v>11.65</v>
      </c>
      <c r="C5917" s="29">
        <f t="shared" si="284"/>
        <v>14.219181955290493</v>
      </c>
      <c r="D5917" s="80">
        <f t="shared" si="285"/>
        <v>15.828442349807005</v>
      </c>
      <c r="E5917" s="80">
        <f t="shared" si="286"/>
        <v>15.98484020370614</v>
      </c>
    </row>
    <row r="5918" spans="1:5" x14ac:dyDescent="0.3">
      <c r="A5918" s="83">
        <v>45314</v>
      </c>
      <c r="B5918" s="88">
        <v>11.65</v>
      </c>
      <c r="C5918" s="29">
        <f t="shared" si="284"/>
        <v>14.225401283285919</v>
      </c>
      <c r="D5918" s="80">
        <f t="shared" si="285"/>
        <v>15.835645249583324</v>
      </c>
      <c r="E5918" s="80">
        <f t="shared" si="286"/>
        <v>15.992148323733902</v>
      </c>
    </row>
    <row r="5919" spans="1:5" x14ac:dyDescent="0.3">
      <c r="A5919" s="83">
        <v>45315</v>
      </c>
      <c r="B5919" s="88">
        <v>11.65</v>
      </c>
      <c r="C5919" s="29">
        <f t="shared" si="284"/>
        <v>14.231623331553216</v>
      </c>
      <c r="D5919" s="80">
        <f t="shared" si="285"/>
        <v>15.842851427115219</v>
      </c>
      <c r="E5919" s="80">
        <f t="shared" si="286"/>
        <v>15.99945978496606</v>
      </c>
    </row>
    <row r="5920" spans="1:5" x14ac:dyDescent="0.3">
      <c r="A5920" s="83">
        <v>45316</v>
      </c>
      <c r="B5920" s="88">
        <v>11.65</v>
      </c>
      <c r="C5920" s="29">
        <f t="shared" si="284"/>
        <v>14.237848101282205</v>
      </c>
      <c r="D5920" s="80">
        <f t="shared" si="285"/>
        <v>15.850060883894269</v>
      </c>
      <c r="E5920" s="80">
        <f t="shared" si="286"/>
        <v>16.006774588930181</v>
      </c>
    </row>
    <row r="5921" spans="1:5" x14ac:dyDescent="0.3">
      <c r="A5921" s="83">
        <v>45317</v>
      </c>
      <c r="B5921" s="88">
        <v>11.65</v>
      </c>
      <c r="C5921" s="29">
        <f t="shared" si="284"/>
        <v>14.244075593663226</v>
      </c>
      <c r="D5921" s="80">
        <f t="shared" si="285"/>
        <v>15.857273621412729</v>
      </c>
      <c r="E5921" s="80">
        <f t="shared" si="286"/>
        <v>16.014092737154531</v>
      </c>
    </row>
    <row r="5922" spans="1:5" x14ac:dyDescent="0.3">
      <c r="A5922" s="83">
        <v>45320</v>
      </c>
      <c r="B5922" s="88">
        <v>11.65</v>
      </c>
      <c r="C5922" s="29">
        <f t="shared" si="284"/>
        <v>14.25030580988714</v>
      </c>
      <c r="D5922" s="80">
        <f t="shared" si="285"/>
        <v>15.864489641163534</v>
      </c>
      <c r="E5922" s="80">
        <f t="shared" si="286"/>
        <v>16.021414231168073</v>
      </c>
    </row>
    <row r="5923" spans="1:5" x14ac:dyDescent="0.3">
      <c r="A5923" s="83">
        <v>45321</v>
      </c>
      <c r="B5923" s="88">
        <v>11.65</v>
      </c>
      <c r="C5923" s="29">
        <f t="shared" si="284"/>
        <v>14.256538751145328</v>
      </c>
      <c r="D5923" s="80">
        <f t="shared" si="285"/>
        <v>15.871708944640298</v>
      </c>
      <c r="E5923" s="80">
        <f t="shared" si="286"/>
        <v>16.028739072500471</v>
      </c>
    </row>
    <row r="5924" spans="1:5" x14ac:dyDescent="0.3">
      <c r="A5924" s="83">
        <v>45322</v>
      </c>
      <c r="B5924" s="88">
        <v>11.65</v>
      </c>
      <c r="C5924" s="29">
        <f t="shared" si="284"/>
        <v>14.262774418629693</v>
      </c>
      <c r="D5924" s="80">
        <f t="shared" si="285"/>
        <v>15.878931533337317</v>
      </c>
      <c r="E5924" s="80">
        <f t="shared" si="286"/>
        <v>16.036067262682089</v>
      </c>
    </row>
    <row r="5925" spans="1:5" x14ac:dyDescent="0.3">
      <c r="A5925" s="83">
        <v>45323</v>
      </c>
      <c r="B5925" s="88">
        <v>11.15</v>
      </c>
      <c r="C5925" s="29">
        <f t="shared" si="284"/>
        <v>14.269012813532658</v>
      </c>
      <c r="D5925" s="80">
        <f t="shared" si="285"/>
        <v>15.886157408749565</v>
      </c>
      <c r="E5925" s="80">
        <f t="shared" si="286"/>
        <v>16.043398803243988</v>
      </c>
    </row>
    <row r="5926" spans="1:5" x14ac:dyDescent="0.3">
      <c r="A5926" s="83">
        <v>45324</v>
      </c>
      <c r="B5926" s="88">
        <v>11.15</v>
      </c>
      <c r="C5926" s="29">
        <f t="shared" si="284"/>
        <v>14.274999663238832</v>
      </c>
      <c r="D5926" s="80">
        <f t="shared" si="285"/>
        <v>15.893092044158141</v>
      </c>
      <c r="E5926" s="80">
        <f t="shared" si="286"/>
        <v>16.05044779669285</v>
      </c>
    </row>
    <row r="5927" spans="1:5" x14ac:dyDescent="0.3">
      <c r="A5927" s="83">
        <v>45327</v>
      </c>
      <c r="B5927" s="88">
        <v>11.15</v>
      </c>
      <c r="C5927" s="29">
        <f t="shared" si="284"/>
        <v>14.280989024847537</v>
      </c>
      <c r="D5927" s="80">
        <f t="shared" si="285"/>
        <v>15.900029706678122</v>
      </c>
      <c r="E5927" s="80">
        <f t="shared" si="286"/>
        <v>16.057499887260299</v>
      </c>
    </row>
    <row r="5928" spans="1:5" x14ac:dyDescent="0.3">
      <c r="A5928" s="83">
        <v>45328</v>
      </c>
      <c r="B5928" s="88">
        <v>11.15</v>
      </c>
      <c r="C5928" s="29">
        <f t="shared" si="284"/>
        <v>14.286980899412693</v>
      </c>
      <c r="D5928" s="80">
        <f t="shared" si="285"/>
        <v>15.906970397630902</v>
      </c>
      <c r="E5928" s="80">
        <f t="shared" si="286"/>
        <v>16.064555076307119</v>
      </c>
    </row>
    <row r="5929" spans="1:5" x14ac:dyDescent="0.3">
      <c r="A5929" s="83">
        <v>45329</v>
      </c>
      <c r="B5929" s="88">
        <v>11.15</v>
      </c>
      <c r="C5929" s="29">
        <f t="shared" si="284"/>
        <v>14.292975287988661</v>
      </c>
      <c r="D5929" s="80">
        <f t="shared" si="285"/>
        <v>15.913914118338456</v>
      </c>
      <c r="E5929" s="80">
        <f t="shared" si="286"/>
        <v>16.071613365194686</v>
      </c>
    </row>
    <row r="5930" spans="1:5" x14ac:dyDescent="0.3">
      <c r="A5930" s="83">
        <v>45330</v>
      </c>
      <c r="B5930" s="88">
        <v>11.15</v>
      </c>
      <c r="C5930" s="29">
        <f t="shared" si="284"/>
        <v>14.298972191630243</v>
      </c>
      <c r="D5930" s="80">
        <f t="shared" si="285"/>
        <v>15.920860870123333</v>
      </c>
      <c r="E5930" s="80">
        <f t="shared" si="286"/>
        <v>16.078674755284982</v>
      </c>
    </row>
    <row r="5931" spans="1:5" x14ac:dyDescent="0.3">
      <c r="A5931" s="83">
        <v>45331</v>
      </c>
      <c r="B5931" s="88">
        <v>11.15</v>
      </c>
      <c r="C5931" s="29">
        <f t="shared" ref="C5931:C5994" si="287">IF(A5931=$B$2,1,IF(A5930&lt;DATE(1998,1,2),ROUND(B5930/3000+1,8)*C5930,ROUND(((1+B5930/100)^(1/252)),8)*C5930))</f>
        <v>14.304971611392686</v>
      </c>
      <c r="D5931" s="80">
        <f t="shared" ref="D5931:D5994" si="288">(((ROUND(C5931/C5930,8)-1)*$D$1)+1)*D5930</f>
        <v>15.927810654308661</v>
      </c>
      <c r="E5931" s="80">
        <f t="shared" ref="E5931:E5994" si="289">(((ROUND(C5931/C5930,8))*(($E$1+1)^(1/252)))*E5930)</f>
        <v>16.085739247940584</v>
      </c>
    </row>
    <row r="5932" spans="1:5" x14ac:dyDescent="0.3">
      <c r="A5932" s="83">
        <v>45336</v>
      </c>
      <c r="B5932" s="88">
        <v>11.15</v>
      </c>
      <c r="C5932" s="29">
        <f t="shared" si="287"/>
        <v>14.310973548331679</v>
      </c>
      <c r="D5932" s="80">
        <f t="shared" si="288"/>
        <v>15.934763472218147</v>
      </c>
      <c r="E5932" s="80">
        <f t="shared" si="289"/>
        <v>16.092806844524663</v>
      </c>
    </row>
    <row r="5933" spans="1:5" x14ac:dyDescent="0.3">
      <c r="A5933" s="83">
        <v>45337</v>
      </c>
      <c r="B5933" s="88">
        <v>11.15</v>
      </c>
      <c r="C5933" s="29">
        <f t="shared" si="287"/>
        <v>14.316978003503353</v>
      </c>
      <c r="D5933" s="80">
        <f t="shared" si="288"/>
        <v>15.941719325176074</v>
      </c>
      <c r="E5933" s="80">
        <f t="shared" si="289"/>
        <v>16.099877546400997</v>
      </c>
    </row>
    <row r="5934" spans="1:5" x14ac:dyDescent="0.3">
      <c r="A5934" s="83">
        <v>45338</v>
      </c>
      <c r="B5934" s="88">
        <v>11.15</v>
      </c>
      <c r="C5934" s="29">
        <f t="shared" si="287"/>
        <v>14.322984977964284</v>
      </c>
      <c r="D5934" s="80">
        <f t="shared" si="288"/>
        <v>15.948678214507302</v>
      </c>
      <c r="E5934" s="80">
        <f t="shared" si="289"/>
        <v>16.106951354933955</v>
      </c>
    </row>
    <row r="5935" spans="1:5" x14ac:dyDescent="0.3">
      <c r="A5935" s="83">
        <v>45341</v>
      </c>
      <c r="B5935" s="88">
        <v>11.15</v>
      </c>
      <c r="C5935" s="29">
        <f t="shared" si="287"/>
        <v>14.328994472771489</v>
      </c>
      <c r="D5935" s="80">
        <f t="shared" si="288"/>
        <v>15.955640141537272</v>
      </c>
      <c r="E5935" s="80">
        <f t="shared" si="289"/>
        <v>16.114028271488515</v>
      </c>
    </row>
    <row r="5936" spans="1:5" x14ac:dyDescent="0.3">
      <c r="A5936" s="83">
        <v>45342</v>
      </c>
      <c r="B5936" s="88">
        <v>11.15</v>
      </c>
      <c r="C5936" s="29">
        <f t="shared" si="287"/>
        <v>14.335006488982431</v>
      </c>
      <c r="D5936" s="80">
        <f t="shared" si="288"/>
        <v>15.962605107591999</v>
      </c>
      <c r="E5936" s="80">
        <f t="shared" si="289"/>
        <v>16.121108297430244</v>
      </c>
    </row>
    <row r="5937" spans="1:5" x14ac:dyDescent="0.3">
      <c r="A5937" s="83">
        <v>45343</v>
      </c>
      <c r="B5937" s="88">
        <v>11.15</v>
      </c>
      <c r="C5937" s="29">
        <f t="shared" si="287"/>
        <v>14.341021027655014</v>
      </c>
      <c r="D5937" s="80">
        <f t="shared" si="288"/>
        <v>15.969573113998084</v>
      </c>
      <c r="E5937" s="80">
        <f t="shared" si="289"/>
        <v>16.128191434125316</v>
      </c>
    </row>
    <row r="5938" spans="1:5" x14ac:dyDescent="0.3">
      <c r="A5938" s="83">
        <v>45344</v>
      </c>
      <c r="B5938" s="88">
        <v>11.15</v>
      </c>
      <c r="C5938" s="29">
        <f t="shared" si="287"/>
        <v>14.347038089847588</v>
      </c>
      <c r="D5938" s="80">
        <f t="shared" si="288"/>
        <v>15.976544162082702</v>
      </c>
      <c r="E5938" s="80">
        <f t="shared" si="289"/>
        <v>16.135277682940508</v>
      </c>
    </row>
    <row r="5939" spans="1:5" x14ac:dyDescent="0.3">
      <c r="A5939" s="83">
        <v>45345</v>
      </c>
      <c r="B5939" s="88">
        <v>11.15</v>
      </c>
      <c r="C5939" s="29">
        <f t="shared" si="287"/>
        <v>14.353057676618945</v>
      </c>
      <c r="D5939" s="80">
        <f t="shared" si="288"/>
        <v>15.983518253173607</v>
      </c>
      <c r="E5939" s="80">
        <f t="shared" si="289"/>
        <v>16.142367045243191</v>
      </c>
    </row>
    <row r="5940" spans="1:5" x14ac:dyDescent="0.3">
      <c r="A5940" s="83">
        <v>45348</v>
      </c>
      <c r="B5940" s="88">
        <v>11.15</v>
      </c>
      <c r="C5940" s="29">
        <f t="shared" si="287"/>
        <v>14.359079789028325</v>
      </c>
      <c r="D5940" s="80">
        <f t="shared" si="288"/>
        <v>15.990495388599134</v>
      </c>
      <c r="E5940" s="80">
        <f t="shared" si="289"/>
        <v>16.149459522401337</v>
      </c>
    </row>
    <row r="5941" spans="1:5" x14ac:dyDescent="0.3">
      <c r="A5941" s="83">
        <v>45349</v>
      </c>
      <c r="B5941" s="88">
        <v>11.15</v>
      </c>
      <c r="C5941" s="29">
        <f t="shared" si="287"/>
        <v>14.365104428135409</v>
      </c>
      <c r="D5941" s="80">
        <f t="shared" si="288"/>
        <v>15.997475569688199</v>
      </c>
      <c r="E5941" s="80">
        <f t="shared" si="289"/>
        <v>16.156555115783522</v>
      </c>
    </row>
    <row r="5942" spans="1:5" x14ac:dyDescent="0.3">
      <c r="A5942" s="83">
        <v>45350</v>
      </c>
      <c r="B5942" s="88">
        <v>11.15</v>
      </c>
      <c r="C5942" s="29">
        <f t="shared" si="287"/>
        <v>14.371131595000321</v>
      </c>
      <c r="D5942" s="80">
        <f t="shared" si="288"/>
        <v>16.004458797770297</v>
      </c>
      <c r="E5942" s="80">
        <f t="shared" si="289"/>
        <v>16.163653826758924</v>
      </c>
    </row>
    <row r="5943" spans="1:5" x14ac:dyDescent="0.3">
      <c r="A5943" s="83">
        <v>45351</v>
      </c>
      <c r="B5943" s="88">
        <v>11.15</v>
      </c>
      <c r="C5943" s="29">
        <f t="shared" si="287"/>
        <v>14.377161290683636</v>
      </c>
      <c r="D5943" s="80">
        <f t="shared" si="288"/>
        <v>16.011445074175501</v>
      </c>
      <c r="E5943" s="80">
        <f t="shared" si="289"/>
        <v>16.17075565669732</v>
      </c>
    </row>
    <row r="5944" spans="1:5" x14ac:dyDescent="0.3">
      <c r="A5944" s="83">
        <v>45352</v>
      </c>
      <c r="B5944" s="88">
        <v>11.15</v>
      </c>
      <c r="C5944" s="29">
        <f t="shared" si="287"/>
        <v>14.383193516246369</v>
      </c>
      <c r="D5944" s="80">
        <f t="shared" si="288"/>
        <v>16.018434400234469</v>
      </c>
      <c r="E5944" s="80">
        <f t="shared" si="289"/>
        <v>16.177860606969087</v>
      </c>
    </row>
    <row r="5945" spans="1:5" x14ac:dyDescent="0.3">
      <c r="A5945" s="83">
        <v>45355</v>
      </c>
      <c r="B5945" s="88">
        <v>11.15</v>
      </c>
      <c r="C5945" s="29">
        <f t="shared" si="287"/>
        <v>14.38922827274998</v>
      </c>
      <c r="D5945" s="80">
        <f t="shared" si="288"/>
        <v>16.025426777278437</v>
      </c>
      <c r="E5945" s="80">
        <f t="shared" si="289"/>
        <v>16.184968678945211</v>
      </c>
    </row>
    <row r="5946" spans="1:5" x14ac:dyDescent="0.3">
      <c r="A5946" s="83">
        <v>45356</v>
      </c>
      <c r="B5946" s="88">
        <v>11.15</v>
      </c>
      <c r="C5946" s="29">
        <f t="shared" si="287"/>
        <v>14.395265561256378</v>
      </c>
      <c r="D5946" s="80">
        <f t="shared" si="288"/>
        <v>16.032422206639225</v>
      </c>
      <c r="E5946" s="80">
        <f t="shared" si="289"/>
        <v>16.192079873997276</v>
      </c>
    </row>
    <row r="5947" spans="1:5" x14ac:dyDescent="0.3">
      <c r="A5947" s="83">
        <v>45357</v>
      </c>
      <c r="B5947" s="88">
        <v>11.15</v>
      </c>
      <c r="C5947" s="29">
        <f t="shared" si="287"/>
        <v>14.401305382827916</v>
      </c>
      <c r="D5947" s="80">
        <f t="shared" si="288"/>
        <v>16.03942068964923</v>
      </c>
      <c r="E5947" s="80">
        <f t="shared" si="289"/>
        <v>16.199194193497465</v>
      </c>
    </row>
    <row r="5948" spans="1:5" x14ac:dyDescent="0.3">
      <c r="A5948" s="83">
        <v>45358</v>
      </c>
      <c r="B5948" s="88">
        <v>11.15</v>
      </c>
      <c r="C5948" s="29">
        <f t="shared" si="287"/>
        <v>14.40734773852739</v>
      </c>
      <c r="D5948" s="80">
        <f t="shared" si="288"/>
        <v>16.046422227641433</v>
      </c>
      <c r="E5948" s="80">
        <f t="shared" si="289"/>
        <v>16.206311638818573</v>
      </c>
    </row>
    <row r="5949" spans="1:5" x14ac:dyDescent="0.3">
      <c r="A5949" s="83">
        <v>45359</v>
      </c>
      <c r="B5949" s="88">
        <v>11.15</v>
      </c>
      <c r="C5949" s="29">
        <f t="shared" si="287"/>
        <v>14.413392629418045</v>
      </c>
      <c r="D5949" s="80">
        <f t="shared" si="288"/>
        <v>16.053426821949397</v>
      </c>
      <c r="E5949" s="80">
        <f t="shared" si="289"/>
        <v>16.213432211333988</v>
      </c>
    </row>
    <row r="5950" spans="1:5" x14ac:dyDescent="0.3">
      <c r="A5950" s="83">
        <v>45362</v>
      </c>
      <c r="B5950" s="88">
        <v>11.15</v>
      </c>
      <c r="C5950" s="29">
        <f t="shared" si="287"/>
        <v>14.41944005656357</v>
      </c>
      <c r="D5950" s="80">
        <f t="shared" si="288"/>
        <v>16.060434473907268</v>
      </c>
      <c r="E5950" s="80">
        <f t="shared" si="289"/>
        <v>16.220555912417709</v>
      </c>
    </row>
    <row r="5951" spans="1:5" x14ac:dyDescent="0.3">
      <c r="A5951" s="83">
        <v>45363</v>
      </c>
      <c r="B5951" s="88">
        <v>11.15</v>
      </c>
      <c r="C5951" s="29">
        <f t="shared" si="287"/>
        <v>14.425490021028102</v>
      </c>
      <c r="D5951" s="80">
        <f t="shared" si="288"/>
        <v>16.067445184849774</v>
      </c>
      <c r="E5951" s="80">
        <f t="shared" si="289"/>
        <v>16.227682743444337</v>
      </c>
    </row>
    <row r="5952" spans="1:5" x14ac:dyDescent="0.3">
      <c r="A5952" s="83">
        <v>45364</v>
      </c>
      <c r="B5952" s="88">
        <v>11.15</v>
      </c>
      <c r="C5952" s="29">
        <f t="shared" si="287"/>
        <v>14.431542523876224</v>
      </c>
      <c r="D5952" s="80">
        <f t="shared" si="288"/>
        <v>16.074458956112224</v>
      </c>
      <c r="E5952" s="80">
        <f t="shared" si="289"/>
        <v>16.234812705789075</v>
      </c>
    </row>
    <row r="5953" spans="1:5" x14ac:dyDescent="0.3">
      <c r="A5953" s="83">
        <v>45365</v>
      </c>
      <c r="B5953" s="88">
        <v>11.15</v>
      </c>
      <c r="C5953" s="29">
        <f t="shared" si="287"/>
        <v>14.437597566172968</v>
      </c>
      <c r="D5953" s="80">
        <f t="shared" si="288"/>
        <v>16.08147578903051</v>
      </c>
      <c r="E5953" s="80">
        <f t="shared" si="289"/>
        <v>16.241945800827732</v>
      </c>
    </row>
    <row r="5954" spans="1:5" x14ac:dyDescent="0.3">
      <c r="A5954" s="83">
        <v>45366</v>
      </c>
      <c r="B5954" s="88">
        <v>11.15</v>
      </c>
      <c r="C5954" s="29">
        <f t="shared" si="287"/>
        <v>14.443655148983808</v>
      </c>
      <c r="D5954" s="80">
        <f t="shared" si="288"/>
        <v>16.088495684941105</v>
      </c>
      <c r="E5954" s="80">
        <f t="shared" si="289"/>
        <v>16.249082029936719</v>
      </c>
    </row>
    <row r="5955" spans="1:5" x14ac:dyDescent="0.3">
      <c r="A5955" s="83">
        <v>45369</v>
      </c>
      <c r="B5955" s="88">
        <v>11.15</v>
      </c>
      <c r="C5955" s="29">
        <f t="shared" si="287"/>
        <v>14.449715273374668</v>
      </c>
      <c r="D5955" s="80">
        <f t="shared" si="288"/>
        <v>16.095518645181073</v>
      </c>
      <c r="E5955" s="80">
        <f t="shared" si="289"/>
        <v>16.256221394493053</v>
      </c>
    </row>
    <row r="5956" spans="1:5" x14ac:dyDescent="0.3">
      <c r="A5956" s="83">
        <v>45370</v>
      </c>
      <c r="B5956" s="88">
        <v>11.15</v>
      </c>
      <c r="C5956" s="29">
        <f t="shared" si="287"/>
        <v>14.455777940411918</v>
      </c>
      <c r="D5956" s="80">
        <f t="shared" si="288"/>
        <v>16.102544671088054</v>
      </c>
      <c r="E5956" s="80">
        <f t="shared" si="289"/>
        <v>16.26336389587436</v>
      </c>
    </row>
    <row r="5957" spans="1:5" x14ac:dyDescent="0.3">
      <c r="A5957" s="83">
        <v>45371</v>
      </c>
      <c r="B5957" s="88">
        <v>11.15</v>
      </c>
      <c r="C5957" s="29">
        <f t="shared" si="287"/>
        <v>14.461843151162377</v>
      </c>
      <c r="D5957" s="80">
        <f t="shared" si="288"/>
        <v>16.109573764000277</v>
      </c>
      <c r="E5957" s="80">
        <f t="shared" si="289"/>
        <v>16.270509535458864</v>
      </c>
    </row>
    <row r="5958" spans="1:5" x14ac:dyDescent="0.3">
      <c r="A5958" s="83">
        <v>45372</v>
      </c>
      <c r="B5958" s="88">
        <v>10.65</v>
      </c>
      <c r="C5958" s="29">
        <f t="shared" si="287"/>
        <v>14.46791090669331</v>
      </c>
      <c r="D5958" s="80">
        <f t="shared" si="288"/>
        <v>16.116605925256554</v>
      </c>
      <c r="E5958" s="80">
        <f t="shared" si="289"/>
        <v>16.277658314625402</v>
      </c>
    </row>
    <row r="5959" spans="1:5" x14ac:dyDescent="0.3">
      <c r="A5959" s="83">
        <v>45373</v>
      </c>
      <c r="B5959" s="88">
        <v>10.65</v>
      </c>
      <c r="C5959" s="29">
        <f t="shared" si="287"/>
        <v>14.473722377146311</v>
      </c>
      <c r="D5959" s="80">
        <f t="shared" si="288"/>
        <v>16.123341181742639</v>
      </c>
      <c r="E5959" s="80">
        <f t="shared" si="289"/>
        <v>16.284519021682577</v>
      </c>
    </row>
    <row r="5960" spans="1:5" x14ac:dyDescent="0.3">
      <c r="A5960" s="83">
        <v>45376</v>
      </c>
      <c r="B5960" s="88">
        <v>10.65</v>
      </c>
      <c r="C5960" s="29">
        <f t="shared" si="287"/>
        <v>14.479536181950763</v>
      </c>
      <c r="D5960" s="80">
        <f t="shared" si="288"/>
        <v>16.130079252945428</v>
      </c>
      <c r="E5960" s="80">
        <f t="shared" si="289"/>
        <v>16.291382620390408</v>
      </c>
    </row>
    <row r="5961" spans="1:5" x14ac:dyDescent="0.3">
      <c r="A5961" s="83">
        <v>45377</v>
      </c>
      <c r="B5961" s="88">
        <v>10.65</v>
      </c>
      <c r="C5961" s="29">
        <f t="shared" si="287"/>
        <v>14.485352322044328</v>
      </c>
      <c r="D5961" s="80">
        <f t="shared" si="288"/>
        <v>16.136820140041216</v>
      </c>
      <c r="E5961" s="80">
        <f t="shared" si="289"/>
        <v>16.298249111967667</v>
      </c>
    </row>
    <row r="5962" spans="1:5" x14ac:dyDescent="0.3">
      <c r="A5962" s="83">
        <v>45378</v>
      </c>
      <c r="B5962" s="88">
        <v>10.65</v>
      </c>
      <c r="C5962" s="29">
        <f t="shared" si="287"/>
        <v>14.491170798365046</v>
      </c>
      <c r="D5962" s="80">
        <f t="shared" si="288"/>
        <v>16.143563844206785</v>
      </c>
      <c r="E5962" s="80">
        <f t="shared" si="289"/>
        <v>16.305118497633639</v>
      </c>
    </row>
    <row r="5963" spans="1:5" x14ac:dyDescent="0.3">
      <c r="A5963" s="83">
        <v>45379</v>
      </c>
      <c r="B5963" s="88">
        <v>10.65</v>
      </c>
      <c r="C5963" s="29">
        <f t="shared" si="287"/>
        <v>14.496991611851332</v>
      </c>
      <c r="D5963" s="80">
        <f t="shared" si="288"/>
        <v>16.150310366619411</v>
      </c>
      <c r="E5963" s="80">
        <f t="shared" si="289"/>
        <v>16.311990778608127</v>
      </c>
    </row>
    <row r="5964" spans="1:5" x14ac:dyDescent="0.3">
      <c r="A5964" s="83">
        <v>45383</v>
      </c>
      <c r="B5964" s="88">
        <v>10.65</v>
      </c>
      <c r="C5964" s="29">
        <f t="shared" si="287"/>
        <v>14.502814763441979</v>
      </c>
      <c r="D5964" s="80">
        <f t="shared" si="288"/>
        <v>16.157059708456863</v>
      </c>
      <c r="E5964" s="80">
        <f t="shared" si="289"/>
        <v>16.318865956111441</v>
      </c>
    </row>
    <row r="5965" spans="1:5" x14ac:dyDescent="0.3">
      <c r="A5965" s="83">
        <v>45384</v>
      </c>
      <c r="B5965" s="88">
        <v>10.65</v>
      </c>
      <c r="C5965" s="29">
        <f t="shared" si="287"/>
        <v>14.508640254076157</v>
      </c>
      <c r="D5965" s="80">
        <f t="shared" si="288"/>
        <v>16.163811870897401</v>
      </c>
      <c r="E5965" s="80">
        <f t="shared" si="289"/>
        <v>16.325744031364415</v>
      </c>
    </row>
    <row r="5966" spans="1:5" x14ac:dyDescent="0.3">
      <c r="A5966" s="83">
        <v>45385</v>
      </c>
      <c r="B5966" s="88">
        <v>10.65</v>
      </c>
      <c r="C5966" s="29">
        <f t="shared" si="287"/>
        <v>14.514468084693414</v>
      </c>
      <c r="D5966" s="80">
        <f t="shared" si="288"/>
        <v>16.170566855119773</v>
      </c>
      <c r="E5966" s="80">
        <f t="shared" si="289"/>
        <v>16.33262500558839</v>
      </c>
    </row>
    <row r="5967" spans="1:5" x14ac:dyDescent="0.3">
      <c r="A5967" s="83">
        <v>45386</v>
      </c>
      <c r="B5967" s="88">
        <v>10.65</v>
      </c>
      <c r="C5967" s="29">
        <f t="shared" si="287"/>
        <v>14.520298256233673</v>
      </c>
      <c r="D5967" s="80">
        <f t="shared" si="288"/>
        <v>16.177324662303228</v>
      </c>
      <c r="E5967" s="80">
        <f t="shared" si="289"/>
        <v>16.339508880005226</v>
      </c>
    </row>
    <row r="5968" spans="1:5" x14ac:dyDescent="0.3">
      <c r="A5968" s="83">
        <v>45387</v>
      </c>
      <c r="B5968" s="88">
        <v>10.65</v>
      </c>
      <c r="C5968" s="29">
        <f t="shared" si="287"/>
        <v>14.526130769637236</v>
      </c>
      <c r="D5968" s="80">
        <f t="shared" si="288"/>
        <v>16.184085293627504</v>
      </c>
      <c r="E5968" s="80">
        <f t="shared" si="289"/>
        <v>16.346395655837295</v>
      </c>
    </row>
    <row r="5969" spans="1:5" x14ac:dyDescent="0.3">
      <c r="A5969" s="83">
        <v>45390</v>
      </c>
      <c r="B5969" s="88">
        <v>10.65</v>
      </c>
      <c r="C5969" s="29">
        <f t="shared" si="287"/>
        <v>14.531965625844784</v>
      </c>
      <c r="D5969" s="80">
        <f t="shared" si="288"/>
        <v>16.190848750272828</v>
      </c>
      <c r="E5969" s="80">
        <f t="shared" si="289"/>
        <v>16.353285334307486</v>
      </c>
    </row>
    <row r="5970" spans="1:5" x14ac:dyDescent="0.3">
      <c r="A5970" s="83">
        <v>45391</v>
      </c>
      <c r="B5970" s="88">
        <v>10.65</v>
      </c>
      <c r="C5970" s="29">
        <f t="shared" si="287"/>
        <v>14.537802825797373</v>
      </c>
      <c r="D5970" s="80">
        <f t="shared" si="288"/>
        <v>16.197615033419925</v>
      </c>
      <c r="E5970" s="80">
        <f t="shared" si="289"/>
        <v>16.360177916639202</v>
      </c>
    </row>
    <row r="5971" spans="1:5" x14ac:dyDescent="0.3">
      <c r="A5971" s="83">
        <v>45392</v>
      </c>
      <c r="B5971" s="88">
        <v>10.65</v>
      </c>
      <c r="C5971" s="29">
        <f t="shared" si="287"/>
        <v>14.543642370436439</v>
      </c>
      <c r="D5971" s="80">
        <f t="shared" si="288"/>
        <v>16.204384144250017</v>
      </c>
      <c r="E5971" s="80">
        <f t="shared" si="289"/>
        <v>16.367073404056363</v>
      </c>
    </row>
    <row r="5972" spans="1:5" x14ac:dyDescent="0.3">
      <c r="A5972" s="83">
        <v>45393</v>
      </c>
      <c r="B5972" s="88">
        <v>10.65</v>
      </c>
      <c r="C5972" s="29">
        <f t="shared" si="287"/>
        <v>14.549484260703796</v>
      </c>
      <c r="D5972" s="80">
        <f t="shared" si="288"/>
        <v>16.211156083944811</v>
      </c>
      <c r="E5972" s="80">
        <f t="shared" si="289"/>
        <v>16.373971797783405</v>
      </c>
    </row>
    <row r="5973" spans="1:5" x14ac:dyDescent="0.3">
      <c r="A5973" s="83">
        <v>45394</v>
      </c>
      <c r="B5973" s="88">
        <v>10.65</v>
      </c>
      <c r="C5973" s="29">
        <f t="shared" si="287"/>
        <v>14.555328497541636</v>
      </c>
      <c r="D5973" s="80">
        <f t="shared" si="288"/>
        <v>16.217930853686511</v>
      </c>
      <c r="E5973" s="80">
        <f t="shared" si="289"/>
        <v>16.380873099045278</v>
      </c>
    </row>
    <row r="5974" spans="1:5" x14ac:dyDescent="0.3">
      <c r="A5974" s="83">
        <v>45397</v>
      </c>
      <c r="B5974" s="88">
        <v>10.65</v>
      </c>
      <c r="C5974" s="29">
        <f t="shared" si="287"/>
        <v>14.561175081892527</v>
      </c>
      <c r="D5974" s="80">
        <f t="shared" si="288"/>
        <v>16.224708454657815</v>
      </c>
      <c r="E5974" s="80">
        <f t="shared" si="289"/>
        <v>16.387777309067449</v>
      </c>
    </row>
    <row r="5975" spans="1:5" x14ac:dyDescent="0.3">
      <c r="A5975" s="83">
        <v>45398</v>
      </c>
      <c r="B5975" s="88">
        <v>10.65</v>
      </c>
      <c r="C5975" s="29">
        <f t="shared" si="287"/>
        <v>14.56702401469942</v>
      </c>
      <c r="D5975" s="80">
        <f t="shared" si="288"/>
        <v>16.23148888804192</v>
      </c>
      <c r="E5975" s="80">
        <f t="shared" si="289"/>
        <v>16.394684429075902</v>
      </c>
    </row>
    <row r="5976" spans="1:5" x14ac:dyDescent="0.3">
      <c r="A5976" s="83">
        <v>45399</v>
      </c>
      <c r="B5976" s="88">
        <v>10.65</v>
      </c>
      <c r="C5976" s="29">
        <f t="shared" si="287"/>
        <v>14.572875296905645</v>
      </c>
      <c r="D5976" s="80">
        <f t="shared" si="288"/>
        <v>16.238272155022511</v>
      </c>
      <c r="E5976" s="80">
        <f t="shared" si="289"/>
        <v>16.40159446029714</v>
      </c>
    </row>
    <row r="5977" spans="1:5" x14ac:dyDescent="0.3">
      <c r="A5977" s="83">
        <v>45400</v>
      </c>
      <c r="B5977" s="88">
        <v>10.65</v>
      </c>
      <c r="C5977" s="29">
        <f t="shared" si="287"/>
        <v>14.578728929454906</v>
      </c>
      <c r="D5977" s="80">
        <f t="shared" si="288"/>
        <v>16.245058256783771</v>
      </c>
      <c r="E5977" s="80">
        <f t="shared" si="289"/>
        <v>16.408507403958183</v>
      </c>
    </row>
    <row r="5978" spans="1:5" x14ac:dyDescent="0.3">
      <c r="A5978" s="83">
        <v>45401</v>
      </c>
      <c r="B5978" s="88">
        <v>10.65</v>
      </c>
      <c r="C5978" s="29">
        <f t="shared" si="287"/>
        <v>14.584584913291289</v>
      </c>
      <c r="D5978" s="80">
        <f t="shared" si="288"/>
        <v>16.251847194510379</v>
      </c>
      <c r="E5978" s="80">
        <f t="shared" si="289"/>
        <v>16.415423261286563</v>
      </c>
    </row>
    <row r="5979" spans="1:5" x14ac:dyDescent="0.3">
      <c r="A5979" s="83">
        <v>45404</v>
      </c>
      <c r="B5979" s="88">
        <v>10.65</v>
      </c>
      <c r="C5979" s="29">
        <f t="shared" si="287"/>
        <v>14.590443249359259</v>
      </c>
      <c r="D5979" s="80">
        <f t="shared" si="288"/>
        <v>16.258638969387505</v>
      </c>
      <c r="E5979" s="80">
        <f t="shared" si="289"/>
        <v>16.422342033510333</v>
      </c>
    </row>
    <row r="5980" spans="1:5" x14ac:dyDescent="0.3">
      <c r="A5980" s="83">
        <v>45405</v>
      </c>
      <c r="B5980" s="88">
        <v>10.65</v>
      </c>
      <c r="C5980" s="29">
        <f t="shared" si="287"/>
        <v>14.596303938603661</v>
      </c>
      <c r="D5980" s="80">
        <f t="shared" si="288"/>
        <v>16.265433582600817</v>
      </c>
      <c r="E5980" s="80">
        <f t="shared" si="289"/>
        <v>16.42926372185806</v>
      </c>
    </row>
    <row r="5981" spans="1:5" x14ac:dyDescent="0.3">
      <c r="A5981" s="83">
        <v>45406</v>
      </c>
      <c r="B5981" s="88">
        <v>10.65</v>
      </c>
      <c r="C5981" s="29">
        <f t="shared" si="287"/>
        <v>14.602166981969718</v>
      </c>
      <c r="D5981" s="80">
        <f t="shared" si="288"/>
        <v>16.272231035336478</v>
      </c>
      <c r="E5981" s="80">
        <f t="shared" si="289"/>
        <v>16.436188327558838</v>
      </c>
    </row>
    <row r="5982" spans="1:5" x14ac:dyDescent="0.3">
      <c r="A5982" s="83">
        <v>45407</v>
      </c>
      <c r="B5982" s="88">
        <v>10.65</v>
      </c>
      <c r="C5982" s="29">
        <f t="shared" si="287"/>
        <v>14.608032380403035</v>
      </c>
      <c r="D5982" s="80">
        <f t="shared" si="288"/>
        <v>16.279031328781148</v>
      </c>
      <c r="E5982" s="80">
        <f t="shared" si="289"/>
        <v>16.443115851842268</v>
      </c>
    </row>
    <row r="5983" spans="1:5" x14ac:dyDescent="0.3">
      <c r="A5983" s="83">
        <v>45408</v>
      </c>
      <c r="B5983" s="88">
        <v>10.65</v>
      </c>
      <c r="C5983" s="29">
        <f t="shared" si="287"/>
        <v>14.613900134849594</v>
      </c>
      <c r="D5983" s="80">
        <f t="shared" si="288"/>
        <v>16.285834464121979</v>
      </c>
      <c r="E5983" s="80">
        <f t="shared" si="289"/>
        <v>16.450046295938478</v>
      </c>
    </row>
    <row r="5984" spans="1:5" x14ac:dyDescent="0.3">
      <c r="A5984" s="83">
        <v>45411</v>
      </c>
      <c r="B5984" s="88">
        <v>10.65</v>
      </c>
      <c r="C5984" s="29">
        <f t="shared" si="287"/>
        <v>14.61977024625576</v>
      </c>
      <c r="D5984" s="80">
        <f t="shared" si="288"/>
        <v>16.292640442546624</v>
      </c>
      <c r="E5984" s="80">
        <f t="shared" si="289"/>
        <v>16.456979661078105</v>
      </c>
    </row>
    <row r="5985" spans="1:5" x14ac:dyDescent="0.3">
      <c r="A5985" s="83">
        <v>45412</v>
      </c>
      <c r="B5985" s="88">
        <v>10.65</v>
      </c>
      <c r="C5985" s="29">
        <f t="shared" si="287"/>
        <v>14.625642715568276</v>
      </c>
      <c r="D5985" s="80">
        <f t="shared" si="288"/>
        <v>16.299449265243229</v>
      </c>
      <c r="E5985" s="80">
        <f t="shared" si="289"/>
        <v>16.463915948492314</v>
      </c>
    </row>
    <row r="5986" spans="1:5" x14ac:dyDescent="0.3">
      <c r="A5986" s="83">
        <v>45414</v>
      </c>
      <c r="B5986" s="88">
        <v>10.65</v>
      </c>
      <c r="C5986" s="29">
        <f t="shared" si="287"/>
        <v>14.631517543734265</v>
      </c>
      <c r="D5986" s="80">
        <f t="shared" si="288"/>
        <v>16.306260933400438</v>
      </c>
      <c r="E5986" s="80">
        <f t="shared" si="289"/>
        <v>16.470855159412785</v>
      </c>
    </row>
    <row r="5987" spans="1:5" x14ac:dyDescent="0.3">
      <c r="A5987" s="83">
        <v>45415</v>
      </c>
      <c r="B5987" s="88">
        <v>10.65</v>
      </c>
      <c r="C5987" s="29">
        <f t="shared" si="287"/>
        <v>14.637394731701232</v>
      </c>
      <c r="D5987" s="80">
        <f t="shared" si="288"/>
        <v>16.313075448207389</v>
      </c>
      <c r="E5987" s="80">
        <f t="shared" si="289"/>
        <v>16.477797295071721</v>
      </c>
    </row>
    <row r="5988" spans="1:5" x14ac:dyDescent="0.3">
      <c r="A5988" s="83">
        <v>45418</v>
      </c>
      <c r="B5988" s="88">
        <v>10.65</v>
      </c>
      <c r="C5988" s="29">
        <f t="shared" si="287"/>
        <v>14.64327428041706</v>
      </c>
      <c r="D5988" s="80">
        <f t="shared" si="288"/>
        <v>16.319892810853723</v>
      </c>
      <c r="E5988" s="80">
        <f t="shared" si="289"/>
        <v>16.484742356701833</v>
      </c>
    </row>
    <row r="5989" spans="1:5" x14ac:dyDescent="0.3">
      <c r="A5989" s="83">
        <v>45419</v>
      </c>
      <c r="B5989" s="88">
        <v>10.65</v>
      </c>
      <c r="C5989" s="29">
        <f t="shared" si="287"/>
        <v>14.649156190830018</v>
      </c>
      <c r="D5989" s="80">
        <f t="shared" si="288"/>
        <v>16.326713022529574</v>
      </c>
      <c r="E5989" s="80">
        <f t="shared" si="289"/>
        <v>16.491690345536366</v>
      </c>
    </row>
    <row r="5990" spans="1:5" x14ac:dyDescent="0.3">
      <c r="A5990" s="83">
        <v>45420</v>
      </c>
      <c r="B5990" s="88">
        <v>10.65</v>
      </c>
      <c r="C5990" s="29">
        <f t="shared" si="287"/>
        <v>14.655040463888749</v>
      </c>
      <c r="D5990" s="80">
        <f t="shared" si="288"/>
        <v>16.333536084425575</v>
      </c>
      <c r="E5990" s="80">
        <f t="shared" si="289"/>
        <v>16.498641262809073</v>
      </c>
    </row>
    <row r="5991" spans="1:5" x14ac:dyDescent="0.3">
      <c r="A5991" s="83">
        <v>45421</v>
      </c>
      <c r="B5991" s="88">
        <v>10.4</v>
      </c>
      <c r="C5991" s="29">
        <f t="shared" si="287"/>
        <v>14.660927100542283</v>
      </c>
      <c r="D5991" s="80">
        <f t="shared" si="288"/>
        <v>16.340361997732849</v>
      </c>
      <c r="E5991" s="80">
        <f t="shared" si="289"/>
        <v>16.505595109754235</v>
      </c>
    </row>
    <row r="5992" spans="1:5" x14ac:dyDescent="0.3">
      <c r="A5992" s="83">
        <v>45422</v>
      </c>
      <c r="B5992" s="88">
        <v>10.4</v>
      </c>
      <c r="C5992" s="29">
        <f t="shared" si="287"/>
        <v>14.666684446614665</v>
      </c>
      <c r="D5992" s="80">
        <f t="shared" si="288"/>
        <v>16.347038099039679</v>
      </c>
      <c r="E5992" s="80">
        <f t="shared" si="289"/>
        <v>16.512403664428984</v>
      </c>
    </row>
    <row r="5993" spans="1:5" x14ac:dyDescent="0.3">
      <c r="A5993" s="83">
        <v>45425</v>
      </c>
      <c r="B5993" s="88">
        <v>10.4</v>
      </c>
      <c r="C5993" s="29">
        <f t="shared" si="287"/>
        <v>14.67244405359685</v>
      </c>
      <c r="D5993" s="80">
        <f t="shared" si="288"/>
        <v>16.353716927968375</v>
      </c>
      <c r="E5993" s="80">
        <f t="shared" si="289"/>
        <v>16.519215027631169</v>
      </c>
    </row>
    <row r="5994" spans="1:5" x14ac:dyDescent="0.3">
      <c r="A5994" s="83">
        <v>45426</v>
      </c>
      <c r="B5994" s="88">
        <v>10.4</v>
      </c>
      <c r="C5994" s="29">
        <f t="shared" si="287"/>
        <v>14.678205922376696</v>
      </c>
      <c r="D5994" s="80">
        <f t="shared" si="288"/>
        <v>16.360398485633347</v>
      </c>
      <c r="E5994" s="80">
        <f t="shared" si="289"/>
        <v>16.526029200519311</v>
      </c>
    </row>
    <row r="5995" spans="1:5" x14ac:dyDescent="0.3">
      <c r="A5995" s="83">
        <v>45428</v>
      </c>
      <c r="B5995" s="88">
        <v>10.4</v>
      </c>
      <c r="C5995" s="29">
        <f t="shared" ref="C5995:C5997" si="290">IF(A5995=$B$2,1,IF(A5994&lt;DATE(1998,1,2),ROUND(B5994/3000+1,8)*C5994,ROUND(((1+B5994/100)^(1/252)),8)*C5994))</f>
        <v>14.683970053842412</v>
      </c>
      <c r="D5995" s="80">
        <f t="shared" ref="D5995:D5997" si="291">(((ROUND(C5995/C5994,8)-1)*$D$1)+1)*D5994</f>
        <v>16.367082773149459</v>
      </c>
      <c r="E5995" s="80">
        <f t="shared" ref="E5995:E5997" si="292">(((ROUND(C5995/C5994,8))*(($E$1+1)^(1/252)))*E5994)</f>
        <v>16.532846184252403</v>
      </c>
    </row>
    <row r="5996" spans="1:5" x14ac:dyDescent="0.3">
      <c r="A5996" s="83">
        <v>45429</v>
      </c>
      <c r="B5996" s="88">
        <v>10.4</v>
      </c>
      <c r="C5996" s="29">
        <f t="shared" si="290"/>
        <v>14.689736448882554</v>
      </c>
      <c r="D5996" s="80">
        <f t="shared" si="291"/>
        <v>16.373769791632036</v>
      </c>
      <c r="E5996" s="80">
        <f t="shared" si="292"/>
        <v>16.53966597998992</v>
      </c>
    </row>
    <row r="5997" spans="1:5" x14ac:dyDescent="0.3">
      <c r="A5997" s="83">
        <v>45432</v>
      </c>
      <c r="B5997" s="88">
        <v>10.4</v>
      </c>
      <c r="C5997" s="29">
        <f t="shared" si="290"/>
        <v>14.69550510838603</v>
      </c>
      <c r="D5997" s="80">
        <f t="shared" si="291"/>
        <v>16.380459542196853</v>
      </c>
      <c r="E5997" s="80">
        <f t="shared" si="292"/>
        <v>16.546488588891812</v>
      </c>
    </row>
    <row r="5998" spans="1:5" x14ac:dyDescent="0.3">
      <c r="A5998" s="83">
        <v>45433</v>
      </c>
      <c r="B5998" s="88">
        <v>10.4</v>
      </c>
      <c r="C5998" s="29">
        <f t="shared" ref="C5998:C6061" si="293">IF(A5998=$B$2,1,IF(A5997&lt;DATE(1998,1,2),ROUND(B5997/3000+1,8)*C5997,ROUND(((1+B5997/100)^(1/252)),8)*C5997))</f>
        <v>14.701276033242092</v>
      </c>
      <c r="D5998" s="80">
        <f t="shared" ref="D5998:D6061" si="294">(((ROUND(C5998/C5997,8)-1)*$D$1)+1)*D5997</f>
        <v>16.387152025960145</v>
      </c>
      <c r="E5998" s="80">
        <f t="shared" ref="E5998:E6061" si="295">(((ROUND(C5998/C5997,8))*(($E$1+1)^(1/252)))*E5997)</f>
        <v>16.553314012118509</v>
      </c>
    </row>
    <row r="5999" spans="1:5" x14ac:dyDescent="0.3">
      <c r="A5999" s="83">
        <v>45434</v>
      </c>
      <c r="B5999" s="88">
        <v>10.4</v>
      </c>
      <c r="C5999" s="29">
        <f t="shared" si="293"/>
        <v>14.707049224340345</v>
      </c>
      <c r="D5999" s="80">
        <f t="shared" si="294"/>
        <v>16.3938472440386</v>
      </c>
      <c r="E5999" s="80">
        <f t="shared" si="295"/>
        <v>16.560142250830918</v>
      </c>
    </row>
    <row r="6000" spans="1:5" x14ac:dyDescent="0.3">
      <c r="A6000" s="83">
        <v>45435</v>
      </c>
      <c r="B6000" s="88">
        <v>10.4</v>
      </c>
      <c r="C6000" s="29">
        <f t="shared" si="293"/>
        <v>14.712824682570742</v>
      </c>
      <c r="D6000" s="80">
        <f t="shared" si="294"/>
        <v>16.400545197549366</v>
      </c>
      <c r="E6000" s="80">
        <f t="shared" si="295"/>
        <v>16.566973306190427</v>
      </c>
    </row>
    <row r="6001" spans="1:5" x14ac:dyDescent="0.3">
      <c r="A6001" s="83">
        <v>45436</v>
      </c>
      <c r="B6001" s="88">
        <v>10.4</v>
      </c>
      <c r="C6001" s="29">
        <f t="shared" si="293"/>
        <v>14.718602408823587</v>
      </c>
      <c r="D6001" s="80">
        <f t="shared" si="294"/>
        <v>16.407245887610046</v>
      </c>
      <c r="E6001" s="80">
        <f t="shared" si="295"/>
        <v>16.573807179358905</v>
      </c>
    </row>
    <row r="6002" spans="1:5" x14ac:dyDescent="0.3">
      <c r="A6002" s="83">
        <v>45439</v>
      </c>
      <c r="B6002" s="88">
        <v>10.4</v>
      </c>
      <c r="C6002" s="29">
        <f t="shared" si="293"/>
        <v>14.72438240398953</v>
      </c>
      <c r="D6002" s="80">
        <f t="shared" si="294"/>
        <v>16.413949315338694</v>
      </c>
      <c r="E6002" s="80">
        <f t="shared" si="295"/>
        <v>16.580643871498694</v>
      </c>
    </row>
    <row r="6003" spans="1:5" x14ac:dyDescent="0.3">
      <c r="A6003" s="83">
        <v>45440</v>
      </c>
      <c r="B6003" s="88">
        <v>10.4</v>
      </c>
      <c r="C6003" s="29">
        <f t="shared" si="293"/>
        <v>14.730164668959576</v>
      </c>
      <c r="D6003" s="80">
        <f t="shared" si="294"/>
        <v>16.420655481853828</v>
      </c>
      <c r="E6003" s="80">
        <f t="shared" si="295"/>
        <v>16.587483383772621</v>
      </c>
    </row>
    <row r="6004" spans="1:5" x14ac:dyDescent="0.3">
      <c r="A6004" s="83">
        <v>45441</v>
      </c>
      <c r="B6004" s="88">
        <v>10.4</v>
      </c>
      <c r="C6004" s="29">
        <f t="shared" si="293"/>
        <v>14.735949204625076</v>
      </c>
      <c r="D6004" s="80">
        <f t="shared" si="294"/>
        <v>16.427364388274423</v>
      </c>
      <c r="E6004" s="80">
        <f t="shared" si="295"/>
        <v>16.594325717343992</v>
      </c>
    </row>
    <row r="6005" spans="1:5" x14ac:dyDescent="0.3">
      <c r="A6005" s="83">
        <v>45443</v>
      </c>
      <c r="B6005" s="88">
        <v>10.4</v>
      </c>
      <c r="C6005" s="29">
        <f t="shared" si="293"/>
        <v>14.74173601187773</v>
      </c>
      <c r="D6005" s="80">
        <f t="shared" si="294"/>
        <v>16.434076035719904</v>
      </c>
      <c r="E6005" s="80">
        <f t="shared" si="295"/>
        <v>16.601170873376589</v>
      </c>
    </row>
    <row r="6006" spans="1:5" x14ac:dyDescent="0.3">
      <c r="A6006" s="83">
        <v>45446</v>
      </c>
      <c r="B6006" s="88">
        <v>10.4</v>
      </c>
      <c r="C6006" s="29">
        <f t="shared" si="293"/>
        <v>14.747525091609594</v>
      </c>
      <c r="D6006" s="80">
        <f t="shared" si="294"/>
        <v>16.440790425310162</v>
      </c>
      <c r="E6006" s="80">
        <f t="shared" si="295"/>
        <v>16.608018853034675</v>
      </c>
    </row>
    <row r="6007" spans="1:5" x14ac:dyDescent="0.3">
      <c r="A6007" s="83">
        <v>45447</v>
      </c>
      <c r="B6007" s="88">
        <v>10.4</v>
      </c>
      <c r="C6007" s="29">
        <f t="shared" si="293"/>
        <v>14.753316444713068</v>
      </c>
      <c r="D6007" s="80">
        <f t="shared" si="294"/>
        <v>16.44750755816554</v>
      </c>
      <c r="E6007" s="80">
        <f t="shared" si="295"/>
        <v>16.614869657482998</v>
      </c>
    </row>
    <row r="6008" spans="1:5" x14ac:dyDescent="0.3">
      <c r="A6008" s="83">
        <v>45448</v>
      </c>
      <c r="B6008" s="88">
        <v>10.4</v>
      </c>
      <c r="C6008" s="29">
        <f t="shared" si="293"/>
        <v>14.759110072080906</v>
      </c>
      <c r="D6008" s="80">
        <f t="shared" si="294"/>
        <v>16.454227435406839</v>
      </c>
      <c r="E6008" s="80">
        <f t="shared" si="295"/>
        <v>16.621723287886784</v>
      </c>
    </row>
    <row r="6009" spans="1:5" x14ac:dyDescent="0.3">
      <c r="A6009" s="83">
        <v>45449</v>
      </c>
      <c r="B6009" s="88">
        <v>10.4</v>
      </c>
      <c r="C6009" s="29">
        <f t="shared" si="293"/>
        <v>14.764905974606211</v>
      </c>
      <c r="D6009" s="80">
        <f t="shared" si="294"/>
        <v>16.460950058155323</v>
      </c>
      <c r="E6009" s="80">
        <f t="shared" si="295"/>
        <v>16.628579745411738</v>
      </c>
    </row>
    <row r="6010" spans="1:5" x14ac:dyDescent="0.3">
      <c r="A6010" s="83">
        <v>45450</v>
      </c>
      <c r="B6010" s="88">
        <v>10.4</v>
      </c>
      <c r="C6010" s="29">
        <f t="shared" si="293"/>
        <v>14.770704153182438</v>
      </c>
      <c r="D6010" s="80">
        <f t="shared" si="294"/>
        <v>16.467675427532708</v>
      </c>
      <c r="E6010" s="80">
        <f t="shared" si="295"/>
        <v>16.635439031224045</v>
      </c>
    </row>
    <row r="6011" spans="1:5" x14ac:dyDescent="0.3">
      <c r="A6011" s="83">
        <v>45453</v>
      </c>
      <c r="B6011" s="88">
        <v>10.4</v>
      </c>
      <c r="C6011" s="29">
        <f t="shared" si="293"/>
        <v>14.776504608703391</v>
      </c>
      <c r="D6011" s="80">
        <f t="shared" si="294"/>
        <v>16.474403544661168</v>
      </c>
      <c r="E6011" s="80">
        <f t="shared" si="295"/>
        <v>16.642301146490375</v>
      </c>
    </row>
    <row r="6012" spans="1:5" x14ac:dyDescent="0.3">
      <c r="A6012" s="83">
        <v>45454</v>
      </c>
      <c r="B6012" s="88">
        <v>10.4</v>
      </c>
      <c r="C6012" s="29">
        <f t="shared" si="293"/>
        <v>14.782307342063227</v>
      </c>
      <c r="D6012" s="80">
        <f t="shared" si="294"/>
        <v>16.481134410663344</v>
      </c>
      <c r="E6012" s="80">
        <f t="shared" si="295"/>
        <v>16.649166092377879</v>
      </c>
    </row>
    <row r="6013" spans="1:5" x14ac:dyDescent="0.3">
      <c r="A6013" s="83">
        <v>45455</v>
      </c>
      <c r="B6013" s="88">
        <v>10.4</v>
      </c>
      <c r="C6013" s="29">
        <f t="shared" si="293"/>
        <v>14.788112354156453</v>
      </c>
      <c r="D6013" s="80">
        <f t="shared" si="294"/>
        <v>16.487868026662326</v>
      </c>
      <c r="E6013" s="80">
        <f t="shared" si="295"/>
        <v>16.656033870054184</v>
      </c>
    </row>
    <row r="6014" spans="1:5" x14ac:dyDescent="0.3">
      <c r="A6014" s="83">
        <v>45456</v>
      </c>
      <c r="B6014" s="88">
        <v>10.4</v>
      </c>
      <c r="C6014" s="29">
        <f t="shared" si="293"/>
        <v>14.79391964587793</v>
      </c>
      <c r="D6014" s="80">
        <f t="shared" si="294"/>
        <v>16.494604393781668</v>
      </c>
      <c r="E6014" s="80">
        <f t="shared" si="295"/>
        <v>16.662904480687406</v>
      </c>
    </row>
    <row r="6015" spans="1:5" x14ac:dyDescent="0.3">
      <c r="A6015" s="83">
        <v>45457</v>
      </c>
      <c r="B6015" s="88">
        <v>10.4</v>
      </c>
      <c r="C6015" s="29">
        <f t="shared" si="293"/>
        <v>14.799729218122865</v>
      </c>
      <c r="D6015" s="80">
        <f t="shared" si="294"/>
        <v>16.501343513145379</v>
      </c>
      <c r="E6015" s="80">
        <f t="shared" si="295"/>
        <v>16.669777925446137</v>
      </c>
    </row>
    <row r="6016" spans="1:5" x14ac:dyDescent="0.3">
      <c r="A6016" s="83">
        <v>45460</v>
      </c>
      <c r="B6016" s="88">
        <v>10.4</v>
      </c>
      <c r="C6016" s="29">
        <f t="shared" si="293"/>
        <v>14.80554107178682</v>
      </c>
      <c r="D6016" s="80">
        <f t="shared" si="294"/>
        <v>16.508085385877934</v>
      </c>
      <c r="E6016" s="80">
        <f t="shared" si="295"/>
        <v>16.676654205499453</v>
      </c>
    </row>
    <row r="6017" spans="1:5" x14ac:dyDescent="0.3">
      <c r="A6017" s="83">
        <v>45461</v>
      </c>
      <c r="B6017" s="88">
        <v>10.4</v>
      </c>
      <c r="C6017" s="29">
        <f t="shared" si="293"/>
        <v>14.811355207765709</v>
      </c>
      <c r="D6017" s="80">
        <f t="shared" si="294"/>
        <v>16.514830013104259</v>
      </c>
      <c r="E6017" s="80">
        <f t="shared" si="295"/>
        <v>16.683533322016913</v>
      </c>
    </row>
    <row r="6018" spans="1:5" x14ac:dyDescent="0.3">
      <c r="A6018" s="83">
        <v>45462</v>
      </c>
      <c r="B6018" s="88">
        <v>10.4</v>
      </c>
      <c r="C6018" s="29">
        <f t="shared" si="293"/>
        <v>14.817171626955798</v>
      </c>
      <c r="D6018" s="80">
        <f t="shared" si="294"/>
        <v>16.521577395949748</v>
      </c>
      <c r="E6018" s="80">
        <f t="shared" si="295"/>
        <v>16.690415276168558</v>
      </c>
    </row>
    <row r="6019" spans="1:5" x14ac:dyDescent="0.3">
      <c r="A6019" s="83">
        <v>45463</v>
      </c>
      <c r="B6019" s="88">
        <v>10.4</v>
      </c>
      <c r="C6019" s="29">
        <f t="shared" si="293"/>
        <v>14.822990330253702</v>
      </c>
      <c r="D6019" s="80">
        <f t="shared" si="294"/>
        <v>16.528327535540249</v>
      </c>
      <c r="E6019" s="80">
        <f t="shared" si="295"/>
        <v>16.69730006912491</v>
      </c>
    </row>
    <row r="6020" spans="1:5" x14ac:dyDescent="0.3">
      <c r="A6020" s="83">
        <v>45464</v>
      </c>
      <c r="B6020" s="88">
        <v>10.4</v>
      </c>
      <c r="C6020" s="29">
        <f t="shared" si="293"/>
        <v>14.828811318556392</v>
      </c>
      <c r="D6020" s="80">
        <f t="shared" si="294"/>
        <v>16.535080433002072</v>
      </c>
      <c r="E6020" s="80">
        <f t="shared" si="295"/>
        <v>16.704187702056977</v>
      </c>
    </row>
    <row r="6021" spans="1:5" x14ac:dyDescent="0.3">
      <c r="A6021" s="83">
        <v>45467</v>
      </c>
      <c r="B6021" s="88">
        <v>10.4</v>
      </c>
      <c r="C6021" s="29">
        <f t="shared" si="293"/>
        <v>14.834634592761187</v>
      </c>
      <c r="D6021" s="80">
        <f t="shared" si="294"/>
        <v>16.541836089461984</v>
      </c>
      <c r="E6021" s="80">
        <f t="shared" si="295"/>
        <v>16.711078176136247</v>
      </c>
    </row>
    <row r="6022" spans="1:5" x14ac:dyDescent="0.3">
      <c r="A6022" s="83">
        <v>45468</v>
      </c>
      <c r="B6022" s="88">
        <v>10.4</v>
      </c>
      <c r="C6022" s="29">
        <f t="shared" si="293"/>
        <v>14.840460153765763</v>
      </c>
      <c r="D6022" s="80">
        <f t="shared" si="294"/>
        <v>16.54859450604722</v>
      </c>
      <c r="E6022" s="80">
        <f t="shared" si="295"/>
        <v>16.717971492534694</v>
      </c>
    </row>
    <row r="6023" spans="1:5" x14ac:dyDescent="0.3">
      <c r="A6023" s="83">
        <v>45469</v>
      </c>
      <c r="B6023" s="88">
        <v>10.4</v>
      </c>
      <c r="C6023" s="29">
        <f t="shared" si="293"/>
        <v>14.846288002468146</v>
      </c>
      <c r="D6023" s="80">
        <f t="shared" si="294"/>
        <v>16.55535568388547</v>
      </c>
      <c r="E6023" s="80">
        <f t="shared" si="295"/>
        <v>16.724867652424777</v>
      </c>
    </row>
    <row r="6024" spans="1:5" x14ac:dyDescent="0.3">
      <c r="A6024" s="83">
        <v>45470</v>
      </c>
      <c r="B6024" s="88">
        <v>10.4</v>
      </c>
      <c r="C6024" s="29">
        <f t="shared" si="293"/>
        <v>14.852118139766715</v>
      </c>
      <c r="D6024" s="80">
        <f t="shared" si="294"/>
        <v>16.562119624104884</v>
      </c>
      <c r="E6024" s="80">
        <f t="shared" si="295"/>
        <v>16.731766656979431</v>
      </c>
    </row>
    <row r="6025" spans="1:5" x14ac:dyDescent="0.3">
      <c r="A6025" s="83">
        <v>45471</v>
      </c>
      <c r="B6025" s="88">
        <v>10.4</v>
      </c>
      <c r="C6025" s="29">
        <f t="shared" si="293"/>
        <v>14.8579505665602</v>
      </c>
      <c r="D6025" s="80">
        <f t="shared" si="294"/>
        <v>16.568886327834075</v>
      </c>
      <c r="E6025" s="80">
        <f t="shared" si="295"/>
        <v>16.738668507372083</v>
      </c>
    </row>
    <row r="6026" spans="1:5" x14ac:dyDescent="0.3">
      <c r="A6026" s="83">
        <v>45474</v>
      </c>
      <c r="B6026" s="88">
        <v>10.4</v>
      </c>
      <c r="C6026" s="29">
        <f t="shared" si="293"/>
        <v>14.863785283747687</v>
      </c>
      <c r="D6026" s="80">
        <f t="shared" si="294"/>
        <v>16.575655796202117</v>
      </c>
      <c r="E6026" s="80">
        <f t="shared" si="295"/>
        <v>16.745573204776637</v>
      </c>
    </row>
    <row r="6027" spans="1:5" x14ac:dyDescent="0.3">
      <c r="A6027" s="83">
        <v>45475</v>
      </c>
      <c r="B6027" s="88">
        <v>10.4</v>
      </c>
      <c r="C6027" s="29">
        <f t="shared" si="293"/>
        <v>14.869622292228613</v>
      </c>
      <c r="D6027" s="80">
        <f t="shared" si="294"/>
        <v>16.582428030338544</v>
      </c>
      <c r="E6027" s="80">
        <f t="shared" si="295"/>
        <v>16.752480750367486</v>
      </c>
    </row>
    <row r="6028" spans="1:5" x14ac:dyDescent="0.3">
      <c r="A6028" s="83">
        <v>45476</v>
      </c>
      <c r="B6028" s="88">
        <v>10.4</v>
      </c>
      <c r="C6028" s="29">
        <f t="shared" si="293"/>
        <v>14.87546159290277</v>
      </c>
      <c r="D6028" s="80">
        <f t="shared" si="294"/>
        <v>16.589203031373351</v>
      </c>
      <c r="E6028" s="80">
        <f t="shared" si="295"/>
        <v>16.759391145319505</v>
      </c>
    </row>
    <row r="6029" spans="1:5" x14ac:dyDescent="0.3">
      <c r="A6029" s="83">
        <v>45477</v>
      </c>
      <c r="B6029" s="88">
        <v>10.4</v>
      </c>
      <c r="C6029" s="29">
        <f t="shared" si="293"/>
        <v>14.881303186670301</v>
      </c>
      <c r="D6029" s="80">
        <f t="shared" si="294"/>
        <v>16.595980800436998</v>
      </c>
      <c r="E6029" s="80">
        <f t="shared" si="295"/>
        <v>16.76630439080806</v>
      </c>
    </row>
    <row r="6030" spans="1:5" x14ac:dyDescent="0.3">
      <c r="A6030" s="83">
        <v>45478</v>
      </c>
      <c r="B6030" s="88">
        <v>10.4</v>
      </c>
      <c r="C6030" s="29">
        <f t="shared" si="293"/>
        <v>14.887147074431706</v>
      </c>
      <c r="D6030" s="80">
        <f t="shared" si="294"/>
        <v>16.602761338660404</v>
      </c>
      <c r="E6030" s="80">
        <f t="shared" si="295"/>
        <v>16.773220488008992</v>
      </c>
    </row>
    <row r="6031" spans="1:5" x14ac:dyDescent="0.3">
      <c r="A6031" s="83">
        <v>45481</v>
      </c>
      <c r="B6031" s="88">
        <v>10.4</v>
      </c>
      <c r="C6031" s="29">
        <f t="shared" si="293"/>
        <v>14.892993257087834</v>
      </c>
      <c r="D6031" s="80">
        <f t="shared" si="294"/>
        <v>16.609544647174953</v>
      </c>
      <c r="E6031" s="80">
        <f t="shared" si="295"/>
        <v>16.780139438098633</v>
      </c>
    </row>
    <row r="6032" spans="1:5" x14ac:dyDescent="0.3">
      <c r="A6032" s="83">
        <v>45482</v>
      </c>
      <c r="B6032" s="88">
        <v>10.4</v>
      </c>
      <c r="C6032" s="29">
        <f t="shared" si="293"/>
        <v>14.898841735539891</v>
      </c>
      <c r="D6032" s="80">
        <f t="shared" si="294"/>
        <v>16.616330727112487</v>
      </c>
      <c r="E6032" s="80">
        <f t="shared" si="295"/>
        <v>16.787061242253799</v>
      </c>
    </row>
    <row r="6033" spans="1:5" x14ac:dyDescent="0.3">
      <c r="A6033" s="83">
        <v>45483</v>
      </c>
      <c r="B6033" s="88">
        <v>10.4</v>
      </c>
      <c r="C6033" s="29">
        <f t="shared" si="293"/>
        <v>14.904692510689436</v>
      </c>
      <c r="D6033" s="80">
        <f t="shared" si="294"/>
        <v>16.623119579605316</v>
      </c>
      <c r="E6033" s="80">
        <f t="shared" si="295"/>
        <v>16.793985901651791</v>
      </c>
    </row>
    <row r="6034" spans="1:5" x14ac:dyDescent="0.3">
      <c r="A6034" s="83">
        <v>45484</v>
      </c>
      <c r="B6034" s="88">
        <v>10.4</v>
      </c>
      <c r="C6034" s="29">
        <f t="shared" si="293"/>
        <v>14.910545583438383</v>
      </c>
      <c r="D6034" s="80">
        <f t="shared" si="294"/>
        <v>16.629911205786204</v>
      </c>
      <c r="E6034" s="80">
        <f t="shared" si="295"/>
        <v>16.800913417470397</v>
      </c>
    </row>
    <row r="6035" spans="1:5" x14ac:dyDescent="0.3">
      <c r="A6035" s="83">
        <v>45485</v>
      </c>
      <c r="B6035" s="88">
        <v>10.4</v>
      </c>
      <c r="C6035" s="29">
        <f t="shared" si="293"/>
        <v>14.916400954688998</v>
      </c>
      <c r="D6035" s="80">
        <f t="shared" si="294"/>
        <v>16.636705606788386</v>
      </c>
      <c r="E6035" s="80">
        <f t="shared" si="295"/>
        <v>16.80784379088789</v>
      </c>
    </row>
    <row r="6036" spans="1:5" x14ac:dyDescent="0.3">
      <c r="A6036" s="83">
        <v>45488</v>
      </c>
      <c r="B6036" s="88">
        <v>10.4</v>
      </c>
      <c r="C6036" s="29">
        <f t="shared" si="293"/>
        <v>14.922258625343902</v>
      </c>
      <c r="D6036" s="80">
        <f t="shared" si="294"/>
        <v>16.643502783745557</v>
      </c>
      <c r="E6036" s="80">
        <f t="shared" si="295"/>
        <v>16.814777023083032</v>
      </c>
    </row>
    <row r="6037" spans="1:5" x14ac:dyDescent="0.3">
      <c r="A6037" s="83">
        <v>45489</v>
      </c>
      <c r="B6037" s="88">
        <v>10.4</v>
      </c>
      <c r="C6037" s="29">
        <f t="shared" si="293"/>
        <v>14.928118596306074</v>
      </c>
      <c r="D6037" s="80">
        <f t="shared" si="294"/>
        <v>16.650302737791876</v>
      </c>
      <c r="E6037" s="80">
        <f t="shared" si="295"/>
        <v>16.821713115235063</v>
      </c>
    </row>
    <row r="6038" spans="1:5" x14ac:dyDescent="0.3">
      <c r="A6038" s="83">
        <v>45490</v>
      </c>
      <c r="B6038" s="88">
        <v>10.4</v>
      </c>
      <c r="C6038" s="29">
        <f t="shared" si="293"/>
        <v>14.933980868478843</v>
      </c>
      <c r="D6038" s="80">
        <f t="shared" si="294"/>
        <v>16.657105470061964</v>
      </c>
      <c r="E6038" s="80">
        <f t="shared" si="295"/>
        <v>16.828652068523716</v>
      </c>
    </row>
    <row r="6039" spans="1:5" x14ac:dyDescent="0.3">
      <c r="A6039" s="83">
        <v>45491</v>
      </c>
      <c r="B6039" s="88">
        <v>10.4</v>
      </c>
      <c r="C6039" s="29">
        <f t="shared" si="293"/>
        <v>14.939845442765893</v>
      </c>
      <c r="D6039" s="80">
        <f t="shared" si="294"/>
        <v>16.663910981690908</v>
      </c>
      <c r="E6039" s="80">
        <f t="shared" si="295"/>
        <v>16.83559388412921</v>
      </c>
    </row>
    <row r="6040" spans="1:5" x14ac:dyDescent="0.3">
      <c r="A6040" s="83">
        <v>45492</v>
      </c>
      <c r="B6040" s="88">
        <v>10.4</v>
      </c>
      <c r="C6040" s="29">
        <f t="shared" si="293"/>
        <v>14.945712320071266</v>
      </c>
      <c r="D6040" s="80">
        <f t="shared" si="294"/>
        <v>16.670719273814253</v>
      </c>
      <c r="E6040" s="80">
        <f t="shared" si="295"/>
        <v>16.84253856323225</v>
      </c>
    </row>
    <row r="6041" spans="1:5" x14ac:dyDescent="0.3">
      <c r="A6041" s="83">
        <v>45495</v>
      </c>
      <c r="B6041" s="88">
        <v>10.4</v>
      </c>
      <c r="C6041" s="29">
        <f t="shared" si="293"/>
        <v>14.951581501299357</v>
      </c>
      <c r="D6041" s="80">
        <f t="shared" si="294"/>
        <v>16.677530347568016</v>
      </c>
      <c r="E6041" s="80">
        <f t="shared" si="295"/>
        <v>16.849486107014027</v>
      </c>
    </row>
    <row r="6042" spans="1:5" x14ac:dyDescent="0.3">
      <c r="A6042" s="83">
        <v>45496</v>
      </c>
      <c r="B6042" s="88">
        <v>10.4</v>
      </c>
      <c r="C6042" s="29">
        <f t="shared" si="293"/>
        <v>14.957452987354916</v>
      </c>
      <c r="D6042" s="80">
        <f t="shared" si="294"/>
        <v>16.684344204088671</v>
      </c>
      <c r="E6042" s="80">
        <f t="shared" si="295"/>
        <v>16.856436516656224</v>
      </c>
    </row>
    <row r="6043" spans="1:5" x14ac:dyDescent="0.3">
      <c r="A6043" s="83">
        <v>45497</v>
      </c>
      <c r="B6043" s="88">
        <v>10.4</v>
      </c>
      <c r="C6043" s="29">
        <f t="shared" si="293"/>
        <v>14.963326779143049</v>
      </c>
      <c r="D6043" s="80">
        <f t="shared" si="294"/>
        <v>16.69116084451316</v>
      </c>
      <c r="E6043" s="80">
        <f t="shared" si="295"/>
        <v>16.863389793341003</v>
      </c>
    </row>
    <row r="6044" spans="1:5" x14ac:dyDescent="0.3">
      <c r="A6044" s="83">
        <v>45498</v>
      </c>
      <c r="B6044" s="88">
        <v>10.4</v>
      </c>
      <c r="C6044" s="29">
        <f t="shared" si="293"/>
        <v>14.969202877569217</v>
      </c>
      <c r="D6044" s="80">
        <f t="shared" si="294"/>
        <v>16.697980269978888</v>
      </c>
      <c r="E6044" s="80">
        <f t="shared" si="295"/>
        <v>16.870345938251024</v>
      </c>
    </row>
    <row r="6045" spans="1:5" x14ac:dyDescent="0.3">
      <c r="A6045" s="83">
        <v>45499</v>
      </c>
      <c r="B6045" s="88">
        <v>10.4</v>
      </c>
      <c r="C6045" s="29">
        <f t="shared" si="293"/>
        <v>14.975081283539236</v>
      </c>
      <c r="D6045" s="80">
        <f t="shared" si="294"/>
        <v>16.70480248162373</v>
      </c>
      <c r="E6045" s="80">
        <f t="shared" si="295"/>
        <v>16.877304952569425</v>
      </c>
    </row>
    <row r="6046" spans="1:5" x14ac:dyDescent="0.3">
      <c r="A6046" s="83">
        <v>45502</v>
      </c>
      <c r="B6046" s="88">
        <v>10.4</v>
      </c>
      <c r="C6046" s="29">
        <f t="shared" si="293"/>
        <v>14.98096199795928</v>
      </c>
      <c r="D6046" s="80">
        <f t="shared" si="294"/>
        <v>16.711627480586017</v>
      </c>
      <c r="E6046" s="80">
        <f t="shared" si="295"/>
        <v>16.884266837479839</v>
      </c>
    </row>
    <row r="6047" spans="1:5" x14ac:dyDescent="0.3">
      <c r="A6047" s="83">
        <v>45503</v>
      </c>
      <c r="B6047" s="88">
        <v>10.4</v>
      </c>
      <c r="C6047" s="29">
        <f t="shared" si="293"/>
        <v>14.986845021735878</v>
      </c>
      <c r="D6047" s="80">
        <f t="shared" si="294"/>
        <v>16.718455268004551</v>
      </c>
      <c r="E6047" s="80">
        <f t="shared" si="295"/>
        <v>16.891231594166381</v>
      </c>
    </row>
    <row r="6048" spans="1:5" x14ac:dyDescent="0.3">
      <c r="A6048" s="83">
        <v>45504</v>
      </c>
      <c r="B6048" s="88">
        <v>10.4</v>
      </c>
      <c r="C6048" s="29">
        <f t="shared" si="293"/>
        <v>14.992730355775912</v>
      </c>
      <c r="D6048" s="80">
        <f t="shared" si="294"/>
        <v>16.725285845018597</v>
      </c>
      <c r="E6048" s="80">
        <f t="shared" si="295"/>
        <v>16.898199223813663</v>
      </c>
    </row>
    <row r="6049" spans="1:5" x14ac:dyDescent="0.3">
      <c r="A6049" s="83">
        <v>45505</v>
      </c>
      <c r="B6049" s="88">
        <v>10.4</v>
      </c>
      <c r="C6049" s="29">
        <f t="shared" si="293"/>
        <v>14.998618000986623</v>
      </c>
      <c r="D6049" s="80">
        <f t="shared" si="294"/>
        <v>16.732119212767888</v>
      </c>
      <c r="E6049" s="80">
        <f t="shared" si="295"/>
        <v>16.905169727606776</v>
      </c>
    </row>
    <row r="6050" spans="1:5" x14ac:dyDescent="0.3">
      <c r="A6050" s="83">
        <v>45506</v>
      </c>
      <c r="B6050" s="88">
        <v>10.4</v>
      </c>
      <c r="C6050" s="29">
        <f t="shared" si="293"/>
        <v>15.004507958275608</v>
      </c>
      <c r="D6050" s="80">
        <f t="shared" si="294"/>
        <v>16.738955372392621</v>
      </c>
      <c r="E6050" s="80">
        <f t="shared" si="295"/>
        <v>16.912143106731307</v>
      </c>
    </row>
    <row r="6051" spans="1:5" x14ac:dyDescent="0.3">
      <c r="A6051" s="83">
        <v>45509</v>
      </c>
      <c r="B6051" s="88">
        <v>10.4</v>
      </c>
      <c r="C6051" s="29">
        <f t="shared" si="293"/>
        <v>15.010400228550822</v>
      </c>
      <c r="D6051" s="80">
        <f t="shared" si="294"/>
        <v>16.745794325033458</v>
      </c>
      <c r="E6051" s="80">
        <f t="shared" si="295"/>
        <v>16.91911936237333</v>
      </c>
    </row>
    <row r="6052" spans="1:5" x14ac:dyDescent="0.3">
      <c r="A6052" s="83">
        <v>45510</v>
      </c>
      <c r="B6052" s="88">
        <v>10.4</v>
      </c>
      <c r="C6052" s="29">
        <f t="shared" si="293"/>
        <v>15.016294812720572</v>
      </c>
      <c r="D6052" s="80">
        <f t="shared" si="294"/>
        <v>16.752636071831528</v>
      </c>
      <c r="E6052" s="80">
        <f t="shared" si="295"/>
        <v>16.926098495719405</v>
      </c>
    </row>
    <row r="6053" spans="1:5" x14ac:dyDescent="0.3">
      <c r="A6053" s="83">
        <v>45511</v>
      </c>
      <c r="B6053" s="88">
        <v>10.4</v>
      </c>
      <c r="C6053" s="29">
        <f t="shared" si="293"/>
        <v>15.022191711693527</v>
      </c>
      <c r="D6053" s="80">
        <f t="shared" si="294"/>
        <v>16.759480613928424</v>
      </c>
      <c r="E6053" s="80">
        <f t="shared" si="295"/>
        <v>16.933080507956586</v>
      </c>
    </row>
    <row r="6054" spans="1:5" x14ac:dyDescent="0.3">
      <c r="A6054" s="83">
        <v>45512</v>
      </c>
      <c r="B6054" s="88">
        <v>10.4</v>
      </c>
      <c r="C6054" s="29">
        <f t="shared" si="293"/>
        <v>15.028090926378708</v>
      </c>
      <c r="D6054" s="80">
        <f t="shared" si="294"/>
        <v>16.766327952466209</v>
      </c>
      <c r="E6054" s="80">
        <f t="shared" si="295"/>
        <v>16.940065400272417</v>
      </c>
    </row>
    <row r="6055" spans="1:5" x14ac:dyDescent="0.3">
      <c r="A6055" s="83">
        <v>45513</v>
      </c>
      <c r="B6055" s="88">
        <v>10.4</v>
      </c>
      <c r="C6055" s="29">
        <f t="shared" si="293"/>
        <v>15.033992457685494</v>
      </c>
      <c r="D6055" s="80">
        <f t="shared" si="294"/>
        <v>16.773178088587414</v>
      </c>
      <c r="E6055" s="80">
        <f t="shared" si="295"/>
        <v>16.947053173854929</v>
      </c>
    </row>
    <row r="6056" spans="1:5" x14ac:dyDescent="0.3">
      <c r="A6056" s="83">
        <v>45516</v>
      </c>
      <c r="B6056" s="88">
        <v>10.4</v>
      </c>
      <c r="C6056" s="29">
        <f t="shared" si="293"/>
        <v>15.039896306523627</v>
      </c>
      <c r="D6056" s="80">
        <f t="shared" si="294"/>
        <v>16.780031023435029</v>
      </c>
      <c r="E6056" s="80">
        <f t="shared" si="295"/>
        <v>16.954043829892644</v>
      </c>
    </row>
    <row r="6057" spans="1:5" x14ac:dyDescent="0.3">
      <c r="A6057" s="83">
        <v>45517</v>
      </c>
      <c r="B6057" s="88">
        <v>10.4</v>
      </c>
      <c r="C6057" s="29">
        <f t="shared" si="293"/>
        <v>15.045802473803198</v>
      </c>
      <c r="D6057" s="80">
        <f t="shared" si="294"/>
        <v>16.786886758152519</v>
      </c>
      <c r="E6057" s="80">
        <f t="shared" si="295"/>
        <v>16.961037369574573</v>
      </c>
    </row>
    <row r="6058" spans="1:5" x14ac:dyDescent="0.3">
      <c r="A6058" s="83">
        <v>45518</v>
      </c>
      <c r="B6058" s="88">
        <v>10.4</v>
      </c>
      <c r="C6058" s="29">
        <f t="shared" si="293"/>
        <v>15.05171096043466</v>
      </c>
      <c r="D6058" s="80">
        <f t="shared" si="294"/>
        <v>16.793745293883813</v>
      </c>
      <c r="E6058" s="80">
        <f t="shared" si="295"/>
        <v>16.968033794090218</v>
      </c>
    </row>
    <row r="6059" spans="1:5" x14ac:dyDescent="0.3">
      <c r="A6059" s="83">
        <v>45519</v>
      </c>
      <c r="B6059" s="88">
        <v>10.4</v>
      </c>
      <c r="C6059" s="29">
        <f t="shared" si="293"/>
        <v>15.057621767328822</v>
      </c>
      <c r="D6059" s="80">
        <f t="shared" si="294"/>
        <v>16.800606631773306</v>
      </c>
      <c r="E6059" s="80">
        <f t="shared" si="295"/>
        <v>16.975033104629574</v>
      </c>
    </row>
    <row r="6060" spans="1:5" x14ac:dyDescent="0.3">
      <c r="A6060" s="83">
        <v>45520</v>
      </c>
      <c r="B6060" s="88">
        <v>10.4</v>
      </c>
      <c r="C6060" s="29">
        <f t="shared" si="293"/>
        <v>15.063534895396851</v>
      </c>
      <c r="D6060" s="80">
        <f t="shared" si="294"/>
        <v>16.807470772965864</v>
      </c>
      <c r="E6060" s="80">
        <f t="shared" si="295"/>
        <v>16.982035302383125</v>
      </c>
    </row>
    <row r="6061" spans="1:5" x14ac:dyDescent="0.3">
      <c r="A6061" s="83">
        <v>45523</v>
      </c>
      <c r="B6061" s="88">
        <v>10.4</v>
      </c>
      <c r="C6061" s="29">
        <f t="shared" si="293"/>
        <v>15.069450345550271</v>
      </c>
      <c r="D6061" s="80">
        <f t="shared" si="294"/>
        <v>16.814337718606815</v>
      </c>
      <c r="E6061" s="80">
        <f t="shared" si="295"/>
        <v>16.989040388541845</v>
      </c>
    </row>
    <row r="6062" spans="1:5" x14ac:dyDescent="0.3">
      <c r="A6062" s="83">
        <v>45524</v>
      </c>
      <c r="B6062" s="88">
        <v>10.4</v>
      </c>
      <c r="C6062" s="29">
        <f t="shared" ref="C6062:C6125" si="296">IF(A6062=$B$2,1,IF(A6061&lt;DATE(1998,1,2),ROUND(B6061/3000+1,8)*C6061,ROUND(((1+B6061/100)^(1/252)),8)*C6061))</f>
        <v>15.075368118700966</v>
      </c>
      <c r="D6062" s="80">
        <f t="shared" ref="D6062:D6125" si="297">(((ROUND(C6062/C6061,8)-1)*$D$1)+1)*D6061</f>
        <v>16.821207469841962</v>
      </c>
      <c r="E6062" s="80">
        <f t="shared" ref="E6062:E6125" si="298">(((ROUND(C6062/C6061,8))*(($E$1+1)^(1/252)))*E6061)</f>
        <v>16.996048364297202</v>
      </c>
    </row>
    <row r="6063" spans="1:5" x14ac:dyDescent="0.3">
      <c r="A6063" s="83">
        <v>45525</v>
      </c>
      <c r="B6063" s="88">
        <v>10.4</v>
      </c>
      <c r="C6063" s="29">
        <f t="shared" si="296"/>
        <v>15.081288215761179</v>
      </c>
      <c r="D6063" s="80">
        <f t="shared" si="297"/>
        <v>16.828080027817574</v>
      </c>
      <c r="E6063" s="80">
        <f t="shared" si="298"/>
        <v>17.003059230841153</v>
      </c>
    </row>
    <row r="6064" spans="1:5" x14ac:dyDescent="0.3">
      <c r="A6064" s="83">
        <v>45526</v>
      </c>
      <c r="B6064" s="88">
        <v>10.4</v>
      </c>
      <c r="C6064" s="29">
        <f t="shared" si="296"/>
        <v>15.087210637643507</v>
      </c>
      <c r="D6064" s="80">
        <f t="shared" si="297"/>
        <v>16.834955393680385</v>
      </c>
      <c r="E6064" s="80">
        <f t="shared" si="298"/>
        <v>17.010072989366147</v>
      </c>
    </row>
    <row r="6065" spans="1:5" x14ac:dyDescent="0.3">
      <c r="A6065" s="83">
        <v>45527</v>
      </c>
      <c r="B6065" s="88">
        <v>10.4</v>
      </c>
      <c r="C6065" s="29">
        <f t="shared" si="296"/>
        <v>15.093135385260908</v>
      </c>
      <c r="D6065" s="80">
        <f t="shared" si="297"/>
        <v>16.841833568577599</v>
      </c>
      <c r="E6065" s="80">
        <f t="shared" si="298"/>
        <v>17.01708964106513</v>
      </c>
    </row>
    <row r="6066" spans="1:5" x14ac:dyDescent="0.3">
      <c r="A6066" s="83">
        <v>45530</v>
      </c>
      <c r="B6066" s="88">
        <v>10.4</v>
      </c>
      <c r="C6066" s="29">
        <f t="shared" si="296"/>
        <v>15.099062459526698</v>
      </c>
      <c r="D6066" s="80">
        <f t="shared" si="297"/>
        <v>16.84871455365689</v>
      </c>
      <c r="E6066" s="80">
        <f t="shared" si="298"/>
        <v>17.024109187131533</v>
      </c>
    </row>
    <row r="6067" spans="1:5" x14ac:dyDescent="0.3">
      <c r="A6067" s="83">
        <v>45531</v>
      </c>
      <c r="B6067" s="88">
        <v>10.4</v>
      </c>
      <c r="C6067" s="29">
        <f t="shared" si="296"/>
        <v>15.104991861354552</v>
      </c>
      <c r="D6067" s="80">
        <f t="shared" si="297"/>
        <v>16.855598350066401</v>
      </c>
      <c r="E6067" s="80">
        <f t="shared" si="298"/>
        <v>17.03113162875928</v>
      </c>
    </row>
    <row r="6068" spans="1:5" x14ac:dyDescent="0.3">
      <c r="A6068" s="83">
        <v>45532</v>
      </c>
      <c r="B6068" s="88">
        <v>10.4</v>
      </c>
      <c r="C6068" s="29">
        <f t="shared" si="296"/>
        <v>15.110923591658505</v>
      </c>
      <c r="D6068" s="80">
        <f t="shared" si="297"/>
        <v>16.862484958954742</v>
      </c>
      <c r="E6068" s="80">
        <f t="shared" si="298"/>
        <v>17.03815696714279</v>
      </c>
    </row>
    <row r="6069" spans="1:5" x14ac:dyDescent="0.3">
      <c r="A6069" s="83">
        <v>45533</v>
      </c>
      <c r="B6069" s="88">
        <v>10.4</v>
      </c>
      <c r="C6069" s="29">
        <f t="shared" si="296"/>
        <v>15.116857651352948</v>
      </c>
      <c r="D6069" s="80">
        <f t="shared" si="297"/>
        <v>16.869374381470994</v>
      </c>
      <c r="E6069" s="80">
        <f t="shared" si="298"/>
        <v>17.045185203476976</v>
      </c>
    </row>
    <row r="6070" spans="1:5" x14ac:dyDescent="0.3">
      <c r="A6070" s="83">
        <v>45534</v>
      </c>
      <c r="B6070" s="88">
        <v>10.4</v>
      </c>
      <c r="C6070" s="29">
        <f t="shared" si="296"/>
        <v>15.122794041352632</v>
      </c>
      <c r="D6070" s="80">
        <f t="shared" si="297"/>
        <v>16.876266618764706</v>
      </c>
      <c r="E6070" s="80">
        <f t="shared" si="298"/>
        <v>17.052216338957241</v>
      </c>
    </row>
    <row r="6071" spans="1:5" x14ac:dyDescent="0.3">
      <c r="A6071" s="83">
        <v>45537</v>
      </c>
      <c r="B6071" s="88">
        <v>10.4</v>
      </c>
      <c r="C6071" s="29">
        <f t="shared" si="296"/>
        <v>15.128732762572669</v>
      </c>
      <c r="D6071" s="80">
        <f t="shared" si="297"/>
        <v>16.883161671985903</v>
      </c>
      <c r="E6071" s="80">
        <f t="shared" si="298"/>
        <v>17.059250374779481</v>
      </c>
    </row>
    <row r="6072" spans="1:5" x14ac:dyDescent="0.3">
      <c r="A6072" s="83">
        <v>45538</v>
      </c>
      <c r="B6072" s="88">
        <v>10.4</v>
      </c>
      <c r="C6072" s="29">
        <f t="shared" si="296"/>
        <v>15.134673815928529</v>
      </c>
      <c r="D6072" s="80">
        <f t="shared" si="297"/>
        <v>16.890059542285069</v>
      </c>
      <c r="E6072" s="80">
        <f t="shared" si="298"/>
        <v>17.066287312140091</v>
      </c>
    </row>
    <row r="6073" spans="1:5" x14ac:dyDescent="0.3">
      <c r="A6073" s="83">
        <v>45539</v>
      </c>
      <c r="B6073" s="88">
        <v>10.4</v>
      </c>
      <c r="C6073" s="29">
        <f t="shared" si="296"/>
        <v>15.140617202336044</v>
      </c>
      <c r="D6073" s="80">
        <f t="shared" si="297"/>
        <v>16.896960230813164</v>
      </c>
      <c r="E6073" s="80">
        <f t="shared" si="298"/>
        <v>17.073327152235951</v>
      </c>
    </row>
    <row r="6074" spans="1:5" x14ac:dyDescent="0.3">
      <c r="A6074" s="83">
        <v>45540</v>
      </c>
      <c r="B6074" s="88">
        <v>10.4</v>
      </c>
      <c r="C6074" s="29">
        <f t="shared" si="296"/>
        <v>15.1465629227114</v>
      </c>
      <c r="D6074" s="80">
        <f t="shared" si="297"/>
        <v>16.903863738721622</v>
      </c>
      <c r="E6074" s="80">
        <f t="shared" si="298"/>
        <v>17.08036989626444</v>
      </c>
    </row>
    <row r="6075" spans="1:5" x14ac:dyDescent="0.3">
      <c r="A6075" s="83">
        <v>45541</v>
      </c>
      <c r="B6075" s="88">
        <v>10.4</v>
      </c>
      <c r="C6075" s="29">
        <f t="shared" si="296"/>
        <v>15.152510977971147</v>
      </c>
      <c r="D6075" s="80">
        <f t="shared" si="297"/>
        <v>16.910770067162339</v>
      </c>
      <c r="E6075" s="80">
        <f t="shared" si="298"/>
        <v>17.087415545423429</v>
      </c>
    </row>
    <row r="6076" spans="1:5" x14ac:dyDescent="0.3">
      <c r="A6076" s="83">
        <v>45544</v>
      </c>
      <c r="B6076" s="88">
        <v>10.4</v>
      </c>
      <c r="C6076" s="29">
        <f t="shared" si="296"/>
        <v>15.158461369032196</v>
      </c>
      <c r="D6076" s="80">
        <f t="shared" si="297"/>
        <v>16.917679217287688</v>
      </c>
      <c r="E6076" s="80">
        <f t="shared" si="298"/>
        <v>17.094464100911285</v>
      </c>
    </row>
    <row r="6077" spans="1:5" x14ac:dyDescent="0.3">
      <c r="A6077" s="83">
        <v>45545</v>
      </c>
      <c r="B6077" s="88">
        <v>10.4</v>
      </c>
      <c r="C6077" s="29">
        <f t="shared" si="296"/>
        <v>15.164414096811813</v>
      </c>
      <c r="D6077" s="80">
        <f t="shared" si="297"/>
        <v>16.92459119025051</v>
      </c>
      <c r="E6077" s="80">
        <f t="shared" si="298"/>
        <v>17.101515563926867</v>
      </c>
    </row>
    <row r="6078" spans="1:5" x14ac:dyDescent="0.3">
      <c r="A6078" s="83">
        <v>45546</v>
      </c>
      <c r="B6078" s="88">
        <v>10.4</v>
      </c>
      <c r="C6078" s="29">
        <f t="shared" si="296"/>
        <v>15.17036916222763</v>
      </c>
      <c r="D6078" s="80">
        <f t="shared" si="297"/>
        <v>16.931505987204119</v>
      </c>
      <c r="E6078" s="80">
        <f t="shared" si="298"/>
        <v>17.108569935669529</v>
      </c>
    </row>
    <row r="6079" spans="1:5" x14ac:dyDescent="0.3">
      <c r="A6079" s="83">
        <v>45547</v>
      </c>
      <c r="B6079" s="88">
        <v>10.4</v>
      </c>
      <c r="C6079" s="29">
        <f t="shared" si="296"/>
        <v>15.176326566197636</v>
      </c>
      <c r="D6079" s="80">
        <f t="shared" si="297"/>
        <v>16.938423609302298</v>
      </c>
      <c r="E6079" s="80">
        <f t="shared" si="298"/>
        <v>17.115627217339121</v>
      </c>
    </row>
    <row r="6080" spans="1:5" x14ac:dyDescent="0.3">
      <c r="A6080" s="83">
        <v>45548</v>
      </c>
      <c r="B6080" s="88">
        <v>10.4</v>
      </c>
      <c r="C6080" s="29">
        <f t="shared" si="296"/>
        <v>15.18228630964018</v>
      </c>
      <c r="D6080" s="80">
        <f t="shared" si="297"/>
        <v>16.945344057699305</v>
      </c>
      <c r="E6080" s="80">
        <f t="shared" si="298"/>
        <v>17.122687410135985</v>
      </c>
    </row>
    <row r="6081" spans="1:5" x14ac:dyDescent="0.3">
      <c r="A6081" s="83">
        <v>45551</v>
      </c>
      <c r="B6081" s="88">
        <v>10.4</v>
      </c>
      <c r="C6081" s="29">
        <f t="shared" si="296"/>
        <v>15.188248393473973</v>
      </c>
      <c r="D6081" s="80">
        <f t="shared" si="297"/>
        <v>16.952267333549866</v>
      </c>
      <c r="E6081" s="80">
        <f t="shared" si="298"/>
        <v>17.129750515260962</v>
      </c>
    </row>
    <row r="6082" spans="1:5" x14ac:dyDescent="0.3">
      <c r="A6082" s="83">
        <v>45552</v>
      </c>
      <c r="B6082" s="88">
        <v>10.4</v>
      </c>
      <c r="C6082" s="29">
        <f t="shared" si="296"/>
        <v>15.194212818618089</v>
      </c>
      <c r="D6082" s="80">
        <f t="shared" si="297"/>
        <v>16.959193438009176</v>
      </c>
      <c r="E6082" s="80">
        <f t="shared" si="298"/>
        <v>17.13681653391539</v>
      </c>
    </row>
    <row r="6083" spans="1:5" x14ac:dyDescent="0.3">
      <c r="A6083" s="83">
        <v>45553</v>
      </c>
      <c r="B6083" s="88">
        <v>10.4</v>
      </c>
      <c r="C6083" s="29">
        <f t="shared" si="296"/>
        <v>15.200179585991959</v>
      </c>
      <c r="D6083" s="80">
        <f t="shared" si="297"/>
        <v>16.96612237223291</v>
      </c>
      <c r="E6083" s="80">
        <f t="shared" si="298"/>
        <v>17.143885467301097</v>
      </c>
    </row>
    <row r="6084" spans="1:5" x14ac:dyDescent="0.3">
      <c r="A6084" s="83">
        <v>45554</v>
      </c>
      <c r="B6084" s="88">
        <v>10.65</v>
      </c>
      <c r="C6084" s="29">
        <f t="shared" si="296"/>
        <v>15.206148696515378</v>
      </c>
      <c r="D6084" s="80">
        <f t="shared" si="297"/>
        <v>16.973054137377208</v>
      </c>
      <c r="E6084" s="80">
        <f t="shared" si="298"/>
        <v>17.150957316620406</v>
      </c>
    </row>
    <row r="6085" spans="1:5" x14ac:dyDescent="0.3">
      <c r="A6085" s="83">
        <v>45555</v>
      </c>
      <c r="B6085" s="88">
        <v>10.65</v>
      </c>
      <c r="C6085" s="29">
        <f t="shared" si="296"/>
        <v>15.212256702323794</v>
      </c>
      <c r="D6085" s="80">
        <f t="shared" si="297"/>
        <v>16.980147310313097</v>
      </c>
      <c r="E6085" s="80">
        <f t="shared" si="298"/>
        <v>17.158186101721132</v>
      </c>
    </row>
    <row r="6086" spans="1:5" x14ac:dyDescent="0.3">
      <c r="A6086" s="83">
        <v>45558</v>
      </c>
      <c r="B6086" s="88">
        <v>10.65</v>
      </c>
      <c r="C6086" s="29">
        <f t="shared" si="296"/>
        <v>15.218367161595983</v>
      </c>
      <c r="D6086" s="80">
        <f t="shared" si="297"/>
        <v>16.987243447541793</v>
      </c>
      <c r="E6086" s="80">
        <f t="shared" si="298"/>
        <v>17.165417933610037</v>
      </c>
    </row>
    <row r="6087" spans="1:5" x14ac:dyDescent="0.3">
      <c r="A6087" s="83">
        <v>45559</v>
      </c>
      <c r="B6087" s="88">
        <v>10.65</v>
      </c>
      <c r="C6087" s="29">
        <f t="shared" si="296"/>
        <v>15.224480075317453</v>
      </c>
      <c r="D6087" s="80">
        <f t="shared" si="297"/>
        <v>16.9943425503021</v>
      </c>
      <c r="E6087" s="80">
        <f t="shared" si="298"/>
        <v>17.172652813571283</v>
      </c>
    </row>
    <row r="6088" spans="1:5" x14ac:dyDescent="0.3">
      <c r="A6088" s="83">
        <v>45560</v>
      </c>
      <c r="B6088" s="88">
        <v>10.65</v>
      </c>
      <c r="C6088" s="29">
        <f t="shared" si="296"/>
        <v>15.230595444474107</v>
      </c>
      <c r="D6088" s="80">
        <f t="shared" si="297"/>
        <v>17.001444619833336</v>
      </c>
      <c r="E6088" s="80">
        <f t="shared" si="298"/>
        <v>17.179890742889569</v>
      </c>
    </row>
    <row r="6089" spans="1:5" x14ac:dyDescent="0.3">
      <c r="A6089" s="83">
        <v>45561</v>
      </c>
      <c r="B6089" s="88">
        <v>10.65</v>
      </c>
      <c r="C6089" s="29">
        <f t="shared" si="296"/>
        <v>15.236713270052242</v>
      </c>
      <c r="D6089" s="80">
        <f t="shared" si="297"/>
        <v>17.008549657375333</v>
      </c>
      <c r="E6089" s="80">
        <f t="shared" si="298"/>
        <v>17.18713172285014</v>
      </c>
    </row>
    <row r="6090" spans="1:5" x14ac:dyDescent="0.3">
      <c r="A6090" s="83">
        <v>45562</v>
      </c>
      <c r="B6090" s="88">
        <v>10.65</v>
      </c>
      <c r="C6090" s="29">
        <f t="shared" si="296"/>
        <v>15.242833553038556</v>
      </c>
      <c r="D6090" s="80">
        <f t="shared" si="297"/>
        <v>17.015657664168451</v>
      </c>
      <c r="E6090" s="80">
        <f t="shared" si="298"/>
        <v>17.194375754738783</v>
      </c>
    </row>
    <row r="6091" spans="1:5" x14ac:dyDescent="0.3">
      <c r="A6091" s="83">
        <v>45565</v>
      </c>
      <c r="B6091" s="88">
        <v>10.65</v>
      </c>
      <c r="C6091" s="29">
        <f t="shared" si="296"/>
        <v>15.24895629442014</v>
      </c>
      <c r="D6091" s="80">
        <f t="shared" si="297"/>
        <v>17.022768641453563</v>
      </c>
      <c r="E6091" s="80">
        <f t="shared" si="298"/>
        <v>17.201622839841821</v>
      </c>
    </row>
    <row r="6092" spans="1:5" x14ac:dyDescent="0.3">
      <c r="A6092" s="83">
        <v>45566</v>
      </c>
      <c r="B6092" s="88">
        <v>10.65</v>
      </c>
      <c r="C6092" s="29">
        <f t="shared" si="296"/>
        <v>15.255081495184482</v>
      </c>
      <c r="D6092" s="80">
        <f t="shared" si="297"/>
        <v>17.029882590472059</v>
      </c>
      <c r="E6092" s="80">
        <f t="shared" si="298"/>
        <v>17.208872979446124</v>
      </c>
    </row>
    <row r="6093" spans="1:5" x14ac:dyDescent="0.3">
      <c r="A6093" s="83">
        <v>45567</v>
      </c>
      <c r="B6093" s="88">
        <v>10.65</v>
      </c>
      <c r="C6093" s="29">
        <f t="shared" si="296"/>
        <v>15.261209156319467</v>
      </c>
      <c r="D6093" s="80">
        <f t="shared" si="297"/>
        <v>17.036999512465851</v>
      </c>
      <c r="E6093" s="80">
        <f t="shared" si="298"/>
        <v>17.216126174839101</v>
      </c>
    </row>
    <row r="6094" spans="1:5" x14ac:dyDescent="0.3">
      <c r="A6094" s="83">
        <v>45568</v>
      </c>
      <c r="B6094" s="88">
        <v>10.65</v>
      </c>
      <c r="C6094" s="29">
        <f t="shared" si="296"/>
        <v>15.267339278813376</v>
      </c>
      <c r="D6094" s="80">
        <f t="shared" si="297"/>
        <v>17.044119408677368</v>
      </c>
      <c r="E6094" s="80">
        <f t="shared" si="298"/>
        <v>17.22338242730871</v>
      </c>
    </row>
    <row r="6095" spans="1:5" x14ac:dyDescent="0.3">
      <c r="A6095" s="83">
        <v>45569</v>
      </c>
      <c r="B6095" s="88">
        <v>10.65</v>
      </c>
      <c r="C6095" s="29">
        <f t="shared" si="296"/>
        <v>15.273471863654889</v>
      </c>
      <c r="D6095" s="80">
        <f t="shared" si="297"/>
        <v>17.051242280349559</v>
      </c>
      <c r="E6095" s="80">
        <f t="shared" si="298"/>
        <v>17.230641738143444</v>
      </c>
    </row>
    <row r="6096" spans="1:5" x14ac:dyDescent="0.3">
      <c r="A6096" s="83">
        <v>45572</v>
      </c>
      <c r="B6096" s="88">
        <v>10.65</v>
      </c>
      <c r="C6096" s="29">
        <f t="shared" si="296"/>
        <v>15.279606911833081</v>
      </c>
      <c r="D6096" s="80">
        <f t="shared" si="297"/>
        <v>17.058368128725895</v>
      </c>
      <c r="E6096" s="80">
        <f t="shared" si="298"/>
        <v>17.237904108632343</v>
      </c>
    </row>
    <row r="6097" spans="1:5" x14ac:dyDescent="0.3">
      <c r="A6097" s="83">
        <v>45573</v>
      </c>
      <c r="B6097" s="88">
        <v>10.65</v>
      </c>
      <c r="C6097" s="29">
        <f t="shared" si="296"/>
        <v>15.285744424337425</v>
      </c>
      <c r="D6097" s="80">
        <f t="shared" si="297"/>
        <v>17.065496955050364</v>
      </c>
      <c r="E6097" s="80">
        <f t="shared" si="298"/>
        <v>17.245169540064992</v>
      </c>
    </row>
    <row r="6098" spans="1:5" x14ac:dyDescent="0.3">
      <c r="A6098" s="83">
        <v>45574</v>
      </c>
      <c r="B6098" s="88">
        <v>10.65</v>
      </c>
      <c r="C6098" s="29">
        <f t="shared" si="296"/>
        <v>15.291884402157793</v>
      </c>
      <c r="D6098" s="80">
        <f t="shared" si="297"/>
        <v>17.072628760567468</v>
      </c>
      <c r="E6098" s="80">
        <f t="shared" si="298"/>
        <v>17.252438033731519</v>
      </c>
    </row>
    <row r="6099" spans="1:5" x14ac:dyDescent="0.3">
      <c r="A6099" s="83">
        <v>45575</v>
      </c>
      <c r="B6099" s="88">
        <v>10.65</v>
      </c>
      <c r="C6099" s="29">
        <f t="shared" si="296"/>
        <v>15.298026846284451</v>
      </c>
      <c r="D6099" s="80">
        <f t="shared" si="297"/>
        <v>17.079763546522241</v>
      </c>
      <c r="E6099" s="80">
        <f t="shared" si="298"/>
        <v>17.25970959092259</v>
      </c>
    </row>
    <row r="6100" spans="1:5" x14ac:dyDescent="0.3">
      <c r="A6100" s="83">
        <v>45576</v>
      </c>
      <c r="B6100" s="88">
        <v>10.65</v>
      </c>
      <c r="C6100" s="29">
        <f t="shared" si="296"/>
        <v>15.304171757708065</v>
      </c>
      <c r="D6100" s="80">
        <f t="shared" si="297"/>
        <v>17.08690131416023</v>
      </c>
      <c r="E6100" s="80">
        <f t="shared" si="298"/>
        <v>17.266984212929419</v>
      </c>
    </row>
    <row r="6101" spans="1:5" x14ac:dyDescent="0.3">
      <c r="A6101" s="83">
        <v>45579</v>
      </c>
      <c r="B6101" s="88">
        <v>10.65</v>
      </c>
      <c r="C6101" s="29">
        <f t="shared" si="296"/>
        <v>15.3103191374197</v>
      </c>
      <c r="D6101" s="80">
        <f t="shared" si="297"/>
        <v>17.094042064727503</v>
      </c>
      <c r="E6101" s="80">
        <f t="shared" si="298"/>
        <v>17.274261901043769</v>
      </c>
    </row>
    <row r="6102" spans="1:5" x14ac:dyDescent="0.3">
      <c r="A6102" s="83">
        <v>45580</v>
      </c>
      <c r="B6102" s="88">
        <v>10.65</v>
      </c>
      <c r="C6102" s="29">
        <f t="shared" si="296"/>
        <v>15.316468986410818</v>
      </c>
      <c r="D6102" s="80">
        <f t="shared" si="297"/>
        <v>17.101185799470649</v>
      </c>
      <c r="E6102" s="80">
        <f t="shared" si="298"/>
        <v>17.281542656557939</v>
      </c>
    </row>
    <row r="6103" spans="1:5" x14ac:dyDescent="0.3">
      <c r="A6103" s="83">
        <v>45581</v>
      </c>
      <c r="B6103" s="88">
        <v>10.65</v>
      </c>
      <c r="C6103" s="29">
        <f t="shared" si="296"/>
        <v>15.322621305673279</v>
      </c>
      <c r="D6103" s="80">
        <f t="shared" si="297"/>
        <v>17.108332519636782</v>
      </c>
      <c r="E6103" s="80">
        <f t="shared" si="298"/>
        <v>17.288826480764779</v>
      </c>
    </row>
    <row r="6104" spans="1:5" x14ac:dyDescent="0.3">
      <c r="A6104" s="83">
        <v>45582</v>
      </c>
      <c r="B6104" s="88">
        <v>10.65</v>
      </c>
      <c r="C6104" s="29">
        <f t="shared" si="296"/>
        <v>15.328776096199341</v>
      </c>
      <c r="D6104" s="80">
        <f t="shared" si="297"/>
        <v>17.115482226473532</v>
      </c>
      <c r="E6104" s="80">
        <f t="shared" si="298"/>
        <v>17.296113374957681</v>
      </c>
    </row>
    <row r="6105" spans="1:5" x14ac:dyDescent="0.3">
      <c r="A6105" s="83">
        <v>45583</v>
      </c>
      <c r="B6105" s="88">
        <v>10.65</v>
      </c>
      <c r="C6105" s="29">
        <f t="shared" si="296"/>
        <v>15.334933358981662</v>
      </c>
      <c r="D6105" s="80">
        <f t="shared" si="297"/>
        <v>17.12263492122905</v>
      </c>
      <c r="E6105" s="80">
        <f t="shared" si="298"/>
        <v>17.303403340430581</v>
      </c>
    </row>
    <row r="6106" spans="1:5" x14ac:dyDescent="0.3">
      <c r="A6106" s="83">
        <v>45586</v>
      </c>
      <c r="B6106" s="88">
        <v>10.65</v>
      </c>
      <c r="C6106" s="29">
        <f t="shared" si="296"/>
        <v>15.341093095013298</v>
      </c>
      <c r="D6106" s="80">
        <f t="shared" si="297"/>
        <v>17.129790605152014</v>
      </c>
      <c r="E6106" s="80">
        <f t="shared" si="298"/>
        <v>17.310696378477964</v>
      </c>
    </row>
    <row r="6107" spans="1:5" x14ac:dyDescent="0.3">
      <c r="A6107" s="83">
        <v>45587</v>
      </c>
      <c r="B6107" s="88">
        <v>10.65</v>
      </c>
      <c r="C6107" s="29">
        <f t="shared" si="296"/>
        <v>15.347255305287701</v>
      </c>
      <c r="D6107" s="80">
        <f t="shared" si="297"/>
        <v>17.136949279491617</v>
      </c>
      <c r="E6107" s="80">
        <f t="shared" si="298"/>
        <v>17.317992490394857</v>
      </c>
    </row>
    <row r="6108" spans="1:5" x14ac:dyDescent="0.3">
      <c r="A6108" s="83">
        <v>45588</v>
      </c>
      <c r="B6108" s="88">
        <v>10.65</v>
      </c>
      <c r="C6108" s="29">
        <f t="shared" si="296"/>
        <v>15.353419990798729</v>
      </c>
      <c r="D6108" s="80">
        <f t="shared" si="297"/>
        <v>17.14411094549758</v>
      </c>
      <c r="E6108" s="80">
        <f t="shared" si="298"/>
        <v>17.325291677476834</v>
      </c>
    </row>
    <row r="6109" spans="1:5" x14ac:dyDescent="0.3">
      <c r="A6109" s="83">
        <v>45589</v>
      </c>
      <c r="B6109" s="88">
        <v>10.65</v>
      </c>
      <c r="C6109" s="29">
        <f t="shared" si="296"/>
        <v>15.359587152540632</v>
      </c>
      <c r="D6109" s="80">
        <f t="shared" si="297"/>
        <v>17.151275604420142</v>
      </c>
      <c r="E6109" s="80">
        <f t="shared" si="298"/>
        <v>17.332593941020018</v>
      </c>
    </row>
    <row r="6110" spans="1:5" x14ac:dyDescent="0.3">
      <c r="A6110" s="83">
        <v>45590</v>
      </c>
      <c r="B6110" s="88">
        <v>10.65</v>
      </c>
      <c r="C6110" s="29">
        <f t="shared" si="296"/>
        <v>15.365756791508064</v>
      </c>
      <c r="D6110" s="80">
        <f t="shared" si="297"/>
        <v>17.158443257510068</v>
      </c>
      <c r="E6110" s="80">
        <f t="shared" si="298"/>
        <v>17.339899282321074</v>
      </c>
    </row>
    <row r="6111" spans="1:5" x14ac:dyDescent="0.3">
      <c r="A6111" s="83">
        <v>45593</v>
      </c>
      <c r="B6111" s="88">
        <v>10.65</v>
      </c>
      <c r="C6111" s="29">
        <f t="shared" si="296"/>
        <v>15.371928908696075</v>
      </c>
      <c r="D6111" s="80">
        <f t="shared" si="297"/>
        <v>17.165613906018645</v>
      </c>
      <c r="E6111" s="80">
        <f t="shared" si="298"/>
        <v>17.347207702677217</v>
      </c>
    </row>
    <row r="6112" spans="1:5" x14ac:dyDescent="0.3">
      <c r="A6112" s="83">
        <v>45594</v>
      </c>
      <c r="B6112" s="88">
        <v>10.65</v>
      </c>
      <c r="C6112" s="29">
        <f t="shared" si="296"/>
        <v>15.378103505100119</v>
      </c>
      <c r="D6112" s="80">
        <f t="shared" si="297"/>
        <v>17.172787551197683</v>
      </c>
      <c r="E6112" s="80">
        <f t="shared" si="298"/>
        <v>17.354519203386204</v>
      </c>
    </row>
    <row r="6113" spans="1:5" x14ac:dyDescent="0.3">
      <c r="A6113" s="83">
        <v>45595</v>
      </c>
      <c r="B6113" s="88">
        <v>10.65</v>
      </c>
      <c r="C6113" s="29">
        <f t="shared" si="296"/>
        <v>15.384280581716048</v>
      </c>
      <c r="D6113" s="80">
        <f t="shared" si="297"/>
        <v>17.179964194299512</v>
      </c>
      <c r="E6113" s="80">
        <f t="shared" si="298"/>
        <v>17.361833785746345</v>
      </c>
    </row>
    <row r="6114" spans="1:5" x14ac:dyDescent="0.3">
      <c r="A6114" s="83">
        <v>45596</v>
      </c>
      <c r="B6114" s="88">
        <v>10.65</v>
      </c>
      <c r="C6114" s="29">
        <f t="shared" si="296"/>
        <v>15.390460139540112</v>
      </c>
      <c r="D6114" s="80">
        <f t="shared" si="297"/>
        <v>17.187143836576986</v>
      </c>
      <c r="E6114" s="80">
        <f t="shared" si="298"/>
        <v>17.369151451056492</v>
      </c>
    </row>
    <row r="6115" spans="1:5" x14ac:dyDescent="0.3">
      <c r="A6115" s="83">
        <v>45597</v>
      </c>
      <c r="B6115" s="88">
        <v>10.65</v>
      </c>
      <c r="C6115" s="29">
        <f t="shared" si="296"/>
        <v>15.396642179568962</v>
      </c>
      <c r="D6115" s="80">
        <f t="shared" si="297"/>
        <v>17.194326479283486</v>
      </c>
      <c r="E6115" s="80">
        <f t="shared" si="298"/>
        <v>17.37647220061605</v>
      </c>
    </row>
    <row r="6116" spans="1:5" x14ac:dyDescent="0.3">
      <c r="A6116" s="83">
        <v>45600</v>
      </c>
      <c r="B6116" s="88">
        <v>10.65</v>
      </c>
      <c r="C6116" s="29">
        <f t="shared" si="296"/>
        <v>15.402826702799651</v>
      </c>
      <c r="D6116" s="80">
        <f t="shared" si="297"/>
        <v>17.201512123672916</v>
      </c>
      <c r="E6116" s="80">
        <f t="shared" si="298"/>
        <v>17.383796035724966</v>
      </c>
    </row>
    <row r="6117" spans="1:5" x14ac:dyDescent="0.3">
      <c r="A6117" s="83">
        <v>45601</v>
      </c>
      <c r="B6117" s="88">
        <v>10.65</v>
      </c>
      <c r="C6117" s="29">
        <f t="shared" si="296"/>
        <v>15.409013710229631</v>
      </c>
      <c r="D6117" s="80">
        <f t="shared" si="297"/>
        <v>17.208700770999702</v>
      </c>
      <c r="E6117" s="80">
        <f t="shared" si="298"/>
        <v>17.391122957683738</v>
      </c>
    </row>
    <row r="6118" spans="1:5" x14ac:dyDescent="0.3">
      <c r="A6118" s="83">
        <v>45602</v>
      </c>
      <c r="B6118" s="88">
        <v>10.65</v>
      </c>
      <c r="C6118" s="29">
        <f t="shared" si="296"/>
        <v>15.415203202856755</v>
      </c>
      <c r="D6118" s="80">
        <f t="shared" si="297"/>
        <v>17.215892422518792</v>
      </c>
      <c r="E6118" s="80">
        <f t="shared" si="298"/>
        <v>17.398452967793411</v>
      </c>
    </row>
    <row r="6119" spans="1:5" x14ac:dyDescent="0.3">
      <c r="A6119" s="83">
        <v>45603</v>
      </c>
      <c r="B6119" s="88">
        <v>11.15</v>
      </c>
      <c r="C6119" s="29">
        <f t="shared" si="296"/>
        <v>15.421395181679278</v>
      </c>
      <c r="D6119" s="80">
        <f t="shared" si="297"/>
        <v>17.223087079485666</v>
      </c>
      <c r="E6119" s="80">
        <f t="shared" si="298"/>
        <v>17.405786067355578</v>
      </c>
    </row>
    <row r="6120" spans="1:5" x14ac:dyDescent="0.3">
      <c r="A6120" s="83">
        <v>45604</v>
      </c>
      <c r="B6120" s="88">
        <v>11.15</v>
      </c>
      <c r="C6120" s="29">
        <f t="shared" si="296"/>
        <v>15.427865536455656</v>
      </c>
      <c r="D6120" s="80">
        <f t="shared" si="297"/>
        <v>17.230605312273703</v>
      </c>
      <c r="E6120" s="80">
        <f t="shared" si="298"/>
        <v>17.413433653348157</v>
      </c>
    </row>
    <row r="6121" spans="1:5" x14ac:dyDescent="0.3">
      <c r="A6121" s="83">
        <v>45607</v>
      </c>
      <c r="B6121" s="88">
        <v>11.15</v>
      </c>
      <c r="C6121" s="29">
        <f t="shared" si="296"/>
        <v>15.434338605998787</v>
      </c>
      <c r="D6121" s="80">
        <f t="shared" si="297"/>
        <v>17.238126826925438</v>
      </c>
      <c r="E6121" s="80">
        <f t="shared" si="298"/>
        <v>17.421084599463128</v>
      </c>
    </row>
    <row r="6122" spans="1:5" x14ac:dyDescent="0.3">
      <c r="A6122" s="83">
        <v>45608</v>
      </c>
      <c r="B6122" s="88">
        <v>11.15</v>
      </c>
      <c r="C6122" s="29">
        <f t="shared" si="296"/>
        <v>15.440814391447708</v>
      </c>
      <c r="D6122" s="80">
        <f t="shared" si="297"/>
        <v>17.245651624873474</v>
      </c>
      <c r="E6122" s="80">
        <f t="shared" si="298"/>
        <v>17.428738907176832</v>
      </c>
    </row>
    <row r="6123" spans="1:5" x14ac:dyDescent="0.3">
      <c r="A6123" s="83">
        <v>45609</v>
      </c>
      <c r="B6123" s="88">
        <v>11.15</v>
      </c>
      <c r="C6123" s="29">
        <f t="shared" si="296"/>
        <v>15.447292893941928</v>
      </c>
      <c r="D6123" s="80">
        <f t="shared" si="297"/>
        <v>17.253179707551038</v>
      </c>
      <c r="E6123" s="80">
        <f t="shared" si="298"/>
        <v>17.436396577966253</v>
      </c>
    </row>
    <row r="6124" spans="1:5" x14ac:dyDescent="0.3">
      <c r="A6124" s="83">
        <v>45610</v>
      </c>
      <c r="B6124" s="88">
        <v>11.15</v>
      </c>
      <c r="C6124" s="29">
        <f t="shared" si="296"/>
        <v>15.453774114621439</v>
      </c>
      <c r="D6124" s="80">
        <f t="shared" si="297"/>
        <v>17.260711076391978</v>
      </c>
      <c r="E6124" s="80">
        <f t="shared" si="298"/>
        <v>17.444057613309024</v>
      </c>
    </row>
    <row r="6125" spans="1:5" x14ac:dyDescent="0.3">
      <c r="A6125" s="83">
        <v>45614</v>
      </c>
      <c r="B6125" s="88">
        <v>11.15</v>
      </c>
      <c r="C6125" s="29">
        <f t="shared" si="296"/>
        <v>15.460258054626712</v>
      </c>
      <c r="D6125" s="80">
        <f t="shared" si="297"/>
        <v>17.268245732830774</v>
      </c>
      <c r="E6125" s="80">
        <f t="shared" si="298"/>
        <v>17.451722014683433</v>
      </c>
    </row>
    <row r="6126" spans="1:5" x14ac:dyDescent="0.3">
      <c r="A6126" s="83">
        <v>45615</v>
      </c>
      <c r="B6126" s="88">
        <v>11.15</v>
      </c>
      <c r="C6126" s="29">
        <f t="shared" ref="C6126:C6189" si="299">IF(A6126=$B$2,1,IF(A6125&lt;DATE(1998,1,2),ROUND(B6125/3000+1,8)*C6125,ROUND(((1+B6125/100)^(1/252)),8)*C6125))</f>
        <v>15.466744715098692</v>
      </c>
      <c r="D6126" s="80">
        <f t="shared" ref="D6126:D6189" si="300">(((ROUND(C6126/C6125,8)-1)*$D$1)+1)*D6125</f>
        <v>17.275783678302531</v>
      </c>
      <c r="E6126" s="80">
        <f t="shared" ref="E6126:E6189" si="301">(((ROUND(C6126/C6125,8))*(($E$1+1)^(1/252)))*E6125)</f>
        <v>17.459389783568415</v>
      </c>
    </row>
    <row r="6127" spans="1:5" x14ac:dyDescent="0.3">
      <c r="A6127" s="83">
        <v>45617</v>
      </c>
      <c r="B6127" s="88">
        <v>11.15</v>
      </c>
      <c r="C6127" s="29">
        <f t="shared" si="299"/>
        <v>15.473234097178807</v>
      </c>
      <c r="D6127" s="80">
        <f t="shared" si="300"/>
        <v>17.283324914242979</v>
      </c>
      <c r="E6127" s="80">
        <f t="shared" si="301"/>
        <v>17.467060921443551</v>
      </c>
    </row>
    <row r="6128" spans="1:5" x14ac:dyDescent="0.3">
      <c r="A6128" s="83">
        <v>45618</v>
      </c>
      <c r="B6128" s="88">
        <v>11.15</v>
      </c>
      <c r="C6128" s="29">
        <f t="shared" si="299"/>
        <v>15.47972620200896</v>
      </c>
      <c r="D6128" s="80">
        <f t="shared" si="300"/>
        <v>17.290869442088475</v>
      </c>
      <c r="E6128" s="80">
        <f t="shared" si="301"/>
        <v>17.474735429789078</v>
      </c>
    </row>
    <row r="6129" spans="1:5" x14ac:dyDescent="0.3">
      <c r="A6129" s="83">
        <v>45621</v>
      </c>
      <c r="B6129" s="88">
        <v>11.15</v>
      </c>
      <c r="C6129" s="29">
        <f t="shared" si="299"/>
        <v>15.486221030731537</v>
      </c>
      <c r="D6129" s="80">
        <f t="shared" si="300"/>
        <v>17.298417263276004</v>
      </c>
      <c r="E6129" s="80">
        <f t="shared" si="301"/>
        <v>17.482413310085882</v>
      </c>
    </row>
    <row r="6130" spans="1:5" x14ac:dyDescent="0.3">
      <c r="A6130" s="83">
        <v>45622</v>
      </c>
      <c r="B6130" s="88">
        <v>11.15</v>
      </c>
      <c r="C6130" s="29">
        <f t="shared" si="299"/>
        <v>15.492718584489401</v>
      </c>
      <c r="D6130" s="80">
        <f t="shared" si="300"/>
        <v>17.305968379243179</v>
      </c>
      <c r="E6130" s="80">
        <f t="shared" si="301"/>
        <v>17.490094563815493</v>
      </c>
    </row>
    <row r="6131" spans="1:5" x14ac:dyDescent="0.3">
      <c r="A6131" s="83">
        <v>45623</v>
      </c>
      <c r="B6131" s="88">
        <v>11.15</v>
      </c>
      <c r="C6131" s="29">
        <f t="shared" si="299"/>
        <v>15.499218864425895</v>
      </c>
      <c r="D6131" s="80">
        <f t="shared" si="300"/>
        <v>17.313522791428237</v>
      </c>
      <c r="E6131" s="80">
        <f t="shared" si="301"/>
        <v>17.497779192460104</v>
      </c>
    </row>
    <row r="6132" spans="1:5" x14ac:dyDescent="0.3">
      <c r="A6132" s="83">
        <v>45624</v>
      </c>
      <c r="B6132" s="88">
        <v>11.15</v>
      </c>
      <c r="C6132" s="29">
        <f t="shared" si="299"/>
        <v>15.505721871684843</v>
      </c>
      <c r="D6132" s="80">
        <f t="shared" si="300"/>
        <v>17.321080501270046</v>
      </c>
      <c r="E6132" s="80">
        <f t="shared" si="301"/>
        <v>17.505467197502547</v>
      </c>
    </row>
    <row r="6133" spans="1:5" x14ac:dyDescent="0.3">
      <c r="A6133" s="83">
        <v>45625</v>
      </c>
      <c r="B6133" s="88">
        <v>11.15</v>
      </c>
      <c r="C6133" s="29">
        <f t="shared" si="299"/>
        <v>15.512227607410546</v>
      </c>
      <c r="D6133" s="80">
        <f t="shared" si="300"/>
        <v>17.328641510208101</v>
      </c>
      <c r="E6133" s="80">
        <f t="shared" si="301"/>
        <v>17.513158580426314</v>
      </c>
    </row>
    <row r="6134" spans="1:5" x14ac:dyDescent="0.3">
      <c r="A6134" s="83">
        <v>45628</v>
      </c>
      <c r="B6134" s="88">
        <v>11.15</v>
      </c>
      <c r="C6134" s="29">
        <f t="shared" si="299"/>
        <v>15.518736072747787</v>
      </c>
      <c r="D6134" s="80">
        <f t="shared" si="300"/>
        <v>17.336205819682526</v>
      </c>
      <c r="E6134" s="80">
        <f t="shared" si="301"/>
        <v>17.520853342715544</v>
      </c>
    </row>
    <row r="6135" spans="1:5" x14ac:dyDescent="0.3">
      <c r="A6135" s="83">
        <v>45629</v>
      </c>
      <c r="B6135" s="88">
        <v>11.15</v>
      </c>
      <c r="C6135" s="29">
        <f t="shared" si="299"/>
        <v>15.525247268841831</v>
      </c>
      <c r="D6135" s="80">
        <f t="shared" si="300"/>
        <v>17.343773431134075</v>
      </c>
      <c r="E6135" s="80">
        <f t="shared" si="301"/>
        <v>17.528551485855033</v>
      </c>
    </row>
    <row r="6136" spans="1:5" x14ac:dyDescent="0.3">
      <c r="A6136" s="83">
        <v>45630</v>
      </c>
      <c r="B6136" s="88">
        <v>11.15</v>
      </c>
      <c r="C6136" s="29">
        <f t="shared" si="299"/>
        <v>15.531761196838419</v>
      </c>
      <c r="D6136" s="80">
        <f t="shared" si="300"/>
        <v>17.351344346004126</v>
      </c>
      <c r="E6136" s="80">
        <f t="shared" si="301"/>
        <v>17.536253011330224</v>
      </c>
    </row>
    <row r="6137" spans="1:5" x14ac:dyDescent="0.3">
      <c r="A6137" s="83">
        <v>45631</v>
      </c>
      <c r="B6137" s="88">
        <v>11.15</v>
      </c>
      <c r="C6137" s="29">
        <f t="shared" si="299"/>
        <v>15.538277857883777</v>
      </c>
      <c r="D6137" s="80">
        <f t="shared" si="300"/>
        <v>17.35891856573469</v>
      </c>
      <c r="E6137" s="80">
        <f t="shared" si="301"/>
        <v>17.543957920627214</v>
      </c>
    </row>
    <row r="6138" spans="1:5" x14ac:dyDescent="0.3">
      <c r="A6138" s="83">
        <v>45632</v>
      </c>
      <c r="B6138" s="88">
        <v>11.15</v>
      </c>
      <c r="C6138" s="29">
        <f t="shared" si="299"/>
        <v>15.54479725312461</v>
      </c>
      <c r="D6138" s="80">
        <f t="shared" si="300"/>
        <v>17.366496091768408</v>
      </c>
      <c r="E6138" s="80">
        <f t="shared" si="301"/>
        <v>17.551666215232757</v>
      </c>
    </row>
    <row r="6139" spans="1:5" x14ac:dyDescent="0.3">
      <c r="A6139" s="83">
        <v>45635</v>
      </c>
      <c r="B6139" s="88">
        <v>11.15</v>
      </c>
      <c r="C6139" s="29">
        <f t="shared" si="299"/>
        <v>15.551319383708105</v>
      </c>
      <c r="D6139" s="80">
        <f t="shared" si="300"/>
        <v>17.37407692554855</v>
      </c>
      <c r="E6139" s="80">
        <f t="shared" si="301"/>
        <v>17.559377896634253</v>
      </c>
    </row>
    <row r="6140" spans="1:5" x14ac:dyDescent="0.3">
      <c r="A6140" s="83">
        <v>45636</v>
      </c>
      <c r="B6140" s="88">
        <v>11.15</v>
      </c>
      <c r="C6140" s="29">
        <f t="shared" si="299"/>
        <v>15.557844250781928</v>
      </c>
      <c r="D6140" s="80">
        <f t="shared" si="300"/>
        <v>17.381661068519012</v>
      </c>
      <c r="E6140" s="80">
        <f t="shared" si="301"/>
        <v>17.567092966319763</v>
      </c>
    </row>
    <row r="6141" spans="1:5" x14ac:dyDescent="0.3">
      <c r="A6141" s="83">
        <v>45637</v>
      </c>
      <c r="B6141" s="88">
        <v>11.15</v>
      </c>
      <c r="C6141" s="29">
        <f t="shared" si="299"/>
        <v>15.56437185549423</v>
      </c>
      <c r="D6141" s="80">
        <f t="shared" si="300"/>
        <v>17.389248522124326</v>
      </c>
      <c r="E6141" s="80">
        <f t="shared" si="301"/>
        <v>17.574811425777998</v>
      </c>
    </row>
    <row r="6142" spans="1:5" x14ac:dyDescent="0.3">
      <c r="A6142" s="83">
        <v>45638</v>
      </c>
      <c r="B6142" s="88">
        <v>12.15</v>
      </c>
      <c r="C6142" s="29">
        <f t="shared" si="299"/>
        <v>15.57090219899364</v>
      </c>
      <c r="D6142" s="80">
        <f t="shared" si="300"/>
        <v>17.396839287809655</v>
      </c>
      <c r="E6142" s="80">
        <f t="shared" si="301"/>
        <v>17.582533276498324</v>
      </c>
    </row>
    <row r="6143" spans="1:5" x14ac:dyDescent="0.3">
      <c r="A6143" s="83">
        <v>45639</v>
      </c>
      <c r="B6143" s="88">
        <v>12.15</v>
      </c>
      <c r="C6143" s="29">
        <f t="shared" si="299"/>
        <v>15.577988983711467</v>
      </c>
      <c r="D6143" s="80">
        <f t="shared" si="300"/>
        <v>17.405076991342707</v>
      </c>
      <c r="E6143" s="80">
        <f t="shared" si="301"/>
        <v>17.590883767228732</v>
      </c>
    </row>
    <row r="6144" spans="1:5" x14ac:dyDescent="0.3">
      <c r="A6144" s="83">
        <v>45642</v>
      </c>
      <c r="B6144" s="88">
        <v>12.15</v>
      </c>
      <c r="C6144" s="29">
        <f t="shared" si="299"/>
        <v>15.585078993837623</v>
      </c>
      <c r="D6144" s="80">
        <f t="shared" si="300"/>
        <v>17.413318595570498</v>
      </c>
      <c r="E6144" s="80">
        <f t="shared" si="301"/>
        <v>17.599238223866347</v>
      </c>
    </row>
    <row r="6145" spans="1:5" x14ac:dyDescent="0.3">
      <c r="A6145" s="83">
        <v>45643</v>
      </c>
      <c r="B6145" s="88">
        <v>12.15</v>
      </c>
      <c r="C6145" s="29">
        <f t="shared" si="299"/>
        <v>15.592172230840088</v>
      </c>
      <c r="D6145" s="80">
        <f t="shared" si="300"/>
        <v>17.421564102340074</v>
      </c>
      <c r="E6145" s="80">
        <f t="shared" si="301"/>
        <v>17.607596648294702</v>
      </c>
    </row>
    <row r="6146" spans="1:5" x14ac:dyDescent="0.3">
      <c r="A6146" s="83">
        <v>45644</v>
      </c>
      <c r="B6146" s="88">
        <v>12.15</v>
      </c>
      <c r="C6146" s="29">
        <f t="shared" si="299"/>
        <v>15.59926869618751</v>
      </c>
      <c r="D6146" s="80">
        <f t="shared" si="300"/>
        <v>17.429813513499358</v>
      </c>
      <c r="E6146" s="80">
        <f t="shared" si="301"/>
        <v>17.615959042398224</v>
      </c>
    </row>
    <row r="6147" spans="1:5" x14ac:dyDescent="0.3">
      <c r="A6147" s="83">
        <v>45645</v>
      </c>
      <c r="B6147" s="88">
        <v>12.15</v>
      </c>
      <c r="C6147" s="29">
        <f t="shared" si="299"/>
        <v>15.606368391349205</v>
      </c>
      <c r="D6147" s="80">
        <f t="shared" si="300"/>
        <v>17.438066830897142</v>
      </c>
      <c r="E6147" s="80">
        <f t="shared" si="301"/>
        <v>17.624325408062234</v>
      </c>
    </row>
    <row r="6148" spans="1:5" x14ac:dyDescent="0.3">
      <c r="A6148" s="83">
        <v>45646</v>
      </c>
      <c r="B6148" s="88">
        <v>12.15</v>
      </c>
      <c r="C6148" s="29">
        <f t="shared" si="299"/>
        <v>15.61347131779516</v>
      </c>
      <c r="D6148" s="80">
        <f t="shared" si="300"/>
        <v>17.446324056383101</v>
      </c>
      <c r="E6148" s="80">
        <f t="shared" si="301"/>
        <v>17.632695747172949</v>
      </c>
    </row>
    <row r="6149" spans="1:5" x14ac:dyDescent="0.3">
      <c r="A6149" s="83">
        <v>45649</v>
      </c>
      <c r="B6149" s="88">
        <v>12.15</v>
      </c>
      <c r="C6149" s="29">
        <f t="shared" si="299"/>
        <v>15.620577476996027</v>
      </c>
      <c r="D6149" s="80">
        <f t="shared" si="300"/>
        <v>17.454585191807784</v>
      </c>
      <c r="E6149" s="80">
        <f t="shared" si="301"/>
        <v>17.641070061617484</v>
      </c>
    </row>
    <row r="6150" spans="1:5" x14ac:dyDescent="0.3">
      <c r="A6150" s="83">
        <v>45650</v>
      </c>
      <c r="B6150" s="88">
        <v>12.15</v>
      </c>
      <c r="C6150" s="29">
        <f t="shared" si="299"/>
        <v>15.627686870423132</v>
      </c>
      <c r="D6150" s="80">
        <f t="shared" si="300"/>
        <v>17.462850239022611</v>
      </c>
      <c r="E6150" s="80">
        <f t="shared" si="301"/>
        <v>17.649448353283848</v>
      </c>
    </row>
    <row r="6151" spans="1:5" x14ac:dyDescent="0.3">
      <c r="A6151" s="83">
        <v>45652</v>
      </c>
      <c r="B6151" s="88">
        <v>12.15</v>
      </c>
      <c r="C6151" s="29">
        <f t="shared" si="299"/>
        <v>15.634799499548468</v>
      </c>
      <c r="D6151" s="80">
        <f t="shared" si="300"/>
        <v>17.471119199879883</v>
      </c>
      <c r="E6151" s="80">
        <f t="shared" si="301"/>
        <v>17.657830624060946</v>
      </c>
    </row>
    <row r="6152" spans="1:5" x14ac:dyDescent="0.3">
      <c r="A6152" s="83">
        <v>45653</v>
      </c>
      <c r="B6152" s="88">
        <v>12.15</v>
      </c>
      <c r="C6152" s="29">
        <f t="shared" si="299"/>
        <v>15.641915365844696</v>
      </c>
      <c r="D6152" s="80">
        <f t="shared" si="300"/>
        <v>17.479392076232777</v>
      </c>
      <c r="E6152" s="80">
        <f t="shared" si="301"/>
        <v>17.666216875838579</v>
      </c>
    </row>
    <row r="6153" spans="1:5" x14ac:dyDescent="0.3">
      <c r="A6153" s="83">
        <v>45656</v>
      </c>
      <c r="B6153" s="88">
        <v>12.15</v>
      </c>
      <c r="C6153" s="29">
        <f t="shared" si="299"/>
        <v>15.649034470785152</v>
      </c>
      <c r="D6153" s="80">
        <f t="shared" si="300"/>
        <v>17.487668869935348</v>
      </c>
      <c r="E6153" s="80">
        <f t="shared" si="301"/>
        <v>17.674607110507452</v>
      </c>
    </row>
    <row r="6154" spans="1:5" x14ac:dyDescent="0.3">
      <c r="A6154" s="83">
        <v>45657</v>
      </c>
      <c r="B6154" s="88">
        <v>12.15</v>
      </c>
      <c r="C6154" s="29">
        <f t="shared" si="299"/>
        <v>15.65615681584384</v>
      </c>
      <c r="D6154" s="80">
        <f t="shared" si="300"/>
        <v>17.495949582842528</v>
      </c>
      <c r="E6154" s="80">
        <f t="shared" si="301"/>
        <v>17.683001329959161</v>
      </c>
    </row>
    <row r="6155" spans="1:5" x14ac:dyDescent="0.3">
      <c r="A6155" s="83">
        <v>45659</v>
      </c>
      <c r="B6155" s="88">
        <v>12.15</v>
      </c>
      <c r="C6155" s="29">
        <f t="shared" si="299"/>
        <v>15.663282402495435</v>
      </c>
      <c r="D6155" s="80">
        <f t="shared" si="300"/>
        <v>17.504234216810126</v>
      </c>
      <c r="E6155" s="80">
        <f t="shared" si="301"/>
        <v>17.691399536086205</v>
      </c>
    </row>
    <row r="6156" spans="1:5" x14ac:dyDescent="0.3">
      <c r="A6156" s="83">
        <v>45660</v>
      </c>
      <c r="B6156" s="88">
        <v>12.15</v>
      </c>
      <c r="C6156" s="29">
        <f t="shared" si="299"/>
        <v>15.670411232215281</v>
      </c>
      <c r="D6156" s="80">
        <f t="shared" si="300"/>
        <v>17.512522773694837</v>
      </c>
      <c r="E6156" s="80">
        <f t="shared" si="301"/>
        <v>17.699801730781978</v>
      </c>
    </row>
    <row r="6157" spans="1:5" x14ac:dyDescent="0.3">
      <c r="A6157" s="83">
        <v>45663</v>
      </c>
      <c r="B6157" s="88">
        <v>12.15</v>
      </c>
      <c r="C6157" s="29">
        <f t="shared" si="299"/>
        <v>15.677543306479398</v>
      </c>
      <c r="D6157" s="80">
        <f t="shared" si="300"/>
        <v>17.520815255354226</v>
      </c>
      <c r="E6157" s="80">
        <f t="shared" si="301"/>
        <v>17.708207915940775</v>
      </c>
    </row>
    <row r="6158" spans="1:5" x14ac:dyDescent="0.3">
      <c r="A6158" s="83">
        <v>45664</v>
      </c>
      <c r="B6158" s="88">
        <v>12.15</v>
      </c>
      <c r="C6158" s="29">
        <f t="shared" si="299"/>
        <v>15.684678626764477</v>
      </c>
      <c r="D6158" s="80">
        <f t="shared" si="300"/>
        <v>17.529111663646741</v>
      </c>
      <c r="E6158" s="80">
        <f t="shared" si="301"/>
        <v>17.716618093457793</v>
      </c>
    </row>
    <row r="6159" spans="1:5" x14ac:dyDescent="0.3">
      <c r="A6159" s="83">
        <v>45665</v>
      </c>
      <c r="B6159" s="88">
        <v>12.15</v>
      </c>
      <c r="C6159" s="29">
        <f t="shared" si="299"/>
        <v>15.691817194547875</v>
      </c>
      <c r="D6159" s="80">
        <f t="shared" si="300"/>
        <v>17.537412000431715</v>
      </c>
      <c r="E6159" s="80">
        <f t="shared" si="301"/>
        <v>17.725032265229125</v>
      </c>
    </row>
    <row r="6160" spans="1:5" x14ac:dyDescent="0.3">
      <c r="A6160" s="83">
        <v>45666</v>
      </c>
      <c r="B6160" s="88">
        <v>12.15</v>
      </c>
      <c r="C6160" s="29">
        <f t="shared" si="299"/>
        <v>15.698959011307629</v>
      </c>
      <c r="D6160" s="80">
        <f t="shared" si="300"/>
        <v>17.545716267569354</v>
      </c>
      <c r="E6160" s="80">
        <f t="shared" si="301"/>
        <v>17.733450433151766</v>
      </c>
    </row>
    <row r="6161" spans="1:5" x14ac:dyDescent="0.3">
      <c r="A6161" s="83">
        <v>45667</v>
      </c>
      <c r="B6161" s="88">
        <v>12.15</v>
      </c>
      <c r="C6161" s="29">
        <f t="shared" si="299"/>
        <v>15.706104078522445</v>
      </c>
      <c r="D6161" s="80">
        <f t="shared" si="300"/>
        <v>17.554024466920747</v>
      </c>
      <c r="E6161" s="80">
        <f t="shared" si="301"/>
        <v>17.741872599123614</v>
      </c>
    </row>
    <row r="6162" spans="1:5" x14ac:dyDescent="0.3">
      <c r="A6162" s="83">
        <v>45670</v>
      </c>
      <c r="B6162" s="88">
        <v>12.15</v>
      </c>
      <c r="C6162" s="29">
        <f t="shared" si="299"/>
        <v>15.713252397671702</v>
      </c>
      <c r="D6162" s="80">
        <f t="shared" si="300"/>
        <v>17.562336600347866</v>
      </c>
      <c r="E6162" s="80">
        <f t="shared" si="301"/>
        <v>17.750298765043464</v>
      </c>
    </row>
    <row r="6163" spans="1:5" x14ac:dyDescent="0.3">
      <c r="A6163" s="83">
        <v>45671</v>
      </c>
      <c r="B6163" s="88">
        <v>12.15</v>
      </c>
      <c r="C6163" s="29">
        <f t="shared" si="299"/>
        <v>15.720403970235454</v>
      </c>
      <c r="D6163" s="80">
        <f t="shared" si="300"/>
        <v>17.570652669713564</v>
      </c>
      <c r="E6163" s="80">
        <f t="shared" si="301"/>
        <v>17.758728932811017</v>
      </c>
    </row>
    <row r="6164" spans="1:5" x14ac:dyDescent="0.3">
      <c r="A6164" s="83">
        <v>45672</v>
      </c>
      <c r="B6164" s="88">
        <v>12.15</v>
      </c>
      <c r="C6164" s="29">
        <f t="shared" si="299"/>
        <v>15.727558797694426</v>
      </c>
      <c r="D6164" s="80">
        <f t="shared" si="300"/>
        <v>17.578972676881573</v>
      </c>
      <c r="E6164" s="80">
        <f t="shared" si="301"/>
        <v>17.767163104326876</v>
      </c>
    </row>
    <row r="6165" spans="1:5" x14ac:dyDescent="0.3">
      <c r="A6165" s="83">
        <v>45673</v>
      </c>
      <c r="B6165" s="88">
        <v>12.15</v>
      </c>
      <c r="C6165" s="29">
        <f t="shared" si="299"/>
        <v>15.734716881530021</v>
      </c>
      <c r="D6165" s="80">
        <f t="shared" si="300"/>
        <v>17.587296623716515</v>
      </c>
      <c r="E6165" s="80">
        <f t="shared" si="301"/>
        <v>17.775601281492545</v>
      </c>
    </row>
    <row r="6166" spans="1:5" x14ac:dyDescent="0.3">
      <c r="A6166" s="83">
        <v>45674</v>
      </c>
      <c r="B6166" s="88">
        <v>12.15</v>
      </c>
      <c r="C6166" s="29">
        <f t="shared" si="299"/>
        <v>15.741878223224312</v>
      </c>
      <c r="D6166" s="80">
        <f t="shared" si="300"/>
        <v>17.595624512083887</v>
      </c>
      <c r="E6166" s="80">
        <f t="shared" si="301"/>
        <v>17.784043466210431</v>
      </c>
    </row>
    <row r="6167" spans="1:5" x14ac:dyDescent="0.3">
      <c r="A6167" s="83">
        <v>45677</v>
      </c>
      <c r="B6167" s="88">
        <v>12.15</v>
      </c>
      <c r="C6167" s="29">
        <f t="shared" si="299"/>
        <v>15.749042824260048</v>
      </c>
      <c r="D6167" s="80">
        <f t="shared" si="300"/>
        <v>17.603956343850076</v>
      </c>
      <c r="E6167" s="80">
        <f t="shared" si="301"/>
        <v>17.792489660383843</v>
      </c>
    </row>
    <row r="6168" spans="1:5" x14ac:dyDescent="0.3">
      <c r="A6168" s="83">
        <v>45678</v>
      </c>
      <c r="B6168" s="88">
        <v>12.15</v>
      </c>
      <c r="C6168" s="29">
        <f t="shared" si="299"/>
        <v>15.756210686120653</v>
      </c>
      <c r="D6168" s="80">
        <f t="shared" si="300"/>
        <v>17.612292120882344</v>
      </c>
      <c r="E6168" s="80">
        <f t="shared" si="301"/>
        <v>17.800939865916998</v>
      </c>
    </row>
    <row r="6169" spans="1:5" x14ac:dyDescent="0.3">
      <c r="A6169" s="83">
        <v>45679</v>
      </c>
      <c r="B6169" s="88">
        <v>12.15</v>
      </c>
      <c r="C6169" s="29">
        <f t="shared" si="299"/>
        <v>15.763381810290227</v>
      </c>
      <c r="D6169" s="80">
        <f t="shared" si="300"/>
        <v>17.620631845048848</v>
      </c>
      <c r="E6169" s="80">
        <f t="shared" si="301"/>
        <v>17.809394084715013</v>
      </c>
    </row>
    <row r="6170" spans="1:5" x14ac:dyDescent="0.3">
      <c r="A6170" s="83">
        <v>45680</v>
      </c>
      <c r="B6170" s="88">
        <v>12.15</v>
      </c>
      <c r="C6170" s="29">
        <f t="shared" si="299"/>
        <v>15.770556198253544</v>
      </c>
      <c r="D6170" s="80">
        <f t="shared" si="300"/>
        <v>17.628975518218621</v>
      </c>
      <c r="E6170" s="80">
        <f t="shared" si="301"/>
        <v>17.817852318683915</v>
      </c>
    </row>
    <row r="6171" spans="1:5" x14ac:dyDescent="0.3">
      <c r="A6171" s="83">
        <v>45681</v>
      </c>
      <c r="B6171" s="88">
        <v>12.15</v>
      </c>
      <c r="C6171" s="29">
        <f t="shared" si="299"/>
        <v>15.777733851496055</v>
      </c>
      <c r="D6171" s="80">
        <f t="shared" si="300"/>
        <v>17.637323142261582</v>
      </c>
      <c r="E6171" s="80">
        <f t="shared" si="301"/>
        <v>17.826314569730631</v>
      </c>
    </row>
    <row r="6172" spans="1:5" x14ac:dyDescent="0.3">
      <c r="A6172" s="83">
        <v>45684</v>
      </c>
      <c r="B6172" s="88">
        <v>12.15</v>
      </c>
      <c r="C6172" s="29">
        <f t="shared" si="299"/>
        <v>15.784914771503887</v>
      </c>
      <c r="D6172" s="80">
        <f t="shared" si="300"/>
        <v>17.645674719048543</v>
      </c>
      <c r="E6172" s="80">
        <f t="shared" si="301"/>
        <v>17.834780839762995</v>
      </c>
    </row>
    <row r="6173" spans="1:5" x14ac:dyDescent="0.3">
      <c r="A6173" s="83">
        <v>45685</v>
      </c>
      <c r="B6173" s="88">
        <v>12.15</v>
      </c>
      <c r="C6173" s="29">
        <f t="shared" si="299"/>
        <v>15.792098959763841</v>
      </c>
      <c r="D6173" s="80">
        <f t="shared" si="300"/>
        <v>17.654030250451193</v>
      </c>
      <c r="E6173" s="80">
        <f t="shared" si="301"/>
        <v>17.843251130689751</v>
      </c>
    </row>
    <row r="6174" spans="1:5" x14ac:dyDescent="0.3">
      <c r="A6174" s="83">
        <v>45686</v>
      </c>
      <c r="B6174" s="88">
        <v>12.15</v>
      </c>
      <c r="C6174" s="29">
        <f t="shared" si="299"/>
        <v>15.799286417763398</v>
      </c>
      <c r="D6174" s="80">
        <f t="shared" si="300"/>
        <v>17.662389738342114</v>
      </c>
      <c r="E6174" s="80">
        <f t="shared" si="301"/>
        <v>17.851725444420545</v>
      </c>
    </row>
    <row r="6175" spans="1:5" x14ac:dyDescent="0.3">
      <c r="A6175" s="83">
        <v>45687</v>
      </c>
      <c r="B6175" s="88">
        <v>13.15</v>
      </c>
      <c r="C6175" s="29">
        <f t="shared" si="299"/>
        <v>15.806477146990714</v>
      </c>
      <c r="D6175" s="80">
        <f t="shared" si="300"/>
        <v>17.670753184594769</v>
      </c>
      <c r="E6175" s="80">
        <f t="shared" si="301"/>
        <v>17.860203782865934</v>
      </c>
    </row>
    <row r="6176" spans="1:5" x14ac:dyDescent="0.3">
      <c r="A6176" s="83">
        <v>45688</v>
      </c>
      <c r="B6176" s="88">
        <v>13.15</v>
      </c>
      <c r="C6176" s="29">
        <f t="shared" si="299"/>
        <v>15.814228169189285</v>
      </c>
      <c r="D6176" s="80">
        <f t="shared" si="300"/>
        <v>17.679768466206362</v>
      </c>
      <c r="E6176" s="80">
        <f t="shared" si="301"/>
        <v>17.869315553975664</v>
      </c>
    </row>
    <row r="6177" spans="1:5" x14ac:dyDescent="0.3">
      <c r="A6177" s="83">
        <v>45691</v>
      </c>
      <c r="B6177" s="88">
        <v>13.15</v>
      </c>
      <c r="C6177" s="29">
        <f t="shared" si="299"/>
        <v>15.821982992256611</v>
      </c>
      <c r="D6177" s="80">
        <f t="shared" si="300"/>
        <v>17.688788347242873</v>
      </c>
      <c r="E6177" s="80">
        <f t="shared" si="301"/>
        <v>17.878431973653448</v>
      </c>
    </row>
    <row r="6178" spans="1:5" x14ac:dyDescent="0.3">
      <c r="A6178" s="83">
        <v>45692</v>
      </c>
      <c r="B6178" s="88">
        <v>13.15</v>
      </c>
      <c r="C6178" s="29">
        <f t="shared" si="299"/>
        <v>15.829741618056525</v>
      </c>
      <c r="D6178" s="80">
        <f t="shared" si="300"/>
        <v>17.697812830050843</v>
      </c>
      <c r="E6178" s="80">
        <f t="shared" si="301"/>
        <v>17.887553044270856</v>
      </c>
    </row>
    <row r="6179" spans="1:5" x14ac:dyDescent="0.3">
      <c r="A6179" s="83">
        <v>45693</v>
      </c>
      <c r="B6179" s="88">
        <v>13.15</v>
      </c>
      <c r="C6179" s="29">
        <f t="shared" si="299"/>
        <v>15.837504048453773</v>
      </c>
      <c r="D6179" s="80">
        <f t="shared" si="300"/>
        <v>17.706841916978007</v>
      </c>
      <c r="E6179" s="80">
        <f t="shared" si="301"/>
        <v>17.896678768200665</v>
      </c>
    </row>
    <row r="6180" spans="1:5" x14ac:dyDescent="0.3">
      <c r="A6180" s="83">
        <v>45694</v>
      </c>
      <c r="B6180" s="88">
        <v>13.15</v>
      </c>
      <c r="C6180" s="29">
        <f t="shared" si="299"/>
        <v>15.845270285314015</v>
      </c>
      <c r="D6180" s="80">
        <f t="shared" si="300"/>
        <v>17.715875610373299</v>
      </c>
      <c r="E6180" s="80">
        <f t="shared" si="301"/>
        <v>17.905809147816864</v>
      </c>
    </row>
    <row r="6181" spans="1:5" x14ac:dyDescent="0.3">
      <c r="A6181" s="83">
        <v>45695</v>
      </c>
      <c r="B6181" s="88">
        <v>13.15</v>
      </c>
      <c r="C6181" s="29">
        <f t="shared" si="299"/>
        <v>15.853040330503825</v>
      </c>
      <c r="D6181" s="80">
        <f t="shared" si="300"/>
        <v>17.724913912586853</v>
      </c>
      <c r="E6181" s="80">
        <f t="shared" si="301"/>
        <v>17.914944185494651</v>
      </c>
    </row>
    <row r="6182" spans="1:5" x14ac:dyDescent="0.3">
      <c r="A6182" s="83">
        <v>45698</v>
      </c>
      <c r="B6182" s="88">
        <v>13.15</v>
      </c>
      <c r="C6182" s="29">
        <f t="shared" si="299"/>
        <v>15.860814185890696</v>
      </c>
      <c r="D6182" s="80">
        <f t="shared" si="300"/>
        <v>17.733956825969997</v>
      </c>
      <c r="E6182" s="80">
        <f t="shared" si="301"/>
        <v>17.924083883610436</v>
      </c>
    </row>
    <row r="6183" spans="1:5" x14ac:dyDescent="0.3">
      <c r="A6183" s="83">
        <v>45699</v>
      </c>
      <c r="B6183" s="88">
        <v>13.15</v>
      </c>
      <c r="C6183" s="29">
        <f t="shared" si="299"/>
        <v>15.868591853343032</v>
      </c>
      <c r="D6183" s="80">
        <f t="shared" si="300"/>
        <v>17.743004352875264</v>
      </c>
      <c r="E6183" s="80">
        <f t="shared" si="301"/>
        <v>17.933228244541844</v>
      </c>
    </row>
    <row r="6184" spans="1:5" x14ac:dyDescent="0.3">
      <c r="A6184" s="83">
        <v>45700</v>
      </c>
      <c r="B6184" s="88">
        <v>13.15</v>
      </c>
      <c r="C6184" s="29">
        <f t="shared" si="299"/>
        <v>15.876373334730157</v>
      </c>
      <c r="D6184" s="80">
        <f t="shared" si="300"/>
        <v>17.752056495656383</v>
      </c>
      <c r="E6184" s="80">
        <f t="shared" si="301"/>
        <v>17.942377270667716</v>
      </c>
    </row>
    <row r="6185" spans="1:5" x14ac:dyDescent="0.3">
      <c r="A6185" s="83">
        <v>45701</v>
      </c>
      <c r="B6185" s="88">
        <v>13.15</v>
      </c>
      <c r="C6185" s="29">
        <f t="shared" si="299"/>
        <v>15.884158631922309</v>
      </c>
      <c r="D6185" s="80">
        <f t="shared" si="300"/>
        <v>17.761113256668288</v>
      </c>
      <c r="E6185" s="80">
        <f t="shared" si="301"/>
        <v>17.951530964368096</v>
      </c>
    </row>
    <row r="6186" spans="1:5" x14ac:dyDescent="0.3">
      <c r="A6186" s="83">
        <v>45702</v>
      </c>
      <c r="B6186" s="88">
        <v>13.15</v>
      </c>
      <c r="C6186" s="29">
        <f t="shared" si="299"/>
        <v>15.891947746790647</v>
      </c>
      <c r="D6186" s="80">
        <f t="shared" si="300"/>
        <v>17.770174638267115</v>
      </c>
      <c r="E6186" s="80">
        <f t="shared" si="301"/>
        <v>17.960689328024252</v>
      </c>
    </row>
    <row r="6187" spans="1:5" x14ac:dyDescent="0.3">
      <c r="A6187" s="83">
        <v>45705</v>
      </c>
      <c r="B6187" s="88">
        <v>13.15</v>
      </c>
      <c r="C6187" s="29">
        <f t="shared" si="299"/>
        <v>15.899740681207241</v>
      </c>
      <c r="D6187" s="80">
        <f t="shared" si="300"/>
        <v>17.779240642810194</v>
      </c>
      <c r="E6187" s="80">
        <f t="shared" si="301"/>
        <v>17.969852364018664</v>
      </c>
    </row>
    <row r="6188" spans="1:5" x14ac:dyDescent="0.3">
      <c r="A6188" s="83">
        <v>45706</v>
      </c>
      <c r="B6188" s="88">
        <v>13.15</v>
      </c>
      <c r="C6188" s="29">
        <f t="shared" si="299"/>
        <v>15.907537437045086</v>
      </c>
      <c r="D6188" s="80">
        <f t="shared" si="300"/>
        <v>17.788311272656067</v>
      </c>
      <c r="E6188" s="80">
        <f t="shared" si="301"/>
        <v>17.979020074735026</v>
      </c>
    </row>
    <row r="6189" spans="1:5" x14ac:dyDescent="0.3">
      <c r="A6189" s="83">
        <v>45707</v>
      </c>
      <c r="B6189" s="88">
        <v>13.15</v>
      </c>
      <c r="C6189" s="29">
        <f t="shared" si="299"/>
        <v>15.91533801617809</v>
      </c>
      <c r="D6189" s="80">
        <f t="shared" si="300"/>
        <v>17.797386530164474</v>
      </c>
      <c r="E6189" s="80">
        <f t="shared" si="301"/>
        <v>17.988192462558249</v>
      </c>
    </row>
    <row r="6190" spans="1:5" x14ac:dyDescent="0.3">
      <c r="A6190" s="83">
        <v>45708</v>
      </c>
      <c r="B6190" s="88">
        <v>13.15</v>
      </c>
      <c r="C6190" s="29">
        <f t="shared" ref="C6190:C6253" si="302">IF(A6190=$B$2,1,IF(A6189&lt;DATE(1998,1,2),ROUND(B6189/3000+1,8)*C6189,ROUND(((1+B6189/100)^(1/252)),8)*C6189))</f>
        <v>15.923142420481085</v>
      </c>
      <c r="D6190" s="80">
        <f t="shared" ref="D6190:D6253" si="303">(((ROUND(C6190/C6189,8)-1)*$D$1)+1)*D6189</f>
        <v>17.80646641769636</v>
      </c>
      <c r="E6190" s="80">
        <f t="shared" ref="E6190:E6253" si="304">(((ROUND(C6190/C6189,8))*(($E$1+1)^(1/252)))*E6189)</f>
        <v>17.997369529874458</v>
      </c>
    </row>
    <row r="6191" spans="1:5" x14ac:dyDescent="0.3">
      <c r="A6191" s="83">
        <v>45709</v>
      </c>
      <c r="B6191" s="88">
        <v>13.15</v>
      </c>
      <c r="C6191" s="29">
        <f t="shared" si="302"/>
        <v>15.930950651829818</v>
      </c>
      <c r="D6191" s="80">
        <f t="shared" si="303"/>
        <v>17.815550937613875</v>
      </c>
      <c r="E6191" s="80">
        <f t="shared" si="304"/>
        <v>18.006551279071001</v>
      </c>
    </row>
    <row r="6192" spans="1:5" x14ac:dyDescent="0.3">
      <c r="A6192" s="83">
        <v>45712</v>
      </c>
      <c r="B6192" s="88">
        <v>13.15</v>
      </c>
      <c r="C6192" s="29">
        <f t="shared" si="302"/>
        <v>15.938762712100957</v>
      </c>
      <c r="D6192" s="80">
        <f t="shared" si="303"/>
        <v>17.824640092280372</v>
      </c>
      <c r="E6192" s="80">
        <f t="shared" si="304"/>
        <v>18.015737712536442</v>
      </c>
    </row>
    <row r="6193" spans="1:5" x14ac:dyDescent="0.3">
      <c r="A6193" s="83">
        <v>45713</v>
      </c>
      <c r="B6193" s="88">
        <v>13.15</v>
      </c>
      <c r="C6193" s="29">
        <f t="shared" si="302"/>
        <v>15.946578603172091</v>
      </c>
      <c r="D6193" s="80">
        <f t="shared" si="303"/>
        <v>17.833733884060415</v>
      </c>
      <c r="E6193" s="80">
        <f t="shared" si="304"/>
        <v>18.02492883266056</v>
      </c>
    </row>
    <row r="6194" spans="1:5" x14ac:dyDescent="0.3">
      <c r="A6194" s="83">
        <v>45714</v>
      </c>
      <c r="B6194" s="88">
        <v>13.15</v>
      </c>
      <c r="C6194" s="29">
        <f t="shared" si="302"/>
        <v>15.95439832692173</v>
      </c>
      <c r="D6194" s="80">
        <f t="shared" si="303"/>
        <v>17.842832315319768</v>
      </c>
      <c r="E6194" s="80">
        <f t="shared" si="304"/>
        <v>18.034124641834357</v>
      </c>
    </row>
    <row r="6195" spans="1:5" x14ac:dyDescent="0.3">
      <c r="A6195" s="83">
        <v>45715</v>
      </c>
      <c r="B6195" s="88">
        <v>13.15</v>
      </c>
      <c r="C6195" s="29">
        <f t="shared" si="302"/>
        <v>15.962221885229305</v>
      </c>
      <c r="D6195" s="80">
        <f t="shared" si="303"/>
        <v>17.851935388425407</v>
      </c>
      <c r="E6195" s="80">
        <f t="shared" si="304"/>
        <v>18.043325142450055</v>
      </c>
    </row>
    <row r="6196" spans="1:5" x14ac:dyDescent="0.3">
      <c r="A6196" s="83">
        <v>45716</v>
      </c>
      <c r="B6196" s="88">
        <v>13.15</v>
      </c>
      <c r="C6196" s="29">
        <f t="shared" si="302"/>
        <v>15.970049279975166</v>
      </c>
      <c r="D6196" s="80">
        <f t="shared" si="303"/>
        <v>17.861043105745512</v>
      </c>
      <c r="E6196" s="80">
        <f t="shared" si="304"/>
        <v>18.052530336901093</v>
      </c>
    </row>
    <row r="6197" spans="1:5" x14ac:dyDescent="0.3">
      <c r="A6197" s="83">
        <v>45721</v>
      </c>
      <c r="B6197" s="88">
        <v>13.15</v>
      </c>
      <c r="C6197" s="29">
        <f t="shared" si="302"/>
        <v>15.977880513040589</v>
      </c>
      <c r="D6197" s="80">
        <f t="shared" si="303"/>
        <v>17.870155469649472</v>
      </c>
      <c r="E6197" s="80">
        <f t="shared" si="304"/>
        <v>18.061740227582131</v>
      </c>
    </row>
    <row r="6198" spans="1:5" x14ac:dyDescent="0.3">
      <c r="A6198" s="83">
        <v>45722</v>
      </c>
      <c r="B6198" s="88">
        <v>13.15</v>
      </c>
      <c r="C6198" s="29">
        <f t="shared" si="302"/>
        <v>15.985715586307769</v>
      </c>
      <c r="D6198" s="80">
        <f t="shared" si="303"/>
        <v>17.879272482507886</v>
      </c>
      <c r="E6198" s="80">
        <f t="shared" si="304"/>
        <v>18.070954816889056</v>
      </c>
    </row>
    <row r="6199" spans="1:5" x14ac:dyDescent="0.3">
      <c r="A6199" s="83">
        <v>45723</v>
      </c>
      <c r="B6199" s="88">
        <v>13.15</v>
      </c>
      <c r="C6199" s="29">
        <f t="shared" si="302"/>
        <v>15.993554501659828</v>
      </c>
      <c r="D6199" s="80">
        <f t="shared" si="303"/>
        <v>17.888394146692566</v>
      </c>
      <c r="E6199" s="80">
        <f t="shared" si="304"/>
        <v>18.080174107218976</v>
      </c>
    </row>
    <row r="6200" spans="1:5" x14ac:dyDescent="0.3">
      <c r="A6200" s="83">
        <v>45726</v>
      </c>
      <c r="B6200" s="88">
        <v>13.15</v>
      </c>
      <c r="C6200" s="29">
        <f t="shared" si="302"/>
        <v>16.001397260980809</v>
      </c>
      <c r="D6200" s="80">
        <f t="shared" si="303"/>
        <v>17.897520464576527</v>
      </c>
      <c r="E6200" s="80">
        <f t="shared" si="304"/>
        <v>18.089398100970218</v>
      </c>
    </row>
    <row r="6201" spans="1:5" x14ac:dyDescent="0.3">
      <c r="A6201" s="83">
        <v>45727</v>
      </c>
      <c r="B6201" s="88">
        <v>13.15</v>
      </c>
      <c r="C6201" s="29">
        <f t="shared" si="302"/>
        <v>16.009243866155678</v>
      </c>
      <c r="D6201" s="80">
        <f t="shared" si="303"/>
        <v>17.906651438533995</v>
      </c>
      <c r="E6201" s="80">
        <f t="shared" si="304"/>
        <v>18.098626800542334</v>
      </c>
    </row>
    <row r="6202" spans="1:5" x14ac:dyDescent="0.3">
      <c r="A6202" s="83">
        <v>45728</v>
      </c>
      <c r="B6202" s="88">
        <v>13.15</v>
      </c>
      <c r="C6202" s="29">
        <f t="shared" si="302"/>
        <v>16.017094319070328</v>
      </c>
      <c r="D6202" s="80">
        <f t="shared" si="303"/>
        <v>17.915787070940414</v>
      </c>
      <c r="E6202" s="80">
        <f t="shared" si="304"/>
        <v>18.107860208336099</v>
      </c>
    </row>
    <row r="6203" spans="1:5" x14ac:dyDescent="0.3">
      <c r="A6203" s="83">
        <v>45729</v>
      </c>
      <c r="B6203" s="88">
        <v>13.15</v>
      </c>
      <c r="C6203" s="29">
        <f t="shared" si="302"/>
        <v>16.024948621611571</v>
      </c>
      <c r="D6203" s="80">
        <f t="shared" si="303"/>
        <v>17.924927364172436</v>
      </c>
      <c r="E6203" s="80">
        <f t="shared" si="304"/>
        <v>18.117098326753517</v>
      </c>
    </row>
    <row r="6204" spans="1:5" x14ac:dyDescent="0.3">
      <c r="A6204" s="83">
        <v>45730</v>
      </c>
      <c r="B6204" s="88">
        <v>13.15</v>
      </c>
      <c r="C6204" s="29">
        <f t="shared" si="302"/>
        <v>16.032806775667151</v>
      </c>
      <c r="D6204" s="80">
        <f t="shared" si="303"/>
        <v>17.934072320607925</v>
      </c>
      <c r="E6204" s="80">
        <f t="shared" si="304"/>
        <v>18.126341158197814</v>
      </c>
    </row>
    <row r="6205" spans="1:5" x14ac:dyDescent="0.3">
      <c r="A6205" s="83">
        <v>45733</v>
      </c>
      <c r="B6205" s="88">
        <v>13.15</v>
      </c>
      <c r="C6205" s="29">
        <f t="shared" si="302"/>
        <v>16.040668783125735</v>
      </c>
      <c r="D6205" s="80">
        <f t="shared" si="303"/>
        <v>17.943221942625957</v>
      </c>
      <c r="E6205" s="80">
        <f t="shared" si="304"/>
        <v>18.135588705073445</v>
      </c>
    </row>
    <row r="6206" spans="1:5" x14ac:dyDescent="0.3">
      <c r="A6206" s="83">
        <v>45734</v>
      </c>
      <c r="B6206" s="88">
        <v>13.15</v>
      </c>
      <c r="C6206" s="29">
        <f t="shared" si="302"/>
        <v>16.048534645876916</v>
      </c>
      <c r="D6206" s="80">
        <f t="shared" si="303"/>
        <v>17.952376232606824</v>
      </c>
      <c r="E6206" s="80">
        <f t="shared" si="304"/>
        <v>18.144840969786088</v>
      </c>
    </row>
    <row r="6207" spans="1:5" x14ac:dyDescent="0.3">
      <c r="A6207" s="83">
        <v>45735</v>
      </c>
      <c r="B6207" s="88">
        <v>13.15</v>
      </c>
      <c r="C6207" s="29">
        <f t="shared" si="302"/>
        <v>16.056404365811215</v>
      </c>
      <c r="D6207" s="80">
        <f t="shared" si="303"/>
        <v>17.961535192932029</v>
      </c>
      <c r="E6207" s="80">
        <f t="shared" si="304"/>
        <v>18.15409795474265</v>
      </c>
    </row>
    <row r="6208" spans="1:5" x14ac:dyDescent="0.3">
      <c r="A6208" s="83">
        <v>45736</v>
      </c>
      <c r="B6208" s="88">
        <v>14.15</v>
      </c>
      <c r="C6208" s="29">
        <f t="shared" si="302"/>
        <v>16.064277944820081</v>
      </c>
      <c r="D6208" s="80">
        <f t="shared" si="303"/>
        <v>17.970698825984297</v>
      </c>
      <c r="E6208" s="80">
        <f t="shared" si="304"/>
        <v>18.163359662351269</v>
      </c>
    </row>
    <row r="6209" spans="1:5" x14ac:dyDescent="0.3">
      <c r="A6209" s="83">
        <v>45737</v>
      </c>
      <c r="B6209" s="88">
        <v>14.15</v>
      </c>
      <c r="C6209" s="29">
        <f t="shared" si="302"/>
        <v>16.072716670667273</v>
      </c>
      <c r="D6209" s="80">
        <f t="shared" si="303"/>
        <v>17.980520397371706</v>
      </c>
      <c r="E6209" s="80">
        <f t="shared" si="304"/>
        <v>18.173260735368473</v>
      </c>
    </row>
    <row r="6210" spans="1:5" x14ac:dyDescent="0.3">
      <c r="A6210" s="83">
        <v>45740</v>
      </c>
      <c r="B6210" s="88">
        <v>14.15</v>
      </c>
      <c r="C6210" s="29">
        <f t="shared" si="302"/>
        <v>16.081159829461541</v>
      </c>
      <c r="D6210" s="80">
        <f t="shared" si="303"/>
        <v>17.990347336567314</v>
      </c>
      <c r="E6210" s="80">
        <f t="shared" si="304"/>
        <v>18.18316720558359</v>
      </c>
    </row>
    <row r="6211" spans="1:5" x14ac:dyDescent="0.3">
      <c r="A6211" s="83">
        <v>45741</v>
      </c>
      <c r="B6211" s="88">
        <v>14.15</v>
      </c>
      <c r="C6211" s="29">
        <f t="shared" si="302"/>
        <v>16.089607423531554</v>
      </c>
      <c r="D6211" s="80">
        <f t="shared" si="303"/>
        <v>18.000179646504805</v>
      </c>
      <c r="E6211" s="80">
        <f t="shared" si="304"/>
        <v>18.193079075938705</v>
      </c>
    </row>
    <row r="6212" spans="1:5" x14ac:dyDescent="0.3">
      <c r="A6212" s="83">
        <v>45742</v>
      </c>
      <c r="B6212" s="88">
        <v>14.15</v>
      </c>
      <c r="C6212" s="29">
        <f t="shared" si="302"/>
        <v>16.09805945520721</v>
      </c>
      <c r="D6212" s="80">
        <f t="shared" si="303"/>
        <v>18.01001733011946</v>
      </c>
      <c r="E6212" s="80">
        <f t="shared" si="304"/>
        <v>18.202996349377496</v>
      </c>
    </row>
    <row r="6213" spans="1:5" x14ac:dyDescent="0.3">
      <c r="A6213" s="83">
        <v>45743</v>
      </c>
      <c r="B6213" s="88">
        <v>14.15</v>
      </c>
      <c r="C6213" s="29">
        <f t="shared" si="302"/>
        <v>16.106515926819625</v>
      </c>
      <c r="D6213" s="80">
        <f t="shared" si="303"/>
        <v>18.019860390348175</v>
      </c>
      <c r="E6213" s="80">
        <f t="shared" si="304"/>
        <v>18.212919028845253</v>
      </c>
    </row>
    <row r="6214" spans="1:5" x14ac:dyDescent="0.3">
      <c r="A6214" s="83">
        <v>45744</v>
      </c>
      <c r="B6214" s="88">
        <v>14.15</v>
      </c>
      <c r="C6214" s="29">
        <f t="shared" si="302"/>
        <v>16.114976840701143</v>
      </c>
      <c r="D6214" s="80">
        <f t="shared" si="303"/>
        <v>18.029708830129437</v>
      </c>
      <c r="E6214" s="80">
        <f t="shared" si="304"/>
        <v>18.222847117288868</v>
      </c>
    </row>
    <row r="6215" spans="1:5" x14ac:dyDescent="0.3">
      <c r="A6215" s="83">
        <v>45747</v>
      </c>
      <c r="B6215" s="88">
        <v>14.15</v>
      </c>
      <c r="C6215" s="29">
        <f t="shared" si="302"/>
        <v>16.12344219918533</v>
      </c>
      <c r="D6215" s="80">
        <f t="shared" si="303"/>
        <v>18.039562652403351</v>
      </c>
      <c r="E6215" s="80">
        <f t="shared" si="304"/>
        <v>18.232780617656843</v>
      </c>
    </row>
    <row r="6216" spans="1:5" x14ac:dyDescent="0.3">
      <c r="A6216" s="83">
        <v>45748</v>
      </c>
      <c r="B6216" s="88">
        <v>14.15</v>
      </c>
      <c r="C6216" s="29">
        <f t="shared" si="302"/>
        <v>16.131912004606985</v>
      </c>
      <c r="D6216" s="80">
        <f t="shared" si="303"/>
        <v>18.049421860111625</v>
      </c>
      <c r="E6216" s="80">
        <f t="shared" si="304"/>
        <v>18.242719532899283</v>
      </c>
    </row>
    <row r="6217" spans="1:5" x14ac:dyDescent="0.3">
      <c r="A6217" s="83">
        <v>45749</v>
      </c>
      <c r="B6217" s="88">
        <v>14.15</v>
      </c>
      <c r="C6217" s="29">
        <f t="shared" si="302"/>
        <v>16.140386259302126</v>
      </c>
      <c r="D6217" s="80">
        <f t="shared" si="303"/>
        <v>18.059286456197572</v>
      </c>
      <c r="E6217" s="80">
        <f t="shared" si="304"/>
        <v>18.252663865967907</v>
      </c>
    </row>
    <row r="6218" spans="1:5" x14ac:dyDescent="0.3">
      <c r="A6218" s="83">
        <v>45750</v>
      </c>
      <c r="B6218" s="88">
        <v>14.15</v>
      </c>
      <c r="C6218" s="29">
        <f t="shared" si="302"/>
        <v>16.148864965607999</v>
      </c>
      <c r="D6218" s="80">
        <f t="shared" si="303"/>
        <v>18.069156443606115</v>
      </c>
      <c r="E6218" s="80">
        <f t="shared" si="304"/>
        <v>18.262613619816037</v>
      </c>
    </row>
    <row r="6219" spans="1:5" x14ac:dyDescent="0.3">
      <c r="A6219" s="83">
        <v>45751</v>
      </c>
      <c r="B6219" s="88">
        <v>14.15</v>
      </c>
      <c r="C6219" s="29">
        <f t="shared" si="302"/>
        <v>16.157348125863081</v>
      </c>
      <c r="D6219" s="80">
        <f t="shared" si="303"/>
        <v>18.079031825283788</v>
      </c>
      <c r="E6219" s="80">
        <f t="shared" si="304"/>
        <v>18.272568797398606</v>
      </c>
    </row>
    <row r="6220" spans="1:5" x14ac:dyDescent="0.3">
      <c r="A6220" s="83">
        <v>45754</v>
      </c>
      <c r="B6220" s="88">
        <v>14.15</v>
      </c>
      <c r="C6220" s="29">
        <f t="shared" si="302"/>
        <v>16.165835742407079</v>
      </c>
      <c r="D6220" s="80">
        <f t="shared" si="303"/>
        <v>18.088912604178738</v>
      </c>
      <c r="E6220" s="80">
        <f t="shared" si="304"/>
        <v>18.282529401672161</v>
      </c>
    </row>
    <row r="6221" spans="1:5" x14ac:dyDescent="0.3">
      <c r="A6221" s="83">
        <v>45755</v>
      </c>
      <c r="B6221" s="88">
        <v>14.15</v>
      </c>
      <c r="C6221" s="29">
        <f t="shared" si="302"/>
        <v>16.174327817580924</v>
      </c>
      <c r="D6221" s="80">
        <f t="shared" si="303"/>
        <v>18.098798783240714</v>
      </c>
      <c r="E6221" s="80">
        <f t="shared" si="304"/>
        <v>18.292495435594859</v>
      </c>
    </row>
    <row r="6222" spans="1:5" x14ac:dyDescent="0.3">
      <c r="A6222" s="83">
        <v>45756</v>
      </c>
      <c r="B6222" s="88">
        <v>14.15</v>
      </c>
      <c r="C6222" s="29">
        <f t="shared" si="302"/>
        <v>16.182824353726776</v>
      </c>
      <c r="D6222" s="80">
        <f t="shared" si="303"/>
        <v>18.108690365421086</v>
      </c>
      <c r="E6222" s="80">
        <f t="shared" si="304"/>
        <v>18.302466902126469</v>
      </c>
    </row>
    <row r="6223" spans="1:5" x14ac:dyDescent="0.3">
      <c r="A6223" s="83">
        <v>45757</v>
      </c>
      <c r="B6223" s="88">
        <v>14.15</v>
      </c>
      <c r="C6223" s="29">
        <f t="shared" si="302"/>
        <v>16.191325353188031</v>
      </c>
      <c r="D6223" s="80">
        <f t="shared" si="303"/>
        <v>18.118587353672833</v>
      </c>
      <c r="E6223" s="80">
        <f t="shared" si="304"/>
        <v>18.312443804228373</v>
      </c>
    </row>
    <row r="6224" spans="1:5" x14ac:dyDescent="0.3">
      <c r="A6224" s="83">
        <v>45758</v>
      </c>
      <c r="B6224" s="88">
        <v>14.15</v>
      </c>
      <c r="C6224" s="29">
        <f t="shared" si="302"/>
        <v>16.199830818309312</v>
      </c>
      <c r="D6224" s="80">
        <f t="shared" si="303"/>
        <v>18.12848975095055</v>
      </c>
      <c r="E6224" s="80">
        <f t="shared" si="304"/>
        <v>18.322426144863567</v>
      </c>
    </row>
    <row r="6225" spans="1:5" x14ac:dyDescent="0.3">
      <c r="A6225" s="83">
        <v>45761</v>
      </c>
      <c r="B6225" s="88">
        <v>14.15</v>
      </c>
      <c r="C6225" s="29">
        <f t="shared" si="302"/>
        <v>16.208340751436477</v>
      </c>
      <c r="D6225" s="80">
        <f t="shared" si="303"/>
        <v>18.138397560210443</v>
      </c>
      <c r="E6225" s="80">
        <f t="shared" si="304"/>
        <v>18.332413926996662</v>
      </c>
    </row>
    <row r="6226" spans="1:5" x14ac:dyDescent="0.3">
      <c r="A6226" s="83">
        <v>45762</v>
      </c>
      <c r="B6226" s="88">
        <v>14.15</v>
      </c>
      <c r="C6226" s="29">
        <f t="shared" si="302"/>
        <v>16.216855154916615</v>
      </c>
      <c r="D6226" s="80">
        <f t="shared" si="303"/>
        <v>18.148310784410338</v>
      </c>
      <c r="E6226" s="80">
        <f t="shared" si="304"/>
        <v>18.342407153593889</v>
      </c>
    </row>
    <row r="6227" spans="1:5" x14ac:dyDescent="0.3">
      <c r="A6227" s="83">
        <v>45763</v>
      </c>
      <c r="B6227" s="88">
        <v>14.15</v>
      </c>
      <c r="C6227" s="29">
        <f t="shared" si="302"/>
        <v>16.225374031098045</v>
      </c>
      <c r="D6227" s="80">
        <f t="shared" si="303"/>
        <v>18.158229426509678</v>
      </c>
      <c r="E6227" s="80">
        <f t="shared" si="304"/>
        <v>18.352405827623091</v>
      </c>
    </row>
    <row r="6228" spans="1:5" x14ac:dyDescent="0.3">
      <c r="A6228" s="83">
        <v>45764</v>
      </c>
      <c r="B6228" s="88">
        <v>14.15</v>
      </c>
      <c r="C6228" s="29">
        <f t="shared" si="302"/>
        <v>16.233897382330323</v>
      </c>
      <c r="D6228" s="80">
        <f t="shared" si="303"/>
        <v>18.168153489469518</v>
      </c>
      <c r="E6228" s="80">
        <f t="shared" si="304"/>
        <v>18.362409952053731</v>
      </c>
    </row>
    <row r="6229" spans="1:5" x14ac:dyDescent="0.3">
      <c r="A6229" s="83">
        <v>45769</v>
      </c>
      <c r="B6229" s="88">
        <v>14.15</v>
      </c>
      <c r="C6229" s="29">
        <f t="shared" si="302"/>
        <v>16.242425210964235</v>
      </c>
      <c r="D6229" s="80">
        <f t="shared" si="303"/>
        <v>18.178082976252536</v>
      </c>
      <c r="E6229" s="80">
        <f t="shared" si="304"/>
        <v>18.372419529856895</v>
      </c>
    </row>
    <row r="6230" spans="1:5" x14ac:dyDescent="0.3">
      <c r="A6230" s="83">
        <v>45770</v>
      </c>
      <c r="B6230" s="88">
        <v>14.15</v>
      </c>
      <c r="C6230" s="29">
        <f t="shared" si="302"/>
        <v>16.250957519351807</v>
      </c>
      <c r="D6230" s="80">
        <f t="shared" si="303"/>
        <v>18.18801788982303</v>
      </c>
      <c r="E6230" s="80">
        <f t="shared" si="304"/>
        <v>18.38243456400528</v>
      </c>
    </row>
    <row r="6231" spans="1:5" x14ac:dyDescent="0.3">
      <c r="A6231" s="83">
        <v>45771</v>
      </c>
      <c r="B6231" s="88">
        <v>14.15</v>
      </c>
      <c r="C6231" s="29">
        <f t="shared" si="302"/>
        <v>16.2594943098463</v>
      </c>
      <c r="D6231" s="80">
        <f t="shared" si="303"/>
        <v>18.19795823314691</v>
      </c>
      <c r="E6231" s="80">
        <f t="shared" si="304"/>
        <v>18.392455057473207</v>
      </c>
    </row>
    <row r="6232" spans="1:5" x14ac:dyDescent="0.3">
      <c r="A6232" s="83">
        <v>45772</v>
      </c>
      <c r="B6232" s="88">
        <v>14.15</v>
      </c>
      <c r="C6232" s="29">
        <f t="shared" si="302"/>
        <v>16.268035584802206</v>
      </c>
      <c r="D6232" s="80">
        <f t="shared" si="303"/>
        <v>18.207904009191719</v>
      </c>
      <c r="E6232" s="80">
        <f t="shared" si="304"/>
        <v>18.402481013236621</v>
      </c>
    </row>
    <row r="6233" spans="1:5" x14ac:dyDescent="0.3">
      <c r="A6233" s="83">
        <v>45775</v>
      </c>
      <c r="B6233" s="88">
        <v>14.15</v>
      </c>
      <c r="C6233" s="29">
        <f t="shared" si="302"/>
        <v>16.276581346575259</v>
      </c>
      <c r="D6233" s="80">
        <f t="shared" si="303"/>
        <v>18.217855220926612</v>
      </c>
      <c r="E6233" s="80">
        <f t="shared" si="304"/>
        <v>18.412512434273086</v>
      </c>
    </row>
    <row r="6234" spans="1:5" x14ac:dyDescent="0.3">
      <c r="A6234" s="83">
        <v>45776</v>
      </c>
      <c r="B6234" s="88">
        <v>14.15</v>
      </c>
      <c r="C6234" s="29">
        <f t="shared" si="302"/>
        <v>16.28513159752243</v>
      </c>
      <c r="D6234" s="80">
        <f t="shared" si="303"/>
        <v>18.22781187132237</v>
      </c>
      <c r="E6234" s="80">
        <f t="shared" si="304"/>
        <v>18.422549323561789</v>
      </c>
    </row>
    <row r="6235" spans="1:5" x14ac:dyDescent="0.3">
      <c r="A6235" s="83">
        <v>45777</v>
      </c>
      <c r="B6235" s="88">
        <v>14.15</v>
      </c>
      <c r="C6235" s="29">
        <f t="shared" si="302"/>
        <v>16.293686340001923</v>
      </c>
      <c r="D6235" s="80">
        <f t="shared" si="303"/>
        <v>18.237773963351401</v>
      </c>
      <c r="E6235" s="80">
        <f t="shared" si="304"/>
        <v>18.432591684083544</v>
      </c>
    </row>
    <row r="6236" spans="1:5" x14ac:dyDescent="0.3">
      <c r="A6236" s="83">
        <v>45779</v>
      </c>
      <c r="B6236" s="88">
        <v>14.15</v>
      </c>
      <c r="C6236" s="29">
        <f t="shared" si="302"/>
        <v>16.302245576373188</v>
      </c>
      <c r="D6236" s="80">
        <f t="shared" si="303"/>
        <v>18.247741499987733</v>
      </c>
      <c r="E6236" s="80">
        <f t="shared" si="304"/>
        <v>18.442639518820787</v>
      </c>
    </row>
    <row r="6237" spans="1:5" x14ac:dyDescent="0.3">
      <c r="A6237" s="83">
        <v>45782</v>
      </c>
      <c r="B6237" s="88">
        <v>14.15</v>
      </c>
      <c r="C6237" s="29">
        <f t="shared" si="302"/>
        <v>16.310809308996912</v>
      </c>
      <c r="D6237" s="80">
        <f t="shared" si="303"/>
        <v>18.257714484207018</v>
      </c>
      <c r="E6237" s="80">
        <f t="shared" si="304"/>
        <v>18.452692830757581</v>
      </c>
    </row>
    <row r="6238" spans="1:5" x14ac:dyDescent="0.3">
      <c r="A6238" s="83">
        <v>45783</v>
      </c>
      <c r="B6238" s="88">
        <v>14.15</v>
      </c>
      <c r="C6238" s="29">
        <f t="shared" si="302"/>
        <v>16.319377540235021</v>
      </c>
      <c r="D6238" s="80">
        <f t="shared" si="303"/>
        <v>18.26769291898654</v>
      </c>
      <c r="E6238" s="80">
        <f t="shared" si="304"/>
        <v>18.462751622879619</v>
      </c>
    </row>
    <row r="6239" spans="1:5" x14ac:dyDescent="0.3">
      <c r="A6239" s="83">
        <v>45784</v>
      </c>
      <c r="B6239" s="88">
        <v>14.15</v>
      </c>
      <c r="C6239" s="29">
        <f t="shared" si="302"/>
        <v>16.327950272450682</v>
      </c>
      <c r="D6239" s="80">
        <f t="shared" si="303"/>
        <v>18.277676807305209</v>
      </c>
      <c r="E6239" s="80">
        <f t="shared" si="304"/>
        <v>18.472815898174215</v>
      </c>
    </row>
    <row r="6240" spans="1:5" x14ac:dyDescent="0.3">
      <c r="A6240" s="83">
        <v>45785</v>
      </c>
      <c r="B6240" s="88">
        <v>14.65</v>
      </c>
      <c r="C6240" s="29">
        <f t="shared" si="302"/>
        <v>16.336527508008302</v>
      </c>
      <c r="D6240" s="80">
        <f t="shared" si="303"/>
        <v>18.287666152143562</v>
      </c>
      <c r="E6240" s="80">
        <f t="shared" si="304"/>
        <v>18.482885659630313</v>
      </c>
    </row>
    <row r="6241" spans="1:5" x14ac:dyDescent="0.3">
      <c r="A6241" s="83">
        <v>45786</v>
      </c>
      <c r="B6241" s="88">
        <v>14.65</v>
      </c>
      <c r="C6241" s="29">
        <f t="shared" si="302"/>
        <v>16.3453926880258</v>
      </c>
      <c r="D6241" s="80">
        <f t="shared" si="303"/>
        <v>18.297991066048215</v>
      </c>
      <c r="E6241" s="80">
        <f t="shared" si="304"/>
        <v>18.493281594651556</v>
      </c>
    </row>
    <row r="6242" spans="1:5" x14ac:dyDescent="0.3">
      <c r="A6242" s="83">
        <v>45789</v>
      </c>
      <c r="B6242" s="88">
        <v>14.65</v>
      </c>
      <c r="C6242" s="29">
        <f t="shared" si="302"/>
        <v>16.354262678821886</v>
      </c>
      <c r="D6242" s="80">
        <f t="shared" si="303"/>
        <v>18.308321809228527</v>
      </c>
      <c r="E6242" s="80">
        <f t="shared" si="304"/>
        <v>18.503683376999181</v>
      </c>
    </row>
    <row r="6243" spans="1:5" x14ac:dyDescent="0.3">
      <c r="A6243" s="83">
        <v>45790</v>
      </c>
      <c r="B6243" s="88">
        <v>14.65</v>
      </c>
      <c r="C6243" s="29">
        <f t="shared" si="302"/>
        <v>16.363137483007176</v>
      </c>
      <c r="D6243" s="80">
        <f t="shared" si="303"/>
        <v>18.31865838497561</v>
      </c>
      <c r="E6243" s="80">
        <f t="shared" si="304"/>
        <v>18.514091009962094</v>
      </c>
    </row>
    <row r="6244" spans="1:5" x14ac:dyDescent="0.3">
      <c r="A6244" s="83">
        <v>45791</v>
      </c>
      <c r="B6244" s="88">
        <v>14.65</v>
      </c>
      <c r="C6244" s="29">
        <f t="shared" si="302"/>
        <v>16.372017103193706</v>
      </c>
      <c r="D6244" s="80">
        <f t="shared" si="303"/>
        <v>18.329000796582431</v>
      </c>
      <c r="E6244" s="80">
        <f t="shared" si="304"/>
        <v>18.524504496831049</v>
      </c>
    </row>
    <row r="6245" spans="1:5" x14ac:dyDescent="0.3">
      <c r="A6245" s="83">
        <v>45792</v>
      </c>
      <c r="B6245" s="88">
        <v>14.65</v>
      </c>
      <c r="C6245" s="29">
        <f t="shared" si="302"/>
        <v>16.380901541994927</v>
      </c>
      <c r="D6245" s="80">
        <f t="shared" si="303"/>
        <v>18.339349047343823</v>
      </c>
      <c r="E6245" s="80">
        <f t="shared" si="304"/>
        <v>18.534923840898649</v>
      </c>
    </row>
    <row r="6246" spans="1:5" x14ac:dyDescent="0.3">
      <c r="A6246" s="83">
        <v>45793</v>
      </c>
      <c r="B6246" s="88">
        <v>14.65</v>
      </c>
      <c r="C6246" s="29">
        <f t="shared" si="302"/>
        <v>16.389790802025708</v>
      </c>
      <c r="D6246" s="80">
        <f t="shared" si="303"/>
        <v>18.349703140556478</v>
      </c>
      <c r="E6246" s="80">
        <f t="shared" si="304"/>
        <v>18.54534904545935</v>
      </c>
    </row>
    <row r="6247" spans="1:5" x14ac:dyDescent="0.3">
      <c r="A6247" s="83">
        <v>45796</v>
      </c>
      <c r="B6247" s="88">
        <v>14.65</v>
      </c>
      <c r="C6247" s="29">
        <f t="shared" si="302"/>
        <v>16.398684885902334</v>
      </c>
      <c r="D6247" s="80">
        <f t="shared" si="303"/>
        <v>18.360063079518945</v>
      </c>
      <c r="E6247" s="80">
        <f t="shared" si="304"/>
        <v>18.555780113809458</v>
      </c>
    </row>
    <row r="6248" spans="1:5" x14ac:dyDescent="0.3">
      <c r="A6248" s="83">
        <v>45797</v>
      </c>
      <c r="B6248" s="88">
        <v>14.65</v>
      </c>
      <c r="C6248" s="29">
        <f t="shared" si="302"/>
        <v>16.40758379624252</v>
      </c>
      <c r="D6248" s="80">
        <f t="shared" si="303"/>
        <v>18.37042886753164</v>
      </c>
      <c r="E6248" s="80">
        <f t="shared" si="304"/>
        <v>18.56621704924714</v>
      </c>
    </row>
    <row r="6249" spans="1:5" x14ac:dyDescent="0.3">
      <c r="A6249" s="83">
        <v>45798</v>
      </c>
      <c r="B6249" s="88">
        <v>14.65</v>
      </c>
      <c r="C6249" s="29">
        <f t="shared" si="302"/>
        <v>16.416487535665389</v>
      </c>
      <c r="D6249" s="80">
        <f t="shared" si="303"/>
        <v>18.380800507896836</v>
      </c>
      <c r="E6249" s="80">
        <f t="shared" si="304"/>
        <v>18.576659855072414</v>
      </c>
    </row>
    <row r="6250" spans="1:5" x14ac:dyDescent="0.3">
      <c r="A6250" s="83">
        <v>45799</v>
      </c>
      <c r="B6250" s="88">
        <v>14.65</v>
      </c>
      <c r="C6250" s="29">
        <f t="shared" si="302"/>
        <v>16.425396106791496</v>
      </c>
      <c r="D6250" s="80">
        <f t="shared" si="303"/>
        <v>18.391178003918679</v>
      </c>
      <c r="E6250" s="80">
        <f t="shared" si="304"/>
        <v>18.587108534587156</v>
      </c>
    </row>
    <row r="6251" spans="1:5" x14ac:dyDescent="0.3">
      <c r="A6251" s="83">
        <v>45800</v>
      </c>
      <c r="B6251" s="88">
        <v>14.65</v>
      </c>
      <c r="C6251" s="29">
        <f t="shared" si="302"/>
        <v>16.434309512242809</v>
      </c>
      <c r="D6251" s="80">
        <f t="shared" si="303"/>
        <v>18.401561358903173</v>
      </c>
      <c r="E6251" s="80">
        <f t="shared" si="304"/>
        <v>18.597563091095093</v>
      </c>
    </row>
    <row r="6252" spans="1:5" x14ac:dyDescent="0.3">
      <c r="A6252" s="83">
        <v>45803</v>
      </c>
      <c r="B6252" s="88">
        <v>14.65</v>
      </c>
      <c r="C6252" s="29">
        <f t="shared" si="302"/>
        <v>16.443227754642724</v>
      </c>
      <c r="D6252" s="80">
        <f t="shared" si="303"/>
        <v>18.411950576158191</v>
      </c>
      <c r="E6252" s="80">
        <f t="shared" si="304"/>
        <v>18.608023527901818</v>
      </c>
    </row>
    <row r="6253" spans="1:5" x14ac:dyDescent="0.3">
      <c r="A6253" s="83">
        <v>45804</v>
      </c>
      <c r="B6253" s="88">
        <v>14.65</v>
      </c>
      <c r="C6253" s="29">
        <f t="shared" si="302"/>
        <v>16.45215083661606</v>
      </c>
      <c r="D6253" s="80">
        <f t="shared" si="303"/>
        <v>18.422345658993475</v>
      </c>
      <c r="E6253" s="80">
        <f t="shared" si="304"/>
        <v>18.61848984831478</v>
      </c>
    </row>
    <row r="6254" spans="1:5" x14ac:dyDescent="0.3">
      <c r="A6254" s="83">
        <v>45805</v>
      </c>
      <c r="B6254" s="88">
        <v>14.65</v>
      </c>
      <c r="C6254" s="29">
        <f t="shared" ref="C6254:C6317" si="305">IF(A6254=$B$2,1,IF(A6253&lt;DATE(1998,1,2),ROUND(B6253/3000+1,8)*C6253,ROUND(((1+B6253/100)^(1/252)),8)*C6253))</f>
        <v>16.461078760789057</v>
      </c>
      <c r="D6254" s="80">
        <f t="shared" ref="D6254:D6317" si="306">(((ROUND(C6254/C6253,8)-1)*$D$1)+1)*D6253</f>
        <v>18.432746610720635</v>
      </c>
      <c r="E6254" s="80">
        <f t="shared" ref="E6254:E6317" si="307">(((ROUND(C6254/C6253,8))*(($E$1+1)^(1/252)))*E6253)</f>
        <v>18.628962055643289</v>
      </c>
    </row>
    <row r="6255" spans="1:5" x14ac:dyDescent="0.3">
      <c r="A6255" s="83">
        <v>45806</v>
      </c>
      <c r="B6255" s="88">
        <v>14.65</v>
      </c>
      <c r="C6255" s="29">
        <f t="shared" si="305"/>
        <v>16.470011529789389</v>
      </c>
      <c r="D6255" s="80">
        <f t="shared" si="306"/>
        <v>18.443153434653151</v>
      </c>
      <c r="E6255" s="80">
        <f t="shared" si="307"/>
        <v>18.639440153198514</v>
      </c>
    </row>
    <row r="6256" spans="1:5" x14ac:dyDescent="0.3">
      <c r="A6256" s="83">
        <v>45807</v>
      </c>
      <c r="B6256" s="88">
        <v>14.65</v>
      </c>
      <c r="C6256" s="29">
        <f t="shared" si="305"/>
        <v>16.478949146246144</v>
      </c>
      <c r="D6256" s="80">
        <f t="shared" si="306"/>
        <v>18.453566134106371</v>
      </c>
      <c r="E6256" s="80">
        <f t="shared" si="307"/>
        <v>18.64992414429349</v>
      </c>
    </row>
    <row r="6257" spans="1:5" x14ac:dyDescent="0.3">
      <c r="A6257" s="83">
        <v>45810</v>
      </c>
      <c r="B6257" s="88">
        <v>14.65</v>
      </c>
      <c r="C6257" s="29">
        <f t="shared" si="305"/>
        <v>16.487891612789845</v>
      </c>
      <c r="D6257" s="80">
        <f t="shared" si="306"/>
        <v>18.463984712397519</v>
      </c>
      <c r="E6257" s="80">
        <f t="shared" si="307"/>
        <v>18.660414032243111</v>
      </c>
    </row>
    <row r="6258" spans="1:5" x14ac:dyDescent="0.3">
      <c r="A6258" s="83">
        <v>45811</v>
      </c>
      <c r="B6258" s="88">
        <v>14.65</v>
      </c>
      <c r="C6258" s="29">
        <f t="shared" si="305"/>
        <v>16.496838932052441</v>
      </c>
      <c r="D6258" s="80">
        <f t="shared" si="306"/>
        <v>18.474409172845686</v>
      </c>
      <c r="E6258" s="80">
        <f t="shared" si="307"/>
        <v>18.670909820364141</v>
      </c>
    </row>
    <row r="6259" spans="1:5" x14ac:dyDescent="0.3">
      <c r="A6259" s="83">
        <v>45812</v>
      </c>
      <c r="B6259" s="88">
        <v>14.65</v>
      </c>
      <c r="C6259" s="29">
        <f t="shared" si="305"/>
        <v>16.50579110666731</v>
      </c>
      <c r="D6259" s="80">
        <f t="shared" si="306"/>
        <v>18.484839518771846</v>
      </c>
      <c r="E6259" s="80">
        <f t="shared" si="307"/>
        <v>18.681411511975206</v>
      </c>
    </row>
    <row r="6260" spans="1:5" x14ac:dyDescent="0.3">
      <c r="A6260" s="83">
        <v>45813</v>
      </c>
      <c r="B6260" s="88">
        <v>14.65</v>
      </c>
      <c r="C6260" s="29">
        <f t="shared" si="305"/>
        <v>16.514748139269255</v>
      </c>
      <c r="D6260" s="80">
        <f t="shared" si="306"/>
        <v>18.495275753498838</v>
      </c>
      <c r="E6260" s="80">
        <f t="shared" si="307"/>
        <v>18.691919110396796</v>
      </c>
    </row>
    <row r="6261" spans="1:5" x14ac:dyDescent="0.3">
      <c r="A6261" s="83">
        <v>45814</v>
      </c>
      <c r="B6261" s="88">
        <v>14.65</v>
      </c>
      <c r="C6261" s="29">
        <f t="shared" si="305"/>
        <v>16.52371003249451</v>
      </c>
      <c r="D6261" s="80">
        <f t="shared" si="306"/>
        <v>18.505717880351384</v>
      </c>
      <c r="E6261" s="80">
        <f t="shared" si="307"/>
        <v>18.702432618951278</v>
      </c>
    </row>
    <row r="6262" spans="1:5" x14ac:dyDescent="0.3">
      <c r="A6262" s="83">
        <v>45817</v>
      </c>
      <c r="B6262" s="88">
        <v>14.65</v>
      </c>
      <c r="C6262" s="29">
        <f t="shared" si="305"/>
        <v>16.532676788980744</v>
      </c>
      <c r="D6262" s="80">
        <f t="shared" si="306"/>
        <v>18.516165902656081</v>
      </c>
      <c r="E6262" s="80">
        <f t="shared" si="307"/>
        <v>18.712952040962875</v>
      </c>
    </row>
    <row r="6263" spans="1:5" x14ac:dyDescent="0.3">
      <c r="A6263" s="83">
        <v>45818</v>
      </c>
      <c r="B6263" s="88">
        <v>14.65</v>
      </c>
      <c r="C6263" s="29">
        <f t="shared" si="305"/>
        <v>16.541648411367053</v>
      </c>
      <c r="D6263" s="80">
        <f t="shared" si="306"/>
        <v>18.526619823741402</v>
      </c>
      <c r="E6263" s="80">
        <f t="shared" si="307"/>
        <v>18.723477379757693</v>
      </c>
    </row>
    <row r="6264" spans="1:5" x14ac:dyDescent="0.3">
      <c r="A6264" s="83">
        <v>45819</v>
      </c>
      <c r="B6264" s="88">
        <v>14.65</v>
      </c>
      <c r="C6264" s="29">
        <f t="shared" si="305"/>
        <v>16.550624902293965</v>
      </c>
      <c r="D6264" s="80">
        <f t="shared" si="306"/>
        <v>18.537079646937702</v>
      </c>
      <c r="E6264" s="80">
        <f t="shared" si="307"/>
        <v>18.734008638663699</v>
      </c>
    </row>
    <row r="6265" spans="1:5" x14ac:dyDescent="0.3">
      <c r="A6265" s="83">
        <v>45820</v>
      </c>
      <c r="B6265" s="88">
        <v>14.65</v>
      </c>
      <c r="C6265" s="29">
        <f t="shared" si="305"/>
        <v>16.559606264403445</v>
      </c>
      <c r="D6265" s="80">
        <f t="shared" si="306"/>
        <v>18.547545375577215</v>
      </c>
      <c r="E6265" s="80">
        <f t="shared" si="307"/>
        <v>18.744545821010735</v>
      </c>
    </row>
    <row r="6266" spans="1:5" x14ac:dyDescent="0.3">
      <c r="A6266" s="83">
        <v>45821</v>
      </c>
      <c r="B6266" s="88">
        <v>14.65</v>
      </c>
      <c r="C6266" s="29">
        <f t="shared" si="305"/>
        <v>16.568592500338887</v>
      </c>
      <c r="D6266" s="80">
        <f t="shared" si="306"/>
        <v>18.558017012994057</v>
      </c>
      <c r="E6266" s="80">
        <f t="shared" si="307"/>
        <v>18.755088930130519</v>
      </c>
    </row>
    <row r="6267" spans="1:5" x14ac:dyDescent="0.3">
      <c r="A6267" s="83">
        <v>45824</v>
      </c>
      <c r="B6267" s="88">
        <v>14.65</v>
      </c>
      <c r="C6267" s="29">
        <f t="shared" si="305"/>
        <v>16.577583612745123</v>
      </c>
      <c r="D6267" s="80">
        <f t="shared" si="306"/>
        <v>18.568494562524226</v>
      </c>
      <c r="E6267" s="80">
        <f t="shared" si="307"/>
        <v>18.765637969356636</v>
      </c>
    </row>
    <row r="6268" spans="1:5" x14ac:dyDescent="0.3">
      <c r="A6268" s="83">
        <v>45825</v>
      </c>
      <c r="B6268" s="88">
        <v>14.65</v>
      </c>
      <c r="C6268" s="29">
        <f t="shared" si="305"/>
        <v>16.586579604268415</v>
      </c>
      <c r="D6268" s="80">
        <f t="shared" si="306"/>
        <v>18.578978027505602</v>
      </c>
      <c r="E6268" s="80">
        <f t="shared" si="307"/>
        <v>18.776192942024551</v>
      </c>
    </row>
    <row r="6269" spans="1:5" x14ac:dyDescent="0.3">
      <c r="A6269" s="83">
        <v>45826</v>
      </c>
      <c r="B6269" s="88">
        <v>14.65</v>
      </c>
      <c r="C6269" s="29">
        <f t="shared" si="305"/>
        <v>16.595580477556467</v>
      </c>
      <c r="D6269" s="80">
        <f t="shared" si="306"/>
        <v>18.589467411277951</v>
      </c>
      <c r="E6269" s="80">
        <f t="shared" si="307"/>
        <v>18.786753851471605</v>
      </c>
    </row>
    <row r="6270" spans="1:5" x14ac:dyDescent="0.3">
      <c r="A6270" s="83">
        <v>45828</v>
      </c>
      <c r="B6270" s="88">
        <v>14.9</v>
      </c>
      <c r="C6270" s="29">
        <f t="shared" si="305"/>
        <v>16.60458623525842</v>
      </c>
      <c r="D6270" s="80">
        <f t="shared" si="306"/>
        <v>18.599962717182926</v>
      </c>
      <c r="E6270" s="80">
        <f t="shared" si="307"/>
        <v>18.797320701037016</v>
      </c>
    </row>
    <row r="6271" spans="1:5" x14ac:dyDescent="0.3">
      <c r="A6271" s="83">
        <v>45831</v>
      </c>
      <c r="B6271" s="88">
        <v>14.9</v>
      </c>
      <c r="C6271" s="29">
        <f t="shared" si="305"/>
        <v>16.613740509695781</v>
      </c>
      <c r="D6271" s="80">
        <f t="shared" si="306"/>
        <v>18.61063133818454</v>
      </c>
      <c r="E6271" s="80">
        <f t="shared" si="307"/>
        <v>18.808056094104064</v>
      </c>
    </row>
    <row r="6272" spans="1:5" x14ac:dyDescent="0.3">
      <c r="A6272" s="83">
        <v>45832</v>
      </c>
      <c r="B6272" s="88">
        <v>14.9</v>
      </c>
      <c r="C6272" s="29">
        <f t="shared" si="305"/>
        <v>16.622899830976181</v>
      </c>
      <c r="D6272" s="80">
        <f t="shared" si="306"/>
        <v>18.621306078524984</v>
      </c>
      <c r="E6272" s="80">
        <f t="shared" si="307"/>
        <v>18.818797618292994</v>
      </c>
    </row>
    <row r="6273" spans="1:5" x14ac:dyDescent="0.3">
      <c r="A6273" s="83">
        <v>45833</v>
      </c>
      <c r="B6273" s="88">
        <v>14.9</v>
      </c>
      <c r="C6273" s="29">
        <f t="shared" si="305"/>
        <v>16.632064201881999</v>
      </c>
      <c r="D6273" s="80">
        <f t="shared" si="306"/>
        <v>18.631986941714207</v>
      </c>
      <c r="E6273" s="80">
        <f t="shared" si="307"/>
        <v>18.829545277105371</v>
      </c>
    </row>
    <row r="6274" spans="1:5" x14ac:dyDescent="0.3">
      <c r="A6274" s="83">
        <v>45834</v>
      </c>
      <c r="B6274" s="88">
        <v>14.9</v>
      </c>
      <c r="C6274" s="29">
        <f t="shared" si="305"/>
        <v>16.641233625197138</v>
      </c>
      <c r="D6274" s="80">
        <f t="shared" si="306"/>
        <v>18.642673931264166</v>
      </c>
      <c r="E6274" s="80">
        <f t="shared" si="307"/>
        <v>18.840299074044758</v>
      </c>
    </row>
    <row r="6275" spans="1:5" x14ac:dyDescent="0.3">
      <c r="A6275" s="83">
        <v>45835</v>
      </c>
      <c r="B6275" s="88">
        <v>14.9</v>
      </c>
      <c r="C6275" s="29">
        <f t="shared" si="305"/>
        <v>16.650408103707047</v>
      </c>
      <c r="D6275" s="80">
        <f t="shared" si="306"/>
        <v>18.653367050688843</v>
      </c>
      <c r="E6275" s="80">
        <f t="shared" si="307"/>
        <v>18.851059012616719</v>
      </c>
    </row>
    <row r="6276" spans="1:5" x14ac:dyDescent="0.3">
      <c r="A6276" s="83">
        <v>45838</v>
      </c>
      <c r="B6276" s="88">
        <v>14.9</v>
      </c>
      <c r="C6276" s="29">
        <f t="shared" si="305"/>
        <v>16.659587640198705</v>
      </c>
      <c r="D6276" s="80">
        <f t="shared" si="306"/>
        <v>18.664066303504224</v>
      </c>
      <c r="E6276" s="80">
        <f t="shared" si="307"/>
        <v>18.861825096328818</v>
      </c>
    </row>
    <row r="6277" spans="1:5" x14ac:dyDescent="0.3">
      <c r="A6277" s="83">
        <v>45839</v>
      </c>
      <c r="B6277" s="88">
        <v>14.9</v>
      </c>
      <c r="C6277" s="29">
        <f t="shared" si="305"/>
        <v>16.668772237460622</v>
      </c>
      <c r="D6277" s="80">
        <f t="shared" si="306"/>
        <v>18.674771693228319</v>
      </c>
      <c r="E6277" s="80">
        <f t="shared" si="307"/>
        <v>18.872597328690627</v>
      </c>
    </row>
    <row r="6278" spans="1:5" x14ac:dyDescent="0.3">
      <c r="A6278" s="83">
        <v>45840</v>
      </c>
      <c r="B6278" s="88">
        <v>14.9</v>
      </c>
      <c r="C6278" s="29">
        <f t="shared" si="305"/>
        <v>16.677961898282859</v>
      </c>
      <c r="D6278" s="80">
        <f t="shared" si="306"/>
        <v>18.685483223381155</v>
      </c>
      <c r="E6278" s="80">
        <f t="shared" si="307"/>
        <v>18.883375713213717</v>
      </c>
    </row>
    <row r="6279" spans="1:5" x14ac:dyDescent="0.3">
      <c r="A6279" s="83">
        <v>45841</v>
      </c>
      <c r="B6279" s="88">
        <v>14.9</v>
      </c>
      <c r="C6279" s="29">
        <f t="shared" si="305"/>
        <v>16.687156625457003</v>
      </c>
      <c r="D6279" s="80">
        <f t="shared" si="306"/>
        <v>18.696200897484776</v>
      </c>
      <c r="E6279" s="80">
        <f t="shared" si="307"/>
        <v>18.894160253411666</v>
      </c>
    </row>
    <row r="6280" spans="1:5" x14ac:dyDescent="0.3">
      <c r="A6280" s="83">
        <v>45842</v>
      </c>
      <c r="B6280" s="88">
        <v>14.9</v>
      </c>
      <c r="C6280" s="29">
        <f t="shared" si="305"/>
        <v>16.696356421776187</v>
      </c>
      <c r="D6280" s="80">
        <f t="shared" si="306"/>
        <v>18.706924719063249</v>
      </c>
      <c r="E6280" s="80">
        <f t="shared" si="307"/>
        <v>18.904950952800061</v>
      </c>
    </row>
    <row r="6281" spans="1:5" x14ac:dyDescent="0.3">
      <c r="A6281" s="83">
        <v>45845</v>
      </c>
      <c r="B6281" s="88">
        <v>14.9</v>
      </c>
      <c r="C6281" s="29">
        <f t="shared" si="305"/>
        <v>16.705561290035078</v>
      </c>
      <c r="D6281" s="80">
        <f t="shared" si="306"/>
        <v>18.717654691642661</v>
      </c>
      <c r="E6281" s="80">
        <f t="shared" si="307"/>
        <v>18.915747814896495</v>
      </c>
    </row>
    <row r="6282" spans="1:5" x14ac:dyDescent="0.3">
      <c r="A6282" s="83">
        <v>45846</v>
      </c>
      <c r="B6282" s="88">
        <v>14.9</v>
      </c>
      <c r="C6282" s="29">
        <f t="shared" si="305"/>
        <v>16.714771233029889</v>
      </c>
      <c r="D6282" s="80">
        <f t="shared" si="306"/>
        <v>18.728390818751119</v>
      </c>
      <c r="E6282" s="80">
        <f t="shared" si="307"/>
        <v>18.926550843220571</v>
      </c>
    </row>
    <row r="6283" spans="1:5" x14ac:dyDescent="0.3">
      <c r="A6283" s="83">
        <v>45847</v>
      </c>
      <c r="B6283" s="88">
        <v>14.9</v>
      </c>
      <c r="C6283" s="29">
        <f t="shared" si="305"/>
        <v>16.723986253558373</v>
      </c>
      <c r="D6283" s="80">
        <f t="shared" si="306"/>
        <v>18.739133103918757</v>
      </c>
      <c r="E6283" s="80">
        <f t="shared" si="307"/>
        <v>18.937360041293903</v>
      </c>
    </row>
    <row r="6284" spans="1:5" x14ac:dyDescent="0.3">
      <c r="A6284" s="83">
        <v>45848</v>
      </c>
      <c r="B6284" s="88">
        <v>14.9</v>
      </c>
      <c r="C6284" s="29">
        <f t="shared" si="305"/>
        <v>16.733206354419824</v>
      </c>
      <c r="D6284" s="80">
        <f t="shared" si="306"/>
        <v>18.749881550677731</v>
      </c>
      <c r="E6284" s="80">
        <f t="shared" si="307"/>
        <v>18.948175412640111</v>
      </c>
    </row>
    <row r="6285" spans="1:5" x14ac:dyDescent="0.3">
      <c r="A6285" s="83">
        <v>45849</v>
      </c>
      <c r="B6285" s="88">
        <v>14.9</v>
      </c>
      <c r="C6285" s="29">
        <f t="shared" si="305"/>
        <v>16.742431538415079</v>
      </c>
      <c r="D6285" s="80">
        <f t="shared" si="306"/>
        <v>18.760636162562225</v>
      </c>
      <c r="E6285" s="80">
        <f t="shared" si="307"/>
        <v>18.958996960784834</v>
      </c>
    </row>
    <row r="6286" spans="1:5" x14ac:dyDescent="0.3">
      <c r="A6286" s="83">
        <v>45852</v>
      </c>
      <c r="B6286" s="88">
        <v>14.9</v>
      </c>
      <c r="C6286" s="29">
        <f t="shared" si="305"/>
        <v>16.751661808346526</v>
      </c>
      <c r="D6286" s="80">
        <f t="shared" si="306"/>
        <v>18.771396943108449</v>
      </c>
      <c r="E6286" s="80">
        <f t="shared" si="307"/>
        <v>18.96982468925572</v>
      </c>
    </row>
    <row r="6287" spans="1:5" x14ac:dyDescent="0.3">
      <c r="A6287" s="83">
        <v>45853</v>
      </c>
      <c r="B6287" s="88">
        <v>14.9</v>
      </c>
      <c r="C6287" s="29">
        <f t="shared" si="305"/>
        <v>16.760897167018086</v>
      </c>
      <c r="D6287" s="80">
        <f t="shared" si="306"/>
        <v>18.782163895854644</v>
      </c>
      <c r="E6287" s="80">
        <f t="shared" si="307"/>
        <v>18.980658601582434</v>
      </c>
    </row>
    <row r="6288" spans="1:5" x14ac:dyDescent="0.3">
      <c r="A6288" s="83">
        <v>45854</v>
      </c>
      <c r="B6288" s="88">
        <v>14.9</v>
      </c>
      <c r="C6288" s="29">
        <f t="shared" si="305"/>
        <v>16.770137617235235</v>
      </c>
      <c r="D6288" s="80">
        <f t="shared" si="306"/>
        <v>18.792937024341079</v>
      </c>
      <c r="E6288" s="80">
        <f t="shared" si="307"/>
        <v>18.991498701296653</v>
      </c>
    </row>
    <row r="6289" spans="1:5" x14ac:dyDescent="0.3">
      <c r="A6289" s="83">
        <v>45855</v>
      </c>
      <c r="B6289" s="88">
        <v>14.9</v>
      </c>
      <c r="C6289" s="29">
        <f t="shared" si="305"/>
        <v>16.779383161804994</v>
      </c>
      <c r="D6289" s="80">
        <f t="shared" si="306"/>
        <v>18.803716332110049</v>
      </c>
      <c r="E6289" s="80">
        <f t="shared" si="307"/>
        <v>19.002344991932077</v>
      </c>
    </row>
    <row r="6290" spans="1:5" x14ac:dyDescent="0.3">
      <c r="A6290" s="83">
        <v>45856</v>
      </c>
      <c r="B6290" s="88">
        <v>14.9</v>
      </c>
      <c r="C6290" s="29">
        <f t="shared" si="305"/>
        <v>16.78863380353593</v>
      </c>
      <c r="D6290" s="80">
        <f t="shared" si="306"/>
        <v>18.814501822705889</v>
      </c>
      <c r="E6290" s="80">
        <f t="shared" si="307"/>
        <v>19.01319747702442</v>
      </c>
    </row>
    <row r="6291" spans="1:5" x14ac:dyDescent="0.3">
      <c r="A6291" s="83">
        <v>45859</v>
      </c>
      <c r="B6291" s="88">
        <v>14.9</v>
      </c>
      <c r="C6291" s="29">
        <f t="shared" si="305"/>
        <v>16.79788954523816</v>
      </c>
      <c r="D6291" s="80">
        <f t="shared" si="306"/>
        <v>18.825293499674963</v>
      </c>
      <c r="E6291" s="80">
        <f t="shared" si="307"/>
        <v>19.024056160111417</v>
      </c>
    </row>
    <row r="6292" spans="1:5" x14ac:dyDescent="0.3">
      <c r="A6292" s="83">
        <v>45860</v>
      </c>
      <c r="B6292" s="88">
        <v>14.9</v>
      </c>
      <c r="C6292" s="29">
        <f t="shared" si="305"/>
        <v>16.807150389723347</v>
      </c>
      <c r="D6292" s="80">
        <f t="shared" si="306"/>
        <v>18.836091366565668</v>
      </c>
      <c r="E6292" s="80">
        <f t="shared" si="307"/>
        <v>19.034921044732826</v>
      </c>
    </row>
    <row r="6293" spans="1:5" x14ac:dyDescent="0.3">
      <c r="A6293" s="83">
        <v>45861</v>
      </c>
      <c r="B6293" s="88">
        <v>14.9</v>
      </c>
      <c r="C6293" s="29">
        <f t="shared" si="305"/>
        <v>16.816416339804707</v>
      </c>
      <c r="D6293" s="80">
        <f t="shared" si="306"/>
        <v>18.846895426928437</v>
      </c>
      <c r="E6293" s="80">
        <f t="shared" si="307"/>
        <v>19.045792134430421</v>
      </c>
    </row>
    <row r="6294" spans="1:5" x14ac:dyDescent="0.3">
      <c r="A6294" s="83">
        <v>45862</v>
      </c>
      <c r="B6294" s="88">
        <v>14.9</v>
      </c>
      <c r="C6294" s="29">
        <f t="shared" si="305"/>
        <v>16.825687398297006</v>
      </c>
      <c r="D6294" s="80">
        <f t="shared" si="306"/>
        <v>18.857705684315739</v>
      </c>
      <c r="E6294" s="80">
        <f t="shared" si="307"/>
        <v>19.056669432747999</v>
      </c>
    </row>
    <row r="6295" spans="1:5" x14ac:dyDescent="0.3">
      <c r="A6295" s="83">
        <v>45863</v>
      </c>
      <c r="B6295" s="88">
        <v>14.9</v>
      </c>
      <c r="C6295" s="29">
        <f t="shared" si="305"/>
        <v>16.834963568016562</v>
      </c>
      <c r="D6295" s="80">
        <f t="shared" si="306"/>
        <v>18.868522142282082</v>
      </c>
      <c r="E6295" s="80">
        <f t="shared" si="307"/>
        <v>19.067552943231387</v>
      </c>
    </row>
    <row r="6296" spans="1:5" x14ac:dyDescent="0.3">
      <c r="A6296" s="83">
        <v>45866</v>
      </c>
      <c r="B6296" s="88">
        <v>14.9</v>
      </c>
      <c r="C6296" s="29">
        <f t="shared" si="305"/>
        <v>16.844244851781248</v>
      </c>
      <c r="D6296" s="80">
        <f t="shared" si="306"/>
        <v>18.879344804384012</v>
      </c>
      <c r="E6296" s="80">
        <f t="shared" si="307"/>
        <v>19.07844266942843</v>
      </c>
    </row>
    <row r="6297" spans="1:5" x14ac:dyDescent="0.3">
      <c r="A6297" s="83">
        <v>45867</v>
      </c>
      <c r="B6297" s="88">
        <v>14.9</v>
      </c>
      <c r="C6297" s="29">
        <f t="shared" si="305"/>
        <v>16.853531252410484</v>
      </c>
      <c r="D6297" s="80">
        <f t="shared" si="306"/>
        <v>18.890173674180115</v>
      </c>
      <c r="E6297" s="80">
        <f t="shared" si="307"/>
        <v>19.089338614889005</v>
      </c>
    </row>
    <row r="6298" spans="1:5" x14ac:dyDescent="0.3">
      <c r="A6298" s="83">
        <v>45868</v>
      </c>
      <c r="B6298" s="88">
        <v>14.9</v>
      </c>
      <c r="C6298" s="29">
        <f t="shared" si="305"/>
        <v>16.862822772725252</v>
      </c>
      <c r="D6298" s="80">
        <f t="shared" si="306"/>
        <v>18.901008755231022</v>
      </c>
      <c r="E6298" s="80">
        <f t="shared" si="307"/>
        <v>19.100240783165013</v>
      </c>
    </row>
    <row r="6299" spans="1:5" x14ac:dyDescent="0.3">
      <c r="A6299" s="83">
        <v>45869</v>
      </c>
      <c r="B6299" s="88">
        <v>14.9</v>
      </c>
      <c r="C6299" s="29">
        <f t="shared" si="305"/>
        <v>16.872119415548084</v>
      </c>
      <c r="D6299" s="80">
        <f t="shared" si="306"/>
        <v>18.9118500510994</v>
      </c>
      <c r="E6299" s="80">
        <f t="shared" si="307"/>
        <v>19.111149177810386</v>
      </c>
    </row>
    <row r="6300" spans="1:5" x14ac:dyDescent="0.3">
      <c r="A6300" s="83">
        <v>45870</v>
      </c>
      <c r="B6300" s="88">
        <v>14.9</v>
      </c>
      <c r="C6300" s="29">
        <f t="shared" si="305"/>
        <v>16.881421183703072</v>
      </c>
      <c r="D6300" s="80">
        <f t="shared" si="306"/>
        <v>18.92269756534996</v>
      </c>
      <c r="E6300" s="80">
        <f t="shared" si="307"/>
        <v>19.122063802381081</v>
      </c>
    </row>
    <row r="6301" spans="1:5" x14ac:dyDescent="0.3">
      <c r="A6301" s="83">
        <v>45873</v>
      </c>
      <c r="B6301" s="88">
        <v>14.9</v>
      </c>
      <c r="C6301" s="29">
        <f t="shared" si="305"/>
        <v>16.890728080015862</v>
      </c>
      <c r="D6301" s="80">
        <f t="shared" si="306"/>
        <v>18.933551301549464</v>
      </c>
      <c r="E6301" s="80">
        <f t="shared" si="307"/>
        <v>19.132984660435092</v>
      </c>
    </row>
    <row r="6302" spans="1:5" x14ac:dyDescent="0.3">
      <c r="A6302" s="83">
        <v>45874</v>
      </c>
      <c r="B6302" s="88">
        <v>14.9</v>
      </c>
      <c r="C6302" s="29">
        <f t="shared" si="305"/>
        <v>16.900040107313657</v>
      </c>
      <c r="D6302" s="80">
        <f t="shared" si="306"/>
        <v>18.944411263266712</v>
      </c>
      <c r="E6302" s="80">
        <f t="shared" si="307"/>
        <v>19.143911755532439</v>
      </c>
    </row>
    <row r="6303" spans="1:5" x14ac:dyDescent="0.3">
      <c r="A6303" s="83">
        <v>45875</v>
      </c>
      <c r="B6303" s="88">
        <v>14.9</v>
      </c>
      <c r="C6303" s="29">
        <f t="shared" si="305"/>
        <v>16.909357268425222</v>
      </c>
      <c r="D6303" s="80">
        <f t="shared" si="306"/>
        <v>18.955277454072558</v>
      </c>
      <c r="E6303" s="80">
        <f t="shared" si="307"/>
        <v>19.154845091235181</v>
      </c>
    </row>
    <row r="6304" spans="1:5" x14ac:dyDescent="0.3">
      <c r="A6304" s="83">
        <v>45876</v>
      </c>
      <c r="B6304" s="88">
        <v>14.9</v>
      </c>
      <c r="C6304" s="29">
        <f t="shared" si="305"/>
        <v>16.918679566180877</v>
      </c>
      <c r="D6304" s="80">
        <f t="shared" si="306"/>
        <v>18.966149877539898</v>
      </c>
      <c r="E6304" s="80">
        <f t="shared" si="307"/>
        <v>19.165784671107406</v>
      </c>
    </row>
    <row r="6305" spans="1:5" x14ac:dyDescent="0.3">
      <c r="A6305" s="83">
        <v>45877</v>
      </c>
      <c r="B6305" s="88">
        <v>14.9</v>
      </c>
      <c r="C6305" s="29">
        <f t="shared" si="305"/>
        <v>16.92800700341251</v>
      </c>
      <c r="D6305" s="80">
        <f t="shared" si="306"/>
        <v>18.977028537243683</v>
      </c>
      <c r="E6305" s="80">
        <f t="shared" si="307"/>
        <v>19.176730498715241</v>
      </c>
    </row>
    <row r="6306" spans="1:5" x14ac:dyDescent="0.3">
      <c r="A6306" s="83">
        <v>45880</v>
      </c>
      <c r="B6306" s="88">
        <v>14.9</v>
      </c>
      <c r="C6306" s="29">
        <f t="shared" si="305"/>
        <v>16.937339582953562</v>
      </c>
      <c r="D6306" s="80">
        <f t="shared" si="306"/>
        <v>18.987913436760909</v>
      </c>
      <c r="E6306" s="80">
        <f t="shared" si="307"/>
        <v>19.187682577626848</v>
      </c>
    </row>
    <row r="6307" spans="1:5" x14ac:dyDescent="0.3">
      <c r="A6307" s="83">
        <v>45881</v>
      </c>
      <c r="B6307" s="88">
        <v>14.9</v>
      </c>
      <c r="C6307" s="29">
        <f t="shared" si="305"/>
        <v>16.946677307639042</v>
      </c>
      <c r="D6307" s="80">
        <f t="shared" si="306"/>
        <v>18.998804579670626</v>
      </c>
      <c r="E6307" s="80">
        <f t="shared" si="307"/>
        <v>19.198640911412429</v>
      </c>
    </row>
    <row r="6308" spans="1:5" x14ac:dyDescent="0.3">
      <c r="A6308" s="83">
        <v>45882</v>
      </c>
      <c r="B6308" s="88">
        <v>14.9</v>
      </c>
      <c r="C6308" s="29">
        <f t="shared" si="305"/>
        <v>16.956020180305519</v>
      </c>
      <c r="D6308" s="80">
        <f t="shared" si="306"/>
        <v>19.009701969553941</v>
      </c>
      <c r="E6308" s="80">
        <f t="shared" si="307"/>
        <v>19.209605503644223</v>
      </c>
    </row>
    <row r="6309" spans="1:5" x14ac:dyDescent="0.3">
      <c r="A6309" s="83">
        <v>45883</v>
      </c>
      <c r="B6309" s="88">
        <v>14.9</v>
      </c>
      <c r="C6309" s="29">
        <f t="shared" si="305"/>
        <v>16.965368203791126</v>
      </c>
      <c r="D6309" s="80">
        <f t="shared" si="306"/>
        <v>19.020605609994007</v>
      </c>
      <c r="E6309" s="80">
        <f t="shared" si="307"/>
        <v>19.220576357896508</v>
      </c>
    </row>
    <row r="6310" spans="1:5" x14ac:dyDescent="0.3">
      <c r="A6310" s="83">
        <v>45884</v>
      </c>
      <c r="B6310" s="88">
        <v>14.9</v>
      </c>
      <c r="C6310" s="29">
        <f t="shared" si="305"/>
        <v>16.974721380935559</v>
      </c>
      <c r="D6310" s="80">
        <f t="shared" si="306"/>
        <v>19.031515504576042</v>
      </c>
      <c r="E6310" s="80">
        <f t="shared" si="307"/>
        <v>19.231553477745607</v>
      </c>
    </row>
    <row r="6311" spans="1:5" x14ac:dyDescent="0.3">
      <c r="A6311" s="83">
        <v>45887</v>
      </c>
      <c r="B6311" s="88">
        <v>14.9</v>
      </c>
      <c r="C6311" s="29">
        <f t="shared" si="305"/>
        <v>16.984079714580083</v>
      </c>
      <c r="D6311" s="80">
        <f t="shared" si="306"/>
        <v>19.04243165688731</v>
      </c>
      <c r="E6311" s="80">
        <f t="shared" si="307"/>
        <v>19.242536866769882</v>
      </c>
    </row>
    <row r="6312" spans="1:5" x14ac:dyDescent="0.3">
      <c r="A6312" s="83">
        <v>45888</v>
      </c>
      <c r="B6312" s="88">
        <v>14.9</v>
      </c>
      <c r="C6312" s="29">
        <f t="shared" si="305"/>
        <v>16.99344320756753</v>
      </c>
      <c r="D6312" s="80">
        <f t="shared" si="306"/>
        <v>19.053354070517138</v>
      </c>
      <c r="E6312" s="80">
        <f t="shared" si="307"/>
        <v>19.253526528549738</v>
      </c>
    </row>
    <row r="6313" spans="1:5" x14ac:dyDescent="0.3">
      <c r="A6313" s="83">
        <v>45889</v>
      </c>
      <c r="B6313" s="88">
        <v>14.9</v>
      </c>
      <c r="C6313" s="29">
        <f t="shared" si="305"/>
        <v>17.002811862742295</v>
      </c>
      <c r="D6313" s="80">
        <f t="shared" si="306"/>
        <v>19.064282749056915</v>
      </c>
      <c r="E6313" s="80">
        <f t="shared" si="307"/>
        <v>19.264522466667632</v>
      </c>
    </row>
    <row r="6314" spans="1:5" x14ac:dyDescent="0.3">
      <c r="A6314" s="83">
        <v>45890</v>
      </c>
      <c r="B6314" s="88">
        <v>14.9</v>
      </c>
      <c r="C6314" s="29">
        <f t="shared" si="305"/>
        <v>17.012185682950346</v>
      </c>
      <c r="D6314" s="80">
        <f t="shared" si="306"/>
        <v>19.075217696100083</v>
      </c>
      <c r="E6314" s="80">
        <f t="shared" si="307"/>
        <v>19.27552468470806</v>
      </c>
    </row>
    <row r="6315" spans="1:5" x14ac:dyDescent="0.3">
      <c r="A6315" s="83">
        <v>45891</v>
      </c>
      <c r="B6315" s="88">
        <v>14.9</v>
      </c>
      <c r="C6315" s="29">
        <f t="shared" si="305"/>
        <v>17.021564671039215</v>
      </c>
      <c r="D6315" s="80">
        <f t="shared" si="306"/>
        <v>19.086158915242152</v>
      </c>
      <c r="E6315" s="80">
        <f t="shared" si="307"/>
        <v>19.286533186257564</v>
      </c>
    </row>
    <row r="6316" spans="1:5" x14ac:dyDescent="0.3">
      <c r="A6316" s="83">
        <v>45894</v>
      </c>
      <c r="B6316" s="88">
        <v>14.9</v>
      </c>
      <c r="C6316" s="29">
        <f t="shared" si="305"/>
        <v>17.030948829858009</v>
      </c>
      <c r="D6316" s="80">
        <f t="shared" si="306"/>
        <v>19.097106410080688</v>
      </c>
      <c r="E6316" s="80">
        <f t="shared" si="307"/>
        <v>19.297547974904742</v>
      </c>
    </row>
    <row r="6317" spans="1:5" x14ac:dyDescent="0.3">
      <c r="A6317" s="83">
        <v>45895</v>
      </c>
      <c r="B6317" s="88">
        <v>14.9</v>
      </c>
      <c r="C6317" s="29">
        <f t="shared" si="305"/>
        <v>17.040338162257399</v>
      </c>
      <c r="D6317" s="80">
        <f t="shared" si="306"/>
        <v>19.108060184215322</v>
      </c>
      <c r="E6317" s="80">
        <f t="shared" si="307"/>
        <v>19.308569054240234</v>
      </c>
    </row>
    <row r="6318" spans="1:5" x14ac:dyDescent="0.3">
      <c r="A6318" s="83">
        <v>45896</v>
      </c>
      <c r="B6318" s="88">
        <v>14.9</v>
      </c>
      <c r="C6318" s="29">
        <f t="shared" ref="C6318:C6321" si="308">IF(A6318=$B$2,1,IF(A6317&lt;DATE(1998,1,2),ROUND(B6317/3000+1,8)*C6317,ROUND(((1+B6317/100)^(1/252)),8)*C6317))</f>
        <v>17.049732671089636</v>
      </c>
      <c r="D6318" s="80">
        <f t="shared" ref="D6318:D6321" si="309">(((ROUND(C6318/C6317,8)-1)*$D$1)+1)*D6317</f>
        <v>19.119020241247753</v>
      </c>
      <c r="E6318" s="80">
        <f t="shared" ref="E6318:E6321" si="310">(((ROUND(C6318/C6317,8))*(($E$1+1)^(1/252)))*E6317)</f>
        <v>19.319596427856734</v>
      </c>
    </row>
    <row r="6319" spans="1:5" x14ac:dyDescent="0.3">
      <c r="A6319" s="83">
        <v>45897</v>
      </c>
      <c r="B6319" s="88">
        <v>14.9</v>
      </c>
      <c r="C6319" s="29">
        <f t="shared" si="308"/>
        <v>17.059132359208537</v>
      </c>
      <c r="D6319" s="80">
        <f t="shared" si="309"/>
        <v>19.129986584781747</v>
      </c>
      <c r="E6319" s="80">
        <f t="shared" si="310"/>
        <v>19.330630099348987</v>
      </c>
    </row>
    <row r="6320" spans="1:5" x14ac:dyDescent="0.3">
      <c r="A6320" s="83">
        <v>45898</v>
      </c>
      <c r="B6320" s="88">
        <v>14.9</v>
      </c>
      <c r="C6320" s="29">
        <f t="shared" si="308"/>
        <v>17.068537229469495</v>
      </c>
      <c r="D6320" s="80">
        <f t="shared" si="309"/>
        <v>19.140959218423131</v>
      </c>
      <c r="E6320" s="80">
        <f t="shared" si="310"/>
        <v>19.341670072313793</v>
      </c>
    </row>
    <row r="6321" spans="1:8" x14ac:dyDescent="0.3">
      <c r="A6321" s="83">
        <v>45901</v>
      </c>
      <c r="B6321" s="88">
        <v>14.9</v>
      </c>
      <c r="C6321" s="29">
        <f t="shared" si="308"/>
        <v>17.077947284729476</v>
      </c>
      <c r="D6321" s="80">
        <f t="shared" si="309"/>
        <v>19.151938145779802</v>
      </c>
      <c r="E6321" s="80">
        <f t="shared" si="310"/>
        <v>19.352716350350001</v>
      </c>
    </row>
    <row r="6322" spans="1:8" x14ac:dyDescent="0.3">
      <c r="A6322" s="83">
        <v>45902</v>
      </c>
      <c r="B6322" s="88">
        <v>14.9</v>
      </c>
      <c r="C6322" s="29">
        <f t="shared" ref="C6322:C6323" si="311">IF(A6322=$B$2,1,IF(A6321&lt;DATE(1998,1,2),ROUND(B6321/3000+1,8)*C6321,ROUND(((1+B6321/100)^(1/252)),8)*C6321))</f>
        <v>17.08736252784702</v>
      </c>
      <c r="D6322" s="80">
        <f t="shared" ref="D6322:D6323" si="312">(((ROUND(C6322/C6321,8)-1)*$D$1)+1)*D6321</f>
        <v>19.162923370461726</v>
      </c>
      <c r="E6322" s="80">
        <f t="shared" ref="E6322:E6323" si="313">(((ROUND(C6322/C6321,8))*(($E$1+1)^(1/252)))*E6321)</f>
        <v>19.36376893705852</v>
      </c>
    </row>
    <row r="6323" spans="1:8" x14ac:dyDescent="0.3">
      <c r="A6323" s="83">
        <v>45903</v>
      </c>
      <c r="B6323" s="88">
        <v>14.9</v>
      </c>
      <c r="C6323" s="29">
        <f t="shared" si="311"/>
        <v>17.096782961682248</v>
      </c>
      <c r="D6323" s="80">
        <f t="shared" si="312"/>
        <v>19.173914896080944</v>
      </c>
      <c r="E6323" s="80">
        <f t="shared" si="313"/>
        <v>19.374827836042318</v>
      </c>
    </row>
    <row r="6324" spans="1:8" x14ac:dyDescent="0.3">
      <c r="A6324" s="83">
        <v>45904</v>
      </c>
      <c r="B6324" s="88">
        <v>14.9</v>
      </c>
      <c r="C6324" s="29">
        <f t="shared" ref="C6324:C6326" si="314">IF(A6324=$B$2,1,IF(A6323&lt;DATE(1998,1,2),ROUND(B6323/3000+1,8)*C6323,ROUND(((1+B6323/100)^(1/252)),8)*C6323))</f>
        <v>17.106208589096855</v>
      </c>
      <c r="D6324" s="80">
        <f t="shared" ref="D6324:D6326" si="315">(((ROUND(C6324/C6323,8)-1)*$D$1)+1)*D6323</f>
        <v>19.184912726251568</v>
      </c>
      <c r="E6324" s="80">
        <f t="shared" ref="E6324:E6326" si="316">(((ROUND(C6324/C6323,8))*(($E$1+1)^(1/252)))*E6323)</f>
        <v>19.385893050906414</v>
      </c>
    </row>
    <row r="6325" spans="1:8" x14ac:dyDescent="0.3">
      <c r="A6325" s="83">
        <v>45905</v>
      </c>
      <c r="B6325" s="88">
        <v>14.9</v>
      </c>
      <c r="C6325" s="29">
        <f t="shared" si="314"/>
        <v>17.115639412954113</v>
      </c>
      <c r="D6325" s="80">
        <f t="shared" si="315"/>
        <v>19.19591686458978</v>
      </c>
      <c r="E6325" s="80">
        <f t="shared" si="316"/>
        <v>19.396964585257891</v>
      </c>
    </row>
    <row r="6326" spans="1:8" x14ac:dyDescent="0.3">
      <c r="A6326" s="83">
        <v>45908</v>
      </c>
      <c r="B6326" s="88">
        <v>14.9</v>
      </c>
      <c r="C6326" s="29">
        <f t="shared" si="314"/>
        <v>17.12507543611887</v>
      </c>
      <c r="D6326" s="80">
        <f t="shared" si="315"/>
        <v>19.206927314713834</v>
      </c>
      <c r="E6326" s="80">
        <f t="shared" si="316"/>
        <v>19.408042442705884</v>
      </c>
      <c r="G6326" s="100">
        <f>+E6326/E6325-1</f>
        <v>5.71112938795304E-4</v>
      </c>
      <c r="H6326">
        <f>+G6326*100</f>
        <v>5.71112938795304E-2</v>
      </c>
    </row>
    <row r="6327" spans="1:8" x14ac:dyDescent="0.3">
      <c r="A6327" s="83">
        <v>45909</v>
      </c>
      <c r="B6327" s="88">
        <v>15.9</v>
      </c>
      <c r="C6327" s="29">
        <f t="shared" ref="C6327" si="317">IF(A6327=$B$2,1,IF(A6326&lt;DATE(1998,1,2),ROUND(B6326/3000+1,8)*C6326,ROUND(((1+B6326/100)^(1/252)),8)*C6326))</f>
        <v>17.134516661457557</v>
      </c>
      <c r="D6327" s="80">
        <f t="shared" ref="D6327" si="318">(((ROUND(C6327/C6326,8)-1)*$D$1)+1)*D6326</f>
        <v>19.217944080244067</v>
      </c>
      <c r="E6327" s="80">
        <f t="shared" ref="E6327" si="319">(((ROUND(C6327/C6326,8))*(($E$1+1)^(1/252)))*E6326)</f>
        <v>19.419126626861601</v>
      </c>
    </row>
    <row r="6328" spans="1:8" x14ac:dyDescent="0.3">
      <c r="A6328" s="83"/>
      <c r="B6328" s="88"/>
      <c r="C6328" s="29"/>
      <c r="D6328" s="80"/>
      <c r="E6328" s="80"/>
    </row>
    <row r="6329" spans="1:8" x14ac:dyDescent="0.3">
      <c r="A6329" s="83"/>
      <c r="B6329" s="88"/>
      <c r="C6329" s="29"/>
      <c r="D6329" s="80"/>
      <c r="E6329" s="80"/>
    </row>
  </sheetData>
  <conditionalFormatting sqref="A2:A6329">
    <cfRule type="cellIs" dxfId="1" priority="1" stopIfTrue="1" operator="equal">
      <formula>TODAY()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I282"/>
  <sheetViews>
    <sheetView showGridLines="0" workbookViewId="0">
      <selection activeCell="G4" sqref="G4"/>
    </sheetView>
  </sheetViews>
  <sheetFormatPr defaultRowHeight="14.4" x14ac:dyDescent="0.3"/>
  <cols>
    <col min="1" max="3" width="14.44140625" customWidth="1"/>
    <col min="6" max="6" width="22" bestFit="1" customWidth="1"/>
    <col min="7" max="7" width="13" bestFit="1" customWidth="1"/>
  </cols>
  <sheetData>
    <row r="1" spans="1:9" ht="15.6" x14ac:dyDescent="0.3">
      <c r="A1" t="s">
        <v>52</v>
      </c>
      <c r="F1" s="51" t="s">
        <v>37</v>
      </c>
      <c r="G1" s="31">
        <f>+'IF CDI'!B1</f>
        <v>45544</v>
      </c>
      <c r="I1" s="53" t="s">
        <v>40</v>
      </c>
    </row>
    <row r="2" spans="1:9" x14ac:dyDescent="0.3">
      <c r="F2" s="51" t="s">
        <v>38</v>
      </c>
      <c r="G2" s="31">
        <f>+'IF CDI'!B4</f>
        <v>46984</v>
      </c>
    </row>
    <row r="3" spans="1:9" ht="15" customHeight="1" x14ac:dyDescent="0.3">
      <c r="A3" s="94" t="s">
        <v>30</v>
      </c>
      <c r="B3" s="94" t="s">
        <v>31</v>
      </c>
      <c r="C3" s="94"/>
      <c r="F3" s="52" t="s">
        <v>30</v>
      </c>
      <c r="G3" s="49">
        <f>+G2-G1-1</f>
        <v>1439</v>
      </c>
    </row>
    <row r="4" spans="1:9" x14ac:dyDescent="0.3">
      <c r="A4" s="94"/>
      <c r="B4" s="94" t="s">
        <v>49</v>
      </c>
      <c r="C4" s="94" t="s">
        <v>50</v>
      </c>
      <c r="F4" s="52" t="s">
        <v>39</v>
      </c>
      <c r="G4" s="50">
        <f>+VLOOKUP(G3,A:C,2,TRUE)</f>
        <v>13.33</v>
      </c>
    </row>
    <row r="5" spans="1:9" x14ac:dyDescent="0.3">
      <c r="A5" s="48">
        <v>1</v>
      </c>
      <c r="B5" s="48">
        <v>14.9</v>
      </c>
      <c r="C5" s="48">
        <v>0</v>
      </c>
    </row>
    <row r="6" spans="1:9" x14ac:dyDescent="0.3">
      <c r="A6" s="48">
        <v>7</v>
      </c>
      <c r="B6" s="48">
        <v>14.91</v>
      </c>
      <c r="C6" s="48">
        <v>15.23</v>
      </c>
    </row>
    <row r="7" spans="1:9" x14ac:dyDescent="0.3">
      <c r="A7" s="48">
        <v>11</v>
      </c>
      <c r="B7" s="48">
        <v>14.91</v>
      </c>
      <c r="C7" s="48">
        <v>17.64</v>
      </c>
    </row>
    <row r="8" spans="1:9" x14ac:dyDescent="0.3">
      <c r="A8" s="48">
        <v>14</v>
      </c>
      <c r="B8" s="48">
        <v>14.91</v>
      </c>
      <c r="C8" s="48">
        <v>15.23</v>
      </c>
    </row>
    <row r="9" spans="1:9" x14ac:dyDescent="0.3">
      <c r="A9" s="48">
        <v>15</v>
      </c>
      <c r="B9" s="48">
        <v>14.91</v>
      </c>
      <c r="C9" s="48">
        <v>15.67</v>
      </c>
    </row>
    <row r="10" spans="1:9" x14ac:dyDescent="0.3">
      <c r="A10" s="48">
        <v>16</v>
      </c>
      <c r="B10" s="48">
        <v>14.91</v>
      </c>
      <c r="C10" s="48">
        <v>16.059999999999999</v>
      </c>
    </row>
    <row r="11" spans="1:9" x14ac:dyDescent="0.3">
      <c r="A11" s="48">
        <v>17</v>
      </c>
      <c r="B11" s="48">
        <v>14.91</v>
      </c>
      <c r="C11" s="48">
        <v>16.39</v>
      </c>
    </row>
    <row r="12" spans="1:9" x14ac:dyDescent="0.3">
      <c r="A12" s="48">
        <v>18</v>
      </c>
      <c r="B12" s="48">
        <v>14.91</v>
      </c>
      <c r="C12" s="48">
        <v>16.7</v>
      </c>
    </row>
    <row r="13" spans="1:9" x14ac:dyDescent="0.3">
      <c r="A13" s="48">
        <v>21</v>
      </c>
      <c r="B13" s="48">
        <v>14.91</v>
      </c>
      <c r="C13" s="48">
        <v>15.24</v>
      </c>
    </row>
    <row r="14" spans="1:9" x14ac:dyDescent="0.3">
      <c r="A14" s="48">
        <v>25</v>
      </c>
      <c r="B14" s="48">
        <v>14.91</v>
      </c>
      <c r="C14" s="48">
        <v>16.29</v>
      </c>
    </row>
    <row r="15" spans="1:9" x14ac:dyDescent="0.3">
      <c r="A15" s="48">
        <v>28</v>
      </c>
      <c r="B15" s="48">
        <v>14.91</v>
      </c>
      <c r="C15" s="48">
        <v>15.24</v>
      </c>
    </row>
    <row r="16" spans="1:9" x14ac:dyDescent="0.3">
      <c r="A16" s="48">
        <v>29</v>
      </c>
      <c r="B16" s="48">
        <v>14.91</v>
      </c>
      <c r="C16" s="48">
        <v>15.46</v>
      </c>
    </row>
    <row r="17" spans="1:3" x14ac:dyDescent="0.3">
      <c r="A17" s="48">
        <v>30</v>
      </c>
      <c r="B17" s="48">
        <v>14.91</v>
      </c>
      <c r="C17" s="48">
        <v>15.67</v>
      </c>
    </row>
    <row r="18" spans="1:3" x14ac:dyDescent="0.3">
      <c r="A18" s="48">
        <v>42</v>
      </c>
      <c r="B18" s="48">
        <v>14.91</v>
      </c>
      <c r="C18" s="48">
        <v>15.23</v>
      </c>
    </row>
    <row r="19" spans="1:3" x14ac:dyDescent="0.3">
      <c r="A19" s="48">
        <v>44</v>
      </c>
      <c r="B19" s="48">
        <v>14.91</v>
      </c>
      <c r="C19" s="48">
        <v>15.53</v>
      </c>
    </row>
    <row r="20" spans="1:3" x14ac:dyDescent="0.3">
      <c r="A20" s="48">
        <v>45</v>
      </c>
      <c r="B20" s="48">
        <v>14.91</v>
      </c>
      <c r="C20" s="48">
        <v>15.67</v>
      </c>
    </row>
    <row r="21" spans="1:3" x14ac:dyDescent="0.3">
      <c r="A21" s="48">
        <v>46</v>
      </c>
      <c r="B21" s="48">
        <v>14.91</v>
      </c>
      <c r="C21" s="48">
        <v>15.8</v>
      </c>
    </row>
    <row r="22" spans="1:3" x14ac:dyDescent="0.3">
      <c r="A22" s="48">
        <v>58</v>
      </c>
      <c r="B22" s="48">
        <v>14.91</v>
      </c>
      <c r="C22" s="48">
        <v>15.46</v>
      </c>
    </row>
    <row r="23" spans="1:3" x14ac:dyDescent="0.3">
      <c r="A23" s="48">
        <v>59</v>
      </c>
      <c r="B23" s="48">
        <v>14.91</v>
      </c>
      <c r="C23" s="48">
        <v>15.57</v>
      </c>
    </row>
    <row r="24" spans="1:3" x14ac:dyDescent="0.3">
      <c r="A24" s="48">
        <v>60</v>
      </c>
      <c r="B24" s="48">
        <v>14.91</v>
      </c>
      <c r="C24" s="48">
        <v>15.67</v>
      </c>
    </row>
    <row r="25" spans="1:3" x14ac:dyDescent="0.3">
      <c r="A25" s="48">
        <v>63</v>
      </c>
      <c r="B25" s="48">
        <v>14.91</v>
      </c>
      <c r="C25" s="48">
        <v>15.23</v>
      </c>
    </row>
    <row r="26" spans="1:3" x14ac:dyDescent="0.3">
      <c r="A26" s="48">
        <v>72</v>
      </c>
      <c r="B26" s="48">
        <v>14.91</v>
      </c>
      <c r="C26" s="48">
        <v>15.41</v>
      </c>
    </row>
    <row r="27" spans="1:3" x14ac:dyDescent="0.3">
      <c r="A27" s="48">
        <v>77</v>
      </c>
      <c r="B27" s="48">
        <v>14.91</v>
      </c>
      <c r="C27" s="48">
        <v>15.23</v>
      </c>
    </row>
    <row r="28" spans="1:3" x14ac:dyDescent="0.3">
      <c r="A28" s="48">
        <v>78</v>
      </c>
      <c r="B28" s="48">
        <v>14.91</v>
      </c>
      <c r="C28" s="48">
        <v>15.32</v>
      </c>
    </row>
    <row r="29" spans="1:3" x14ac:dyDescent="0.3">
      <c r="A29" s="48">
        <v>79</v>
      </c>
      <c r="B29" s="48">
        <v>14.91</v>
      </c>
      <c r="C29" s="48">
        <v>15.4</v>
      </c>
    </row>
    <row r="30" spans="1:3" x14ac:dyDescent="0.3">
      <c r="A30" s="48">
        <v>86</v>
      </c>
      <c r="B30" s="48">
        <v>14.91</v>
      </c>
      <c r="C30" s="48">
        <v>15.12</v>
      </c>
    </row>
    <row r="31" spans="1:3" x14ac:dyDescent="0.3">
      <c r="A31" s="48">
        <v>88</v>
      </c>
      <c r="B31" s="48">
        <v>14.91</v>
      </c>
      <c r="C31" s="48">
        <v>15.27</v>
      </c>
    </row>
    <row r="32" spans="1:3" x14ac:dyDescent="0.3">
      <c r="A32" s="48">
        <v>91</v>
      </c>
      <c r="B32" s="48">
        <v>14.91</v>
      </c>
      <c r="C32" s="48">
        <v>14.98</v>
      </c>
    </row>
    <row r="33" spans="1:3" x14ac:dyDescent="0.3">
      <c r="A33" s="48">
        <v>102</v>
      </c>
      <c r="B33" s="48">
        <v>14.9</v>
      </c>
      <c r="C33" s="48">
        <v>15.26</v>
      </c>
    </row>
    <row r="34" spans="1:3" x14ac:dyDescent="0.3">
      <c r="A34" s="48">
        <v>105</v>
      </c>
      <c r="B34" s="48">
        <v>14.9</v>
      </c>
      <c r="C34" s="48">
        <v>15.01</v>
      </c>
    </row>
    <row r="35" spans="1:3" x14ac:dyDescent="0.3">
      <c r="A35" s="48">
        <v>106</v>
      </c>
      <c r="B35" s="48">
        <v>14.9</v>
      </c>
      <c r="C35" s="48">
        <v>15.07</v>
      </c>
    </row>
    <row r="36" spans="1:3" x14ac:dyDescent="0.3">
      <c r="A36" s="48">
        <v>107</v>
      </c>
      <c r="B36" s="48">
        <v>14.9</v>
      </c>
      <c r="C36" s="48">
        <v>15.13</v>
      </c>
    </row>
    <row r="37" spans="1:3" x14ac:dyDescent="0.3">
      <c r="A37" s="48">
        <v>108</v>
      </c>
      <c r="B37" s="48">
        <v>14.9</v>
      </c>
      <c r="C37" s="48">
        <v>15.19</v>
      </c>
    </row>
    <row r="38" spans="1:3" x14ac:dyDescent="0.3">
      <c r="A38" s="48">
        <v>109</v>
      </c>
      <c r="B38" s="48">
        <v>14.89</v>
      </c>
      <c r="C38" s="48">
        <v>15.25</v>
      </c>
    </row>
    <row r="39" spans="1:3" x14ac:dyDescent="0.3">
      <c r="A39" s="48">
        <v>113</v>
      </c>
      <c r="B39" s="48">
        <v>14.89</v>
      </c>
      <c r="C39" s="48">
        <v>15.07</v>
      </c>
    </row>
    <row r="40" spans="1:3" x14ac:dyDescent="0.3">
      <c r="A40" s="48">
        <v>116</v>
      </c>
      <c r="B40" s="48">
        <v>14.89</v>
      </c>
      <c r="C40" s="48">
        <v>15.05</v>
      </c>
    </row>
    <row r="41" spans="1:3" x14ac:dyDescent="0.3">
      <c r="A41" s="48">
        <v>119</v>
      </c>
      <c r="B41" s="48">
        <v>14.89</v>
      </c>
      <c r="C41" s="48">
        <v>14.83</v>
      </c>
    </row>
    <row r="42" spans="1:3" x14ac:dyDescent="0.3">
      <c r="A42" s="48">
        <v>120</v>
      </c>
      <c r="B42" s="48">
        <v>14.89</v>
      </c>
      <c r="C42" s="48">
        <v>14.89</v>
      </c>
    </row>
    <row r="43" spans="1:3" x14ac:dyDescent="0.3">
      <c r="A43" s="48">
        <v>123</v>
      </c>
      <c r="B43" s="48">
        <v>14.89</v>
      </c>
      <c r="C43" s="48">
        <v>14.87</v>
      </c>
    </row>
    <row r="44" spans="1:3" x14ac:dyDescent="0.3">
      <c r="A44" s="48">
        <v>135</v>
      </c>
      <c r="B44" s="48">
        <v>14.88</v>
      </c>
      <c r="C44" s="48">
        <v>14.8</v>
      </c>
    </row>
    <row r="45" spans="1:3" x14ac:dyDescent="0.3">
      <c r="A45" s="48">
        <v>136</v>
      </c>
      <c r="B45" s="48">
        <v>14.88</v>
      </c>
      <c r="C45" s="48">
        <v>14.85</v>
      </c>
    </row>
    <row r="46" spans="1:3" x14ac:dyDescent="0.3">
      <c r="A46" s="48">
        <v>140</v>
      </c>
      <c r="B46" s="48">
        <v>14.88</v>
      </c>
      <c r="C46" s="48">
        <v>14.72</v>
      </c>
    </row>
    <row r="47" spans="1:3" x14ac:dyDescent="0.3">
      <c r="A47" s="48">
        <v>142</v>
      </c>
      <c r="B47" s="48">
        <v>14.88</v>
      </c>
      <c r="C47" s="48">
        <v>14.81</v>
      </c>
    </row>
    <row r="48" spans="1:3" x14ac:dyDescent="0.3">
      <c r="A48" s="48">
        <v>143</v>
      </c>
      <c r="B48" s="48">
        <v>14.88</v>
      </c>
      <c r="C48" s="48">
        <v>14.86</v>
      </c>
    </row>
    <row r="49" spans="1:3" x14ac:dyDescent="0.3">
      <c r="A49" s="48">
        <v>150</v>
      </c>
      <c r="B49" s="48">
        <v>14.87</v>
      </c>
      <c r="C49" s="48">
        <v>14.87</v>
      </c>
    </row>
    <row r="50" spans="1:3" x14ac:dyDescent="0.3">
      <c r="A50" s="48">
        <v>151</v>
      </c>
      <c r="B50" s="48">
        <v>14.87</v>
      </c>
      <c r="C50" s="48">
        <v>14.92</v>
      </c>
    </row>
    <row r="51" spans="1:3" x14ac:dyDescent="0.3">
      <c r="A51" s="48">
        <v>154</v>
      </c>
      <c r="B51" s="48">
        <v>14.87</v>
      </c>
      <c r="C51" s="48">
        <v>14.75</v>
      </c>
    </row>
    <row r="52" spans="1:3" x14ac:dyDescent="0.3">
      <c r="A52" s="48">
        <v>170</v>
      </c>
      <c r="B52" s="48">
        <v>14.85</v>
      </c>
      <c r="C52" s="48">
        <v>14.58</v>
      </c>
    </row>
    <row r="53" spans="1:3" x14ac:dyDescent="0.3">
      <c r="A53" s="48">
        <v>177</v>
      </c>
      <c r="B53" s="48">
        <v>14.84</v>
      </c>
      <c r="C53" s="48">
        <v>14.6</v>
      </c>
    </row>
    <row r="54" spans="1:3" x14ac:dyDescent="0.3">
      <c r="A54" s="48">
        <v>178</v>
      </c>
      <c r="B54" s="48">
        <v>14.84</v>
      </c>
      <c r="C54" s="48">
        <v>14.64</v>
      </c>
    </row>
    <row r="55" spans="1:3" x14ac:dyDescent="0.3">
      <c r="A55" s="48">
        <v>179</v>
      </c>
      <c r="B55" s="48">
        <v>14.84</v>
      </c>
      <c r="C55" s="48">
        <v>14.67</v>
      </c>
    </row>
    <row r="56" spans="1:3" x14ac:dyDescent="0.3">
      <c r="A56" s="48">
        <v>182</v>
      </c>
      <c r="B56" s="48">
        <v>14.84</v>
      </c>
      <c r="C56" s="48">
        <v>14.54</v>
      </c>
    </row>
    <row r="57" spans="1:3" x14ac:dyDescent="0.3">
      <c r="A57" s="48">
        <v>196</v>
      </c>
      <c r="B57" s="48">
        <v>14.81</v>
      </c>
      <c r="C57" s="48">
        <v>14.55</v>
      </c>
    </row>
    <row r="58" spans="1:3" x14ac:dyDescent="0.3">
      <c r="A58" s="48">
        <v>198</v>
      </c>
      <c r="B58" s="48">
        <v>14.8</v>
      </c>
      <c r="C58" s="48">
        <v>14.62</v>
      </c>
    </row>
    <row r="59" spans="1:3" x14ac:dyDescent="0.3">
      <c r="A59" s="48">
        <v>199</v>
      </c>
      <c r="B59" s="48">
        <v>14.8</v>
      </c>
      <c r="C59" s="48">
        <v>14.65</v>
      </c>
    </row>
    <row r="60" spans="1:3" x14ac:dyDescent="0.3">
      <c r="A60" s="48">
        <v>200</v>
      </c>
      <c r="B60" s="48">
        <v>14.8</v>
      </c>
      <c r="C60" s="48">
        <v>14.68</v>
      </c>
    </row>
    <row r="61" spans="1:3" x14ac:dyDescent="0.3">
      <c r="A61" s="48">
        <v>203</v>
      </c>
      <c r="B61" s="48">
        <v>14.8</v>
      </c>
      <c r="C61" s="48">
        <v>14.56</v>
      </c>
    </row>
    <row r="62" spans="1:3" x14ac:dyDescent="0.3">
      <c r="A62" s="48">
        <v>210</v>
      </c>
      <c r="B62" s="48">
        <v>14.78</v>
      </c>
      <c r="C62" s="48">
        <v>14.57</v>
      </c>
    </row>
    <row r="63" spans="1:3" x14ac:dyDescent="0.3">
      <c r="A63" s="48">
        <v>211</v>
      </c>
      <c r="B63" s="48">
        <v>14.78</v>
      </c>
      <c r="C63" s="48">
        <v>14.6</v>
      </c>
    </row>
    <row r="64" spans="1:3" x14ac:dyDescent="0.3">
      <c r="A64" s="48">
        <v>212</v>
      </c>
      <c r="B64" s="48">
        <v>14.78</v>
      </c>
      <c r="C64" s="48">
        <v>14.63</v>
      </c>
    </row>
    <row r="65" spans="1:3" x14ac:dyDescent="0.3">
      <c r="A65" s="48">
        <v>226</v>
      </c>
      <c r="B65" s="48">
        <v>14.75</v>
      </c>
      <c r="C65" s="48">
        <v>14.53</v>
      </c>
    </row>
    <row r="66" spans="1:3" x14ac:dyDescent="0.3">
      <c r="A66" s="48">
        <v>227</v>
      </c>
      <c r="B66" s="48">
        <v>14.75</v>
      </c>
      <c r="C66" s="48">
        <v>14.56</v>
      </c>
    </row>
    <row r="67" spans="1:3" x14ac:dyDescent="0.3">
      <c r="A67" s="48">
        <v>240</v>
      </c>
      <c r="B67" s="48">
        <v>14.73</v>
      </c>
      <c r="C67" s="48">
        <v>14.45</v>
      </c>
    </row>
    <row r="68" spans="1:3" x14ac:dyDescent="0.3">
      <c r="A68" s="48">
        <v>241</v>
      </c>
      <c r="B68" s="48">
        <v>14.73</v>
      </c>
      <c r="C68" s="48">
        <v>14.48</v>
      </c>
    </row>
    <row r="69" spans="1:3" x14ac:dyDescent="0.3">
      <c r="A69" s="48">
        <v>245</v>
      </c>
      <c r="B69" s="48">
        <v>14.73</v>
      </c>
      <c r="C69" s="48">
        <v>14.31</v>
      </c>
    </row>
    <row r="70" spans="1:3" x14ac:dyDescent="0.3">
      <c r="A70" s="48">
        <v>254</v>
      </c>
      <c r="B70" s="48">
        <v>14.69</v>
      </c>
      <c r="C70" s="48">
        <v>14.35</v>
      </c>
    </row>
    <row r="71" spans="1:3" x14ac:dyDescent="0.3">
      <c r="A71" s="48">
        <v>256</v>
      </c>
      <c r="B71" s="48">
        <v>14.68</v>
      </c>
      <c r="C71" s="48">
        <v>14.4</v>
      </c>
    </row>
    <row r="72" spans="1:3" x14ac:dyDescent="0.3">
      <c r="A72" s="48">
        <v>262</v>
      </c>
      <c r="B72" s="48">
        <v>14.66</v>
      </c>
      <c r="C72" s="48">
        <v>14.37</v>
      </c>
    </row>
    <row r="73" spans="1:3" x14ac:dyDescent="0.3">
      <c r="A73" s="48">
        <v>270</v>
      </c>
      <c r="B73" s="48">
        <v>14.63</v>
      </c>
      <c r="C73" s="48">
        <v>14.38</v>
      </c>
    </row>
    <row r="74" spans="1:3" x14ac:dyDescent="0.3">
      <c r="A74" s="48">
        <v>273</v>
      </c>
      <c r="B74" s="48">
        <v>14.63</v>
      </c>
      <c r="C74" s="48">
        <v>14.29</v>
      </c>
    </row>
    <row r="75" spans="1:3" x14ac:dyDescent="0.3">
      <c r="A75" s="48">
        <v>289</v>
      </c>
      <c r="B75" s="48">
        <v>14.58</v>
      </c>
      <c r="C75" s="48">
        <v>14.25</v>
      </c>
    </row>
    <row r="76" spans="1:3" x14ac:dyDescent="0.3">
      <c r="A76" s="48">
        <v>291</v>
      </c>
      <c r="B76" s="48">
        <v>14.57</v>
      </c>
      <c r="C76" s="48">
        <v>14.29</v>
      </c>
    </row>
    <row r="77" spans="1:3" x14ac:dyDescent="0.3">
      <c r="A77" s="48">
        <v>301</v>
      </c>
      <c r="B77" s="48">
        <v>14.55</v>
      </c>
      <c r="C77" s="48">
        <v>14.2</v>
      </c>
    </row>
    <row r="78" spans="1:3" x14ac:dyDescent="0.3">
      <c r="A78" s="48">
        <v>302</v>
      </c>
      <c r="B78" s="48">
        <v>14.54</v>
      </c>
      <c r="C78" s="48">
        <v>14.22</v>
      </c>
    </row>
    <row r="79" spans="1:3" x14ac:dyDescent="0.3">
      <c r="A79" s="48">
        <v>303</v>
      </c>
      <c r="B79" s="48">
        <v>14.54</v>
      </c>
      <c r="C79" s="48">
        <v>14.24</v>
      </c>
    </row>
    <row r="80" spans="1:3" x14ac:dyDescent="0.3">
      <c r="A80" s="48">
        <v>317</v>
      </c>
      <c r="B80" s="48">
        <v>14.49</v>
      </c>
      <c r="C80" s="48">
        <v>14.22</v>
      </c>
    </row>
    <row r="81" spans="1:3" x14ac:dyDescent="0.3">
      <c r="A81" s="48">
        <v>325</v>
      </c>
      <c r="B81" s="48">
        <v>14.47</v>
      </c>
      <c r="C81" s="48">
        <v>14.23</v>
      </c>
    </row>
    <row r="82" spans="1:3" x14ac:dyDescent="0.3">
      <c r="A82" s="48">
        <v>330</v>
      </c>
      <c r="B82" s="48">
        <v>14.46</v>
      </c>
      <c r="C82" s="48">
        <v>14.19</v>
      </c>
    </row>
    <row r="83" spans="1:3" x14ac:dyDescent="0.3">
      <c r="A83" s="48">
        <v>332</v>
      </c>
      <c r="B83" s="48">
        <v>14.45</v>
      </c>
      <c r="C83" s="48">
        <v>14.22</v>
      </c>
    </row>
    <row r="84" spans="1:3" x14ac:dyDescent="0.3">
      <c r="A84" s="48">
        <v>333</v>
      </c>
      <c r="B84" s="48">
        <v>14.45</v>
      </c>
      <c r="C84" s="48">
        <v>14.24</v>
      </c>
    </row>
    <row r="85" spans="1:3" x14ac:dyDescent="0.3">
      <c r="A85" s="48">
        <v>336</v>
      </c>
      <c r="B85" s="48">
        <v>14.44</v>
      </c>
      <c r="C85" s="48">
        <v>14.17</v>
      </c>
    </row>
    <row r="86" spans="1:3" x14ac:dyDescent="0.3">
      <c r="A86" s="48">
        <v>345</v>
      </c>
      <c r="B86" s="48">
        <v>14.4</v>
      </c>
      <c r="C86" s="48">
        <v>14.18</v>
      </c>
    </row>
    <row r="87" spans="1:3" x14ac:dyDescent="0.3">
      <c r="A87" s="48">
        <v>350</v>
      </c>
      <c r="B87" s="48">
        <v>14.39</v>
      </c>
      <c r="C87" s="48">
        <v>14.14</v>
      </c>
    </row>
    <row r="88" spans="1:3" x14ac:dyDescent="0.3">
      <c r="A88" s="48">
        <v>360</v>
      </c>
      <c r="B88" s="48">
        <v>14.35</v>
      </c>
      <c r="C88" s="48">
        <v>14.16</v>
      </c>
    </row>
    <row r="89" spans="1:3" x14ac:dyDescent="0.3">
      <c r="A89" s="48">
        <v>364</v>
      </c>
      <c r="B89" s="48">
        <v>14.34</v>
      </c>
      <c r="C89" s="48">
        <v>14.11</v>
      </c>
    </row>
    <row r="90" spans="1:3" x14ac:dyDescent="0.3">
      <c r="A90" s="48">
        <v>365</v>
      </c>
      <c r="B90" s="48">
        <v>14.33</v>
      </c>
      <c r="C90" s="48">
        <v>14.12</v>
      </c>
    </row>
    <row r="91" spans="1:3" x14ac:dyDescent="0.3">
      <c r="A91" s="48">
        <v>379</v>
      </c>
      <c r="B91" s="48">
        <v>14.29</v>
      </c>
      <c r="C91" s="48">
        <v>14.04</v>
      </c>
    </row>
    <row r="92" spans="1:3" x14ac:dyDescent="0.3">
      <c r="A92" s="48">
        <v>380</v>
      </c>
      <c r="B92" s="48">
        <v>14.28</v>
      </c>
      <c r="C92" s="48">
        <v>14.05</v>
      </c>
    </row>
    <row r="93" spans="1:3" x14ac:dyDescent="0.3">
      <c r="A93" s="48">
        <v>386</v>
      </c>
      <c r="B93" s="48">
        <v>14.26</v>
      </c>
      <c r="C93" s="48">
        <v>14.02</v>
      </c>
    </row>
    <row r="94" spans="1:3" x14ac:dyDescent="0.3">
      <c r="A94" s="48">
        <v>392</v>
      </c>
      <c r="B94" s="48">
        <v>14.24</v>
      </c>
      <c r="C94" s="48">
        <v>14</v>
      </c>
    </row>
    <row r="95" spans="1:3" x14ac:dyDescent="0.3">
      <c r="A95" s="48">
        <v>394</v>
      </c>
      <c r="B95" s="48">
        <v>14.23</v>
      </c>
      <c r="C95" s="48">
        <v>14.02</v>
      </c>
    </row>
    <row r="96" spans="1:3" x14ac:dyDescent="0.3">
      <c r="A96" s="48">
        <v>395</v>
      </c>
      <c r="B96" s="48">
        <v>14.23</v>
      </c>
      <c r="C96" s="48">
        <v>14.04</v>
      </c>
    </row>
    <row r="97" spans="1:3" x14ac:dyDescent="0.3">
      <c r="A97" s="48">
        <v>408</v>
      </c>
      <c r="B97" s="48">
        <v>14.19</v>
      </c>
      <c r="C97" s="48">
        <v>13.94</v>
      </c>
    </row>
    <row r="98" spans="1:3" x14ac:dyDescent="0.3">
      <c r="A98" s="48">
        <v>420</v>
      </c>
      <c r="B98" s="48">
        <v>14.15</v>
      </c>
      <c r="C98" s="48">
        <v>13.89</v>
      </c>
    </row>
    <row r="99" spans="1:3" x14ac:dyDescent="0.3">
      <c r="A99" s="48">
        <v>441</v>
      </c>
      <c r="B99" s="48">
        <v>14.08</v>
      </c>
      <c r="C99" s="48">
        <v>13.8</v>
      </c>
    </row>
    <row r="100" spans="1:3" x14ac:dyDescent="0.3">
      <c r="A100" s="48">
        <v>443</v>
      </c>
      <c r="B100" s="48">
        <v>14.07</v>
      </c>
      <c r="C100" s="48">
        <v>13.82</v>
      </c>
    </row>
    <row r="101" spans="1:3" x14ac:dyDescent="0.3">
      <c r="A101" s="48">
        <v>444</v>
      </c>
      <c r="B101" s="48">
        <v>14.07</v>
      </c>
      <c r="C101" s="48">
        <v>13.83</v>
      </c>
    </row>
    <row r="102" spans="1:3" x14ac:dyDescent="0.3">
      <c r="A102" s="48">
        <v>450</v>
      </c>
      <c r="B102" s="48">
        <v>14.05</v>
      </c>
      <c r="C102" s="48">
        <v>13.77</v>
      </c>
    </row>
    <row r="103" spans="1:3" x14ac:dyDescent="0.3">
      <c r="A103" s="48">
        <v>456</v>
      </c>
      <c r="B103" s="48">
        <v>14.04</v>
      </c>
      <c r="C103" s="48">
        <v>13.74</v>
      </c>
    </row>
    <row r="104" spans="1:3" x14ac:dyDescent="0.3">
      <c r="A104" s="48">
        <v>471</v>
      </c>
      <c r="B104" s="48">
        <v>13.98</v>
      </c>
      <c r="C104" s="48">
        <v>13.73</v>
      </c>
    </row>
    <row r="105" spans="1:3" x14ac:dyDescent="0.3">
      <c r="A105" s="48">
        <v>473</v>
      </c>
      <c r="B105" s="48">
        <v>13.98</v>
      </c>
      <c r="C105" s="48">
        <v>13.75</v>
      </c>
    </row>
    <row r="106" spans="1:3" x14ac:dyDescent="0.3">
      <c r="A106" s="48">
        <v>483</v>
      </c>
      <c r="B106" s="48">
        <v>13.95</v>
      </c>
      <c r="C106" s="48">
        <v>13.64</v>
      </c>
    </row>
    <row r="107" spans="1:3" x14ac:dyDescent="0.3">
      <c r="A107" s="48">
        <v>490</v>
      </c>
      <c r="B107" s="48">
        <v>13.94</v>
      </c>
      <c r="C107" s="48">
        <v>13.59</v>
      </c>
    </row>
    <row r="108" spans="1:3" x14ac:dyDescent="0.3">
      <c r="A108" s="48">
        <v>501</v>
      </c>
      <c r="B108" s="48">
        <v>13.9</v>
      </c>
      <c r="C108" s="48">
        <v>13.62</v>
      </c>
    </row>
    <row r="109" spans="1:3" x14ac:dyDescent="0.3">
      <c r="A109" s="48">
        <v>511</v>
      </c>
      <c r="B109" s="48">
        <v>13.88</v>
      </c>
      <c r="C109" s="48">
        <v>13.56</v>
      </c>
    </row>
    <row r="110" spans="1:3" x14ac:dyDescent="0.3">
      <c r="A110" s="48">
        <v>532</v>
      </c>
      <c r="B110" s="48">
        <v>13.83</v>
      </c>
      <c r="C110" s="48">
        <v>13.46</v>
      </c>
    </row>
    <row r="111" spans="1:3" x14ac:dyDescent="0.3">
      <c r="A111" s="48">
        <v>534</v>
      </c>
      <c r="B111" s="48">
        <v>13.83</v>
      </c>
      <c r="C111" s="48">
        <v>13.48</v>
      </c>
    </row>
    <row r="112" spans="1:3" x14ac:dyDescent="0.3">
      <c r="A112" s="48">
        <v>540</v>
      </c>
      <c r="B112" s="48">
        <v>13.81</v>
      </c>
      <c r="C112" s="48">
        <v>13.46</v>
      </c>
    </row>
    <row r="113" spans="1:3" x14ac:dyDescent="0.3">
      <c r="A113" s="48">
        <v>570</v>
      </c>
      <c r="B113" s="48">
        <v>13.74</v>
      </c>
      <c r="C113" s="48">
        <v>13.45</v>
      </c>
    </row>
    <row r="114" spans="1:3" x14ac:dyDescent="0.3">
      <c r="A114" s="48">
        <v>577</v>
      </c>
      <c r="B114" s="48">
        <v>13.73</v>
      </c>
      <c r="C114" s="48">
        <v>13.41</v>
      </c>
    </row>
    <row r="115" spans="1:3" x14ac:dyDescent="0.3">
      <c r="A115" s="48">
        <v>590</v>
      </c>
      <c r="B115" s="48">
        <v>13.7</v>
      </c>
      <c r="C115" s="48">
        <v>13.38</v>
      </c>
    </row>
    <row r="116" spans="1:3" x14ac:dyDescent="0.3">
      <c r="A116" s="48">
        <v>602</v>
      </c>
      <c r="B116" s="48">
        <v>13.68</v>
      </c>
      <c r="C116" s="48">
        <v>13.32</v>
      </c>
    </row>
    <row r="117" spans="1:3" x14ac:dyDescent="0.3">
      <c r="A117" s="48">
        <v>623</v>
      </c>
      <c r="B117" s="48">
        <v>13.63</v>
      </c>
      <c r="C117" s="48">
        <v>13.29</v>
      </c>
    </row>
    <row r="118" spans="1:3" x14ac:dyDescent="0.3">
      <c r="A118" s="48">
        <v>630</v>
      </c>
      <c r="B118" s="48">
        <v>13.61</v>
      </c>
      <c r="C118" s="48">
        <v>13.28</v>
      </c>
    </row>
    <row r="119" spans="1:3" x14ac:dyDescent="0.3">
      <c r="A119" s="48">
        <v>653</v>
      </c>
      <c r="B119" s="48">
        <v>13.56</v>
      </c>
      <c r="C119" s="48">
        <v>13.25</v>
      </c>
    </row>
    <row r="120" spans="1:3" x14ac:dyDescent="0.3">
      <c r="A120" s="48">
        <v>660</v>
      </c>
      <c r="B120" s="48">
        <v>13.55</v>
      </c>
      <c r="C120" s="48">
        <v>13.24</v>
      </c>
    </row>
    <row r="121" spans="1:3" x14ac:dyDescent="0.3">
      <c r="A121" s="48">
        <v>668</v>
      </c>
      <c r="B121" s="48">
        <v>13.53</v>
      </c>
      <c r="C121" s="48">
        <v>13.24</v>
      </c>
    </row>
    <row r="122" spans="1:3" x14ac:dyDescent="0.3">
      <c r="A122" s="48">
        <v>690</v>
      </c>
      <c r="B122" s="48">
        <v>13.49</v>
      </c>
      <c r="C122" s="48">
        <v>13.22</v>
      </c>
    </row>
    <row r="123" spans="1:3" x14ac:dyDescent="0.3">
      <c r="A123" s="48">
        <v>700</v>
      </c>
      <c r="B123" s="48">
        <v>13.48</v>
      </c>
      <c r="C123" s="48">
        <v>13.19</v>
      </c>
    </row>
    <row r="124" spans="1:3" x14ac:dyDescent="0.3">
      <c r="A124" s="48">
        <v>714</v>
      </c>
      <c r="B124" s="48">
        <v>13.46</v>
      </c>
      <c r="C124" s="48">
        <v>13.18</v>
      </c>
    </row>
    <row r="125" spans="1:3" x14ac:dyDescent="0.3">
      <c r="A125" s="48">
        <v>716</v>
      </c>
      <c r="B125" s="48">
        <v>13.45</v>
      </c>
      <c r="C125" s="48">
        <v>13.19</v>
      </c>
    </row>
    <row r="126" spans="1:3" x14ac:dyDescent="0.3">
      <c r="A126" s="48">
        <v>721</v>
      </c>
      <c r="B126" s="48">
        <v>13.45</v>
      </c>
      <c r="C126" s="48">
        <v>13.17</v>
      </c>
    </row>
    <row r="127" spans="1:3" x14ac:dyDescent="0.3">
      <c r="A127" s="48">
        <v>744</v>
      </c>
      <c r="B127" s="48">
        <v>13.42</v>
      </c>
      <c r="C127" s="48">
        <v>13.15</v>
      </c>
    </row>
    <row r="128" spans="1:3" x14ac:dyDescent="0.3">
      <c r="A128" s="48">
        <v>750</v>
      </c>
      <c r="B128" s="48">
        <v>13.41</v>
      </c>
      <c r="C128" s="48">
        <v>13.14</v>
      </c>
    </row>
    <row r="129" spans="1:3" x14ac:dyDescent="0.3">
      <c r="A129" s="48">
        <v>760</v>
      </c>
      <c r="B129" s="48">
        <v>13.4</v>
      </c>
      <c r="C129" s="48">
        <v>13.16</v>
      </c>
    </row>
    <row r="130" spans="1:3" x14ac:dyDescent="0.3">
      <c r="A130" s="48">
        <v>772</v>
      </c>
      <c r="B130" s="48">
        <v>13.38</v>
      </c>
      <c r="C130" s="48">
        <v>13.11</v>
      </c>
    </row>
    <row r="131" spans="1:3" x14ac:dyDescent="0.3">
      <c r="A131" s="48">
        <v>780</v>
      </c>
      <c r="B131" s="48">
        <v>13.37</v>
      </c>
      <c r="C131" s="48">
        <v>13.11</v>
      </c>
    </row>
    <row r="132" spans="1:3" x14ac:dyDescent="0.3">
      <c r="A132" s="48">
        <v>806</v>
      </c>
      <c r="B132" s="48">
        <v>13.33</v>
      </c>
      <c r="C132" s="48">
        <v>13.03</v>
      </c>
    </row>
    <row r="133" spans="1:3" x14ac:dyDescent="0.3">
      <c r="A133" s="48">
        <v>812</v>
      </c>
      <c r="B133" s="48">
        <v>13.33</v>
      </c>
      <c r="C133" s="48">
        <v>13.02</v>
      </c>
    </row>
    <row r="134" spans="1:3" x14ac:dyDescent="0.3">
      <c r="A134" s="48">
        <v>835</v>
      </c>
      <c r="B134" s="48">
        <v>13.29</v>
      </c>
      <c r="C134" s="48">
        <v>13.02</v>
      </c>
    </row>
    <row r="135" spans="1:3" x14ac:dyDescent="0.3">
      <c r="A135" s="48">
        <v>840</v>
      </c>
      <c r="B135" s="48">
        <v>13.29</v>
      </c>
      <c r="C135" s="48">
        <v>13</v>
      </c>
    </row>
    <row r="136" spans="1:3" x14ac:dyDescent="0.3">
      <c r="A136" s="48">
        <v>854</v>
      </c>
      <c r="B136" s="48">
        <v>13.27</v>
      </c>
      <c r="C136" s="48">
        <v>12.99</v>
      </c>
    </row>
    <row r="137" spans="1:3" x14ac:dyDescent="0.3">
      <c r="A137" s="48">
        <v>870</v>
      </c>
      <c r="B137" s="48">
        <v>13.26</v>
      </c>
      <c r="C137" s="48">
        <v>13</v>
      </c>
    </row>
    <row r="138" spans="1:3" x14ac:dyDescent="0.3">
      <c r="A138" s="48">
        <v>897</v>
      </c>
      <c r="B138" s="48">
        <v>13.24</v>
      </c>
      <c r="C138" s="48">
        <v>12.99</v>
      </c>
    </row>
    <row r="139" spans="1:3" x14ac:dyDescent="0.3">
      <c r="A139" s="48">
        <v>900</v>
      </c>
      <c r="B139" s="48">
        <v>13.24</v>
      </c>
      <c r="C139" s="48">
        <v>13.01</v>
      </c>
    </row>
    <row r="140" spans="1:3" x14ac:dyDescent="0.3">
      <c r="A140" s="48">
        <v>931</v>
      </c>
      <c r="B140" s="48">
        <v>13.22</v>
      </c>
      <c r="C140" s="48">
        <v>12.94</v>
      </c>
    </row>
    <row r="141" spans="1:3" x14ac:dyDescent="0.3">
      <c r="A141" s="48">
        <v>945</v>
      </c>
      <c r="B141" s="48">
        <v>13.21</v>
      </c>
      <c r="C141" s="48">
        <v>12.94</v>
      </c>
    </row>
    <row r="142" spans="1:3" x14ac:dyDescent="0.3">
      <c r="A142" s="48">
        <v>960</v>
      </c>
      <c r="B142" s="48">
        <v>13.21</v>
      </c>
      <c r="C142" s="48">
        <v>12.94</v>
      </c>
    </row>
    <row r="143" spans="1:3" x14ac:dyDescent="0.3">
      <c r="A143" s="48">
        <v>987</v>
      </c>
      <c r="B143" s="48">
        <v>13.2</v>
      </c>
      <c r="C143" s="48">
        <v>12.9</v>
      </c>
    </row>
    <row r="144" spans="1:3" x14ac:dyDescent="0.3">
      <c r="A144" s="48">
        <v>990</v>
      </c>
      <c r="B144" s="48">
        <v>13.2</v>
      </c>
      <c r="C144" s="48">
        <v>12.92</v>
      </c>
    </row>
    <row r="145" spans="1:3" x14ac:dyDescent="0.3">
      <c r="A145" s="48">
        <v>1022</v>
      </c>
      <c r="B145" s="48">
        <v>13.2</v>
      </c>
      <c r="C145" s="48">
        <v>12.9</v>
      </c>
    </row>
    <row r="146" spans="1:3" x14ac:dyDescent="0.3">
      <c r="A146" s="48">
        <v>1036</v>
      </c>
      <c r="B146" s="48">
        <v>13.2</v>
      </c>
      <c r="C146" s="48">
        <v>12.91</v>
      </c>
    </row>
    <row r="147" spans="1:3" x14ac:dyDescent="0.3">
      <c r="A147" s="48">
        <v>1050</v>
      </c>
      <c r="B147" s="48">
        <v>13.2</v>
      </c>
      <c r="C147" s="48">
        <v>12.92</v>
      </c>
    </row>
    <row r="148" spans="1:3" x14ac:dyDescent="0.3">
      <c r="A148" s="48">
        <v>1079</v>
      </c>
      <c r="B148" s="48">
        <v>13.21</v>
      </c>
      <c r="C148" s="48">
        <v>12.94</v>
      </c>
    </row>
    <row r="149" spans="1:3" x14ac:dyDescent="0.3">
      <c r="A149" s="48">
        <v>1080</v>
      </c>
      <c r="B149" s="48">
        <v>13.21</v>
      </c>
      <c r="C149" s="48">
        <v>12.95</v>
      </c>
    </row>
    <row r="150" spans="1:3" x14ac:dyDescent="0.3">
      <c r="A150" s="48">
        <v>1110</v>
      </c>
      <c r="B150" s="48">
        <v>13.22</v>
      </c>
      <c r="C150" s="48">
        <v>12.96</v>
      </c>
    </row>
    <row r="151" spans="1:3" x14ac:dyDescent="0.3">
      <c r="A151" s="48">
        <v>1127</v>
      </c>
      <c r="B151" s="48">
        <v>13.22</v>
      </c>
      <c r="C151" s="48">
        <v>12.95</v>
      </c>
    </row>
    <row r="152" spans="1:3" x14ac:dyDescent="0.3">
      <c r="A152" s="48">
        <v>1141</v>
      </c>
      <c r="B152" s="48">
        <v>13.22</v>
      </c>
      <c r="C152" s="48">
        <v>12.94</v>
      </c>
    </row>
    <row r="153" spans="1:3" x14ac:dyDescent="0.3">
      <c r="A153" s="48">
        <v>1170</v>
      </c>
      <c r="B153" s="48">
        <v>13.22</v>
      </c>
      <c r="C153" s="48">
        <v>12.95</v>
      </c>
    </row>
    <row r="154" spans="1:3" x14ac:dyDescent="0.3">
      <c r="A154" s="48">
        <v>1172</v>
      </c>
      <c r="B154" s="48">
        <v>13.22</v>
      </c>
      <c r="C154" s="48">
        <v>12.94</v>
      </c>
    </row>
    <row r="155" spans="1:3" x14ac:dyDescent="0.3">
      <c r="A155" s="48">
        <v>1200</v>
      </c>
      <c r="B155" s="48">
        <v>13.23</v>
      </c>
      <c r="C155" s="48">
        <v>12.94</v>
      </c>
    </row>
    <row r="156" spans="1:3" x14ac:dyDescent="0.3">
      <c r="A156" s="48">
        <v>1219</v>
      </c>
      <c r="B156" s="48">
        <v>13.23</v>
      </c>
      <c r="C156" s="48">
        <v>12.91</v>
      </c>
    </row>
    <row r="157" spans="1:3" x14ac:dyDescent="0.3">
      <c r="A157" s="48">
        <v>1263</v>
      </c>
      <c r="B157" s="48">
        <v>13.24</v>
      </c>
      <c r="C157" s="48">
        <v>12.92</v>
      </c>
    </row>
    <row r="158" spans="1:3" x14ac:dyDescent="0.3">
      <c r="A158" s="48">
        <v>1309</v>
      </c>
      <c r="B158" s="48">
        <v>13.26</v>
      </c>
      <c r="C158" s="48">
        <v>12.93</v>
      </c>
    </row>
    <row r="159" spans="1:3" x14ac:dyDescent="0.3">
      <c r="A159" s="48">
        <v>1352</v>
      </c>
      <c r="B159" s="48">
        <v>13.29</v>
      </c>
      <c r="C159" s="48">
        <v>12.97</v>
      </c>
    </row>
    <row r="160" spans="1:3" x14ac:dyDescent="0.3">
      <c r="A160" s="48">
        <v>1400</v>
      </c>
      <c r="B160" s="48">
        <v>13.32</v>
      </c>
      <c r="C160" s="48">
        <v>13</v>
      </c>
    </row>
    <row r="161" spans="1:3" x14ac:dyDescent="0.3">
      <c r="A161" s="48">
        <v>1430</v>
      </c>
      <c r="B161" s="48">
        <v>13.33</v>
      </c>
      <c r="C161" s="48">
        <v>13.03</v>
      </c>
    </row>
    <row r="162" spans="1:3" x14ac:dyDescent="0.3">
      <c r="A162" s="48">
        <v>1442</v>
      </c>
      <c r="B162" s="48">
        <v>13.33</v>
      </c>
      <c r="C162" s="48">
        <v>13.03</v>
      </c>
    </row>
    <row r="163" spans="1:3" x14ac:dyDescent="0.3">
      <c r="A163" s="48">
        <v>1444</v>
      </c>
      <c r="B163" s="48">
        <v>13.34</v>
      </c>
      <c r="C163" s="48">
        <v>13.04</v>
      </c>
    </row>
    <row r="164" spans="1:3" x14ac:dyDescent="0.3">
      <c r="A164" s="48">
        <v>1491</v>
      </c>
      <c r="B164" s="48">
        <v>13.35</v>
      </c>
      <c r="C164" s="48">
        <v>13.06</v>
      </c>
    </row>
    <row r="165" spans="1:3" x14ac:dyDescent="0.3">
      <c r="A165" s="48">
        <v>1537</v>
      </c>
      <c r="B165" s="48">
        <v>13.38</v>
      </c>
      <c r="C165" s="48">
        <v>13.07</v>
      </c>
    </row>
    <row r="166" spans="1:3" x14ac:dyDescent="0.3">
      <c r="A166" s="48">
        <v>1584</v>
      </c>
      <c r="B166" s="48">
        <v>13.4</v>
      </c>
      <c r="C166" s="48">
        <v>13.07</v>
      </c>
    </row>
    <row r="167" spans="1:3" x14ac:dyDescent="0.3">
      <c r="A167" s="48">
        <v>1628</v>
      </c>
      <c r="B167" s="48">
        <v>13.42</v>
      </c>
      <c r="C167" s="48">
        <v>13.11</v>
      </c>
    </row>
    <row r="168" spans="1:3" x14ac:dyDescent="0.3">
      <c r="A168" s="48">
        <v>1673</v>
      </c>
      <c r="B168" s="48">
        <v>13.43</v>
      </c>
      <c r="C168" s="48">
        <v>13.1</v>
      </c>
    </row>
    <row r="169" spans="1:3" x14ac:dyDescent="0.3">
      <c r="A169" s="48">
        <v>1717</v>
      </c>
      <c r="B169" s="48">
        <v>13.45</v>
      </c>
      <c r="C169" s="48">
        <v>13.12</v>
      </c>
    </row>
    <row r="170" spans="1:3" x14ac:dyDescent="0.3">
      <c r="A170" s="48">
        <v>1764</v>
      </c>
      <c r="B170" s="48">
        <v>13.47</v>
      </c>
      <c r="C170" s="48">
        <v>13.14</v>
      </c>
    </row>
    <row r="171" spans="1:3" x14ac:dyDescent="0.3">
      <c r="A171" s="48">
        <v>1800</v>
      </c>
      <c r="B171" s="48">
        <v>13.49</v>
      </c>
      <c r="C171" s="48">
        <v>13.17</v>
      </c>
    </row>
    <row r="172" spans="1:3" x14ac:dyDescent="0.3">
      <c r="A172" s="48">
        <v>1809</v>
      </c>
      <c r="B172" s="48">
        <v>13.49</v>
      </c>
      <c r="C172" s="48">
        <v>13.18</v>
      </c>
    </row>
    <row r="173" spans="1:3" x14ac:dyDescent="0.3">
      <c r="A173" s="48">
        <v>1843</v>
      </c>
      <c r="B173" s="48">
        <v>13.51</v>
      </c>
      <c r="C173" s="48">
        <v>13.21</v>
      </c>
    </row>
    <row r="174" spans="1:3" x14ac:dyDescent="0.3">
      <c r="A174" s="48">
        <v>1856</v>
      </c>
      <c r="B174" s="48">
        <v>13.51</v>
      </c>
      <c r="C174" s="48">
        <v>13.21</v>
      </c>
    </row>
    <row r="175" spans="1:3" x14ac:dyDescent="0.3">
      <c r="A175" s="48">
        <v>1904</v>
      </c>
      <c r="B175" s="48">
        <v>13.54</v>
      </c>
      <c r="C175" s="48">
        <v>13.24</v>
      </c>
    </row>
    <row r="176" spans="1:3" x14ac:dyDescent="0.3">
      <c r="A176" s="48">
        <v>1934</v>
      </c>
      <c r="B176" s="48">
        <v>13.55</v>
      </c>
      <c r="C176" s="48">
        <v>13.25</v>
      </c>
    </row>
    <row r="177" spans="1:3" x14ac:dyDescent="0.3">
      <c r="A177" s="48">
        <v>1949</v>
      </c>
      <c r="B177" s="48">
        <v>13.56</v>
      </c>
      <c r="C177" s="48">
        <v>13.25</v>
      </c>
    </row>
    <row r="178" spans="1:3" x14ac:dyDescent="0.3">
      <c r="A178" s="48">
        <v>1995</v>
      </c>
      <c r="B178" s="48">
        <v>13.58</v>
      </c>
      <c r="C178" s="48">
        <v>13.27</v>
      </c>
    </row>
    <row r="179" spans="1:3" x14ac:dyDescent="0.3">
      <c r="A179" s="48">
        <v>2082</v>
      </c>
      <c r="B179" s="48">
        <v>13.61</v>
      </c>
      <c r="C179" s="48">
        <v>13.29</v>
      </c>
    </row>
    <row r="180" spans="1:3" x14ac:dyDescent="0.3">
      <c r="A180" s="48">
        <v>2160</v>
      </c>
      <c r="B180" s="48">
        <v>13.64</v>
      </c>
      <c r="C180" s="48">
        <v>13.33</v>
      </c>
    </row>
    <row r="181" spans="1:3" x14ac:dyDescent="0.3">
      <c r="A181" s="48">
        <v>2174</v>
      </c>
      <c r="B181" s="48">
        <v>13.64</v>
      </c>
      <c r="C181" s="48">
        <v>13.34</v>
      </c>
    </row>
    <row r="182" spans="1:3" x14ac:dyDescent="0.3">
      <c r="A182" s="48">
        <v>2268</v>
      </c>
      <c r="B182" s="48">
        <v>13.67</v>
      </c>
      <c r="C182" s="48">
        <v>13.38</v>
      </c>
    </row>
    <row r="183" spans="1:3" x14ac:dyDescent="0.3">
      <c r="A183" s="48">
        <v>2314</v>
      </c>
      <c r="B183" s="48">
        <v>13.69</v>
      </c>
      <c r="C183" s="48">
        <v>13.39</v>
      </c>
    </row>
    <row r="184" spans="1:3" x14ac:dyDescent="0.3">
      <c r="A184" s="48">
        <v>2359</v>
      </c>
      <c r="B184" s="48">
        <v>13.69</v>
      </c>
      <c r="C184" s="48">
        <v>13.38</v>
      </c>
    </row>
    <row r="185" spans="1:3" x14ac:dyDescent="0.3">
      <c r="A185" s="48">
        <v>2450</v>
      </c>
      <c r="B185" s="48">
        <v>13.71</v>
      </c>
      <c r="C185" s="48">
        <v>13.4</v>
      </c>
    </row>
    <row r="186" spans="1:3" x14ac:dyDescent="0.3">
      <c r="A186" s="48">
        <v>2520</v>
      </c>
      <c r="B186" s="48">
        <v>13.72</v>
      </c>
      <c r="C186" s="48">
        <v>13.42</v>
      </c>
    </row>
    <row r="187" spans="1:3" x14ac:dyDescent="0.3">
      <c r="A187" s="48">
        <v>2541</v>
      </c>
      <c r="B187" s="48">
        <v>13.72</v>
      </c>
      <c r="C187" s="48">
        <v>13.42</v>
      </c>
    </row>
    <row r="188" spans="1:3" x14ac:dyDescent="0.3">
      <c r="A188" s="48">
        <v>2633</v>
      </c>
      <c r="B188" s="48">
        <v>13.73</v>
      </c>
      <c r="C188" s="48">
        <v>13.43</v>
      </c>
    </row>
    <row r="189" spans="1:3" x14ac:dyDescent="0.3">
      <c r="A189" s="48">
        <v>2681</v>
      </c>
      <c r="B189" s="48">
        <v>13.73</v>
      </c>
      <c r="C189" s="48">
        <v>13.44</v>
      </c>
    </row>
    <row r="190" spans="1:3" x14ac:dyDescent="0.3">
      <c r="A190" s="48">
        <v>2724</v>
      </c>
      <c r="B190" s="48">
        <v>13.74</v>
      </c>
      <c r="C190" s="48">
        <v>13.45</v>
      </c>
    </row>
    <row r="191" spans="1:3" x14ac:dyDescent="0.3">
      <c r="A191" s="48">
        <v>2814</v>
      </c>
      <c r="B191" s="48">
        <v>13.74</v>
      </c>
      <c r="C191" s="48">
        <v>13.44</v>
      </c>
    </row>
    <row r="192" spans="1:3" x14ac:dyDescent="0.3">
      <c r="A192" s="48">
        <v>2880</v>
      </c>
      <c r="B192" s="48">
        <v>13.74</v>
      </c>
      <c r="C192" s="48">
        <v>13.46</v>
      </c>
    </row>
    <row r="193" spans="1:3" x14ac:dyDescent="0.3">
      <c r="A193" s="48">
        <v>2905</v>
      </c>
      <c r="B193" s="48">
        <v>13.74</v>
      </c>
      <c r="C193" s="48">
        <v>13.46</v>
      </c>
    </row>
    <row r="194" spans="1:3" x14ac:dyDescent="0.3">
      <c r="A194" s="48">
        <v>2998</v>
      </c>
      <c r="B194" s="48">
        <v>13.75</v>
      </c>
      <c r="C194" s="48">
        <v>13.46</v>
      </c>
    </row>
    <row r="195" spans="1:3" x14ac:dyDescent="0.3">
      <c r="A195" s="48">
        <v>3045</v>
      </c>
      <c r="B195" s="48">
        <v>13.75</v>
      </c>
      <c r="C195" s="48">
        <v>13.46</v>
      </c>
    </row>
    <row r="196" spans="1:3" x14ac:dyDescent="0.3">
      <c r="A196" s="48">
        <v>3089</v>
      </c>
      <c r="B196" s="48">
        <v>13.75</v>
      </c>
      <c r="C196" s="48">
        <v>13.48</v>
      </c>
    </row>
    <row r="197" spans="1:3" x14ac:dyDescent="0.3">
      <c r="A197" s="48">
        <v>3178</v>
      </c>
      <c r="B197" s="48">
        <v>13.75</v>
      </c>
      <c r="C197" s="48">
        <v>13.46</v>
      </c>
    </row>
    <row r="198" spans="1:3" x14ac:dyDescent="0.3">
      <c r="A198" s="48">
        <v>3241</v>
      </c>
      <c r="B198" s="48">
        <v>13.76</v>
      </c>
      <c r="C198" s="48">
        <v>13.47</v>
      </c>
    </row>
    <row r="199" spans="1:3" x14ac:dyDescent="0.3">
      <c r="A199" s="48">
        <v>3270</v>
      </c>
      <c r="B199" s="48">
        <v>13.76</v>
      </c>
      <c r="C199" s="48">
        <v>13.48</v>
      </c>
    </row>
    <row r="200" spans="1:3" x14ac:dyDescent="0.3">
      <c r="A200" s="48">
        <v>3363</v>
      </c>
      <c r="B200" s="48">
        <v>13.76</v>
      </c>
      <c r="C200" s="48">
        <v>13.47</v>
      </c>
    </row>
    <row r="201" spans="1:3" x14ac:dyDescent="0.3">
      <c r="A201" s="48">
        <v>3410</v>
      </c>
      <c r="B201" s="48">
        <v>13.76</v>
      </c>
      <c r="C201" s="48">
        <v>13.46</v>
      </c>
    </row>
    <row r="202" spans="1:3" x14ac:dyDescent="0.3">
      <c r="A202" s="48">
        <v>3454</v>
      </c>
      <c r="B202" s="48">
        <v>13.76</v>
      </c>
      <c r="C202" s="48">
        <v>13.46</v>
      </c>
    </row>
    <row r="203" spans="1:3" x14ac:dyDescent="0.3">
      <c r="A203" s="48">
        <v>3543</v>
      </c>
      <c r="B203" s="48">
        <v>13.75</v>
      </c>
      <c r="C203" s="48">
        <v>13.45</v>
      </c>
    </row>
    <row r="204" spans="1:3" x14ac:dyDescent="0.3">
      <c r="A204" s="48">
        <v>3600</v>
      </c>
      <c r="B204" s="48">
        <v>13.75</v>
      </c>
      <c r="C204" s="48">
        <v>13.45</v>
      </c>
    </row>
    <row r="205" spans="1:3" x14ac:dyDescent="0.3">
      <c r="A205" s="48">
        <v>3635</v>
      </c>
      <c r="B205" s="48">
        <v>13.75</v>
      </c>
      <c r="C205" s="48">
        <v>13.45</v>
      </c>
    </row>
    <row r="206" spans="1:3" x14ac:dyDescent="0.3">
      <c r="A206" s="48">
        <v>3728</v>
      </c>
      <c r="B206" s="48">
        <v>13.74</v>
      </c>
      <c r="C206" s="48">
        <v>13.44</v>
      </c>
    </row>
    <row r="207" spans="1:3" x14ac:dyDescent="0.3">
      <c r="A207" s="48">
        <v>3775</v>
      </c>
      <c r="B207" s="48">
        <v>13.74</v>
      </c>
      <c r="C207" s="48">
        <v>13.43</v>
      </c>
    </row>
    <row r="208" spans="1:3" x14ac:dyDescent="0.3">
      <c r="A208" s="48">
        <v>3819</v>
      </c>
      <c r="B208" s="48">
        <v>13.73</v>
      </c>
      <c r="C208" s="48">
        <v>13.44</v>
      </c>
    </row>
    <row r="209" spans="1:3" x14ac:dyDescent="0.3">
      <c r="A209" s="48">
        <v>3909</v>
      </c>
      <c r="B209" s="48">
        <v>13.73</v>
      </c>
      <c r="C209" s="48">
        <v>13.41</v>
      </c>
    </row>
    <row r="210" spans="1:3" x14ac:dyDescent="0.3">
      <c r="A210" s="48">
        <v>3962</v>
      </c>
      <c r="B210" s="48">
        <v>13.72</v>
      </c>
      <c r="C210" s="48">
        <v>13.41</v>
      </c>
    </row>
    <row r="211" spans="1:3" x14ac:dyDescent="0.3">
      <c r="A211" s="48">
        <v>4001</v>
      </c>
      <c r="B211" s="48">
        <v>13.72</v>
      </c>
      <c r="C211" s="48">
        <v>13.42</v>
      </c>
    </row>
    <row r="212" spans="1:3" x14ac:dyDescent="0.3">
      <c r="A212" s="48">
        <v>4095</v>
      </c>
      <c r="B212" s="48">
        <v>13.71</v>
      </c>
      <c r="C212" s="48">
        <v>13.42</v>
      </c>
    </row>
    <row r="213" spans="1:3" x14ac:dyDescent="0.3">
      <c r="A213" s="48">
        <v>4141</v>
      </c>
      <c r="B213" s="48">
        <v>13.71</v>
      </c>
      <c r="C213" s="48">
        <v>13.41</v>
      </c>
    </row>
    <row r="214" spans="1:3" x14ac:dyDescent="0.3">
      <c r="A214" s="48">
        <v>4188</v>
      </c>
      <c r="B214" s="48">
        <v>13.7</v>
      </c>
      <c r="C214" s="48">
        <v>13.4</v>
      </c>
    </row>
    <row r="215" spans="1:3" x14ac:dyDescent="0.3">
      <c r="A215" s="48">
        <v>4274</v>
      </c>
      <c r="B215" s="48">
        <v>13.69</v>
      </c>
      <c r="C215" s="48">
        <v>13.39</v>
      </c>
    </row>
    <row r="216" spans="1:3" x14ac:dyDescent="0.3">
      <c r="A216" s="48">
        <v>4320</v>
      </c>
      <c r="B216" s="48">
        <v>13.68</v>
      </c>
      <c r="C216" s="48">
        <v>13.38</v>
      </c>
    </row>
    <row r="217" spans="1:3" x14ac:dyDescent="0.3">
      <c r="A217" s="48">
        <v>4368</v>
      </c>
      <c r="B217" s="48">
        <v>13.68</v>
      </c>
      <c r="C217" s="48">
        <v>13.38</v>
      </c>
    </row>
    <row r="218" spans="1:3" x14ac:dyDescent="0.3">
      <c r="A218" s="48">
        <v>4459</v>
      </c>
      <c r="B218" s="48">
        <v>13.67</v>
      </c>
      <c r="C218" s="48">
        <v>13.37</v>
      </c>
    </row>
    <row r="219" spans="1:3" x14ac:dyDescent="0.3">
      <c r="A219" s="48">
        <v>4508</v>
      </c>
      <c r="B219" s="48">
        <v>13.66</v>
      </c>
      <c r="C219" s="48">
        <v>13.35</v>
      </c>
    </row>
    <row r="220" spans="1:3" x14ac:dyDescent="0.3">
      <c r="A220" s="48">
        <v>4550</v>
      </c>
      <c r="B220" s="48">
        <v>13.65</v>
      </c>
      <c r="C220" s="48">
        <v>13.35</v>
      </c>
    </row>
    <row r="221" spans="1:3" x14ac:dyDescent="0.3">
      <c r="A221" s="48">
        <v>4641</v>
      </c>
      <c r="B221" s="48">
        <v>13.64</v>
      </c>
      <c r="C221" s="48">
        <v>13.33</v>
      </c>
    </row>
    <row r="222" spans="1:3" x14ac:dyDescent="0.3">
      <c r="A222" s="48">
        <v>4680</v>
      </c>
      <c r="B222" s="48">
        <v>13.64</v>
      </c>
      <c r="C222" s="48">
        <v>13.33</v>
      </c>
    </row>
    <row r="223" spans="1:3" x14ac:dyDescent="0.3">
      <c r="A223" s="48">
        <v>4732</v>
      </c>
      <c r="B223" s="48">
        <v>13.63</v>
      </c>
      <c r="C223" s="48">
        <v>13.33</v>
      </c>
    </row>
    <row r="224" spans="1:3" x14ac:dyDescent="0.3">
      <c r="A224" s="48">
        <v>4824</v>
      </c>
      <c r="B224" s="48">
        <v>13.62</v>
      </c>
      <c r="C224" s="48">
        <v>13.31</v>
      </c>
    </row>
    <row r="225" spans="1:3" x14ac:dyDescent="0.3">
      <c r="A225" s="48">
        <v>4872</v>
      </c>
      <c r="B225" s="48">
        <v>13.61</v>
      </c>
      <c r="C225" s="48">
        <v>13.31</v>
      </c>
    </row>
    <row r="226" spans="1:3" x14ac:dyDescent="0.3">
      <c r="A226" s="48">
        <v>4915</v>
      </c>
      <c r="B226" s="48">
        <v>13.61</v>
      </c>
      <c r="C226" s="48">
        <v>13.31</v>
      </c>
    </row>
    <row r="227" spans="1:3" x14ac:dyDescent="0.3">
      <c r="A227" s="48">
        <v>5005</v>
      </c>
      <c r="B227" s="48">
        <v>13.6</v>
      </c>
      <c r="C227" s="48">
        <v>13.3</v>
      </c>
    </row>
    <row r="228" spans="1:3" x14ac:dyDescent="0.3">
      <c r="A228" s="48">
        <v>5040</v>
      </c>
      <c r="B228" s="48">
        <v>13.6</v>
      </c>
      <c r="C228" s="48">
        <v>13.3</v>
      </c>
    </row>
    <row r="229" spans="1:3" x14ac:dyDescent="0.3">
      <c r="A229" s="48">
        <v>5096</v>
      </c>
      <c r="B229" s="48">
        <v>13.59</v>
      </c>
      <c r="C229" s="48">
        <v>13.3</v>
      </c>
    </row>
    <row r="230" spans="1:3" x14ac:dyDescent="0.3">
      <c r="A230" s="48">
        <v>5189</v>
      </c>
      <c r="B230" s="48">
        <v>13.59</v>
      </c>
      <c r="C230" s="48">
        <v>13.29</v>
      </c>
    </row>
    <row r="231" spans="1:3" x14ac:dyDescent="0.3">
      <c r="A231" s="48">
        <v>5236</v>
      </c>
      <c r="B231" s="48">
        <v>13.58</v>
      </c>
      <c r="C231" s="48">
        <v>13.29</v>
      </c>
    </row>
    <row r="232" spans="1:3" x14ac:dyDescent="0.3">
      <c r="A232" s="48">
        <v>5280</v>
      </c>
      <c r="B232" s="48">
        <v>13.58</v>
      </c>
      <c r="C232" s="48">
        <v>13.29</v>
      </c>
    </row>
    <row r="233" spans="1:3" x14ac:dyDescent="0.3">
      <c r="A233" s="48">
        <v>5370</v>
      </c>
      <c r="B233" s="48">
        <v>13.58</v>
      </c>
      <c r="C233" s="48">
        <v>13.28</v>
      </c>
    </row>
    <row r="234" spans="1:3" x14ac:dyDescent="0.3">
      <c r="A234" s="48">
        <v>5400</v>
      </c>
      <c r="B234" s="48">
        <v>13.57</v>
      </c>
      <c r="C234" s="48">
        <v>13.28</v>
      </c>
    </row>
    <row r="235" spans="1:3" x14ac:dyDescent="0.3">
      <c r="A235" s="48">
        <v>5462</v>
      </c>
      <c r="B235" s="48">
        <v>13.57</v>
      </c>
      <c r="C235" s="48">
        <v>13.28</v>
      </c>
    </row>
    <row r="236" spans="1:3" x14ac:dyDescent="0.3">
      <c r="A236" s="48">
        <v>5555</v>
      </c>
      <c r="B236" s="48">
        <v>13.56</v>
      </c>
      <c r="C236" s="48">
        <v>13.28</v>
      </c>
    </row>
    <row r="237" spans="1:3" x14ac:dyDescent="0.3">
      <c r="A237" s="48">
        <v>5580</v>
      </c>
      <c r="B237" s="48">
        <v>13.56</v>
      </c>
      <c r="C237" s="48">
        <v>13.27</v>
      </c>
    </row>
    <row r="238" spans="1:3" x14ac:dyDescent="0.3">
      <c r="A238" s="48">
        <v>5646</v>
      </c>
      <c r="B238" s="48">
        <v>13.56</v>
      </c>
      <c r="C238" s="48">
        <v>13.27</v>
      </c>
    </row>
    <row r="239" spans="1:3" x14ac:dyDescent="0.3">
      <c r="A239" s="48">
        <v>5735</v>
      </c>
      <c r="B239" s="48">
        <v>13.55</v>
      </c>
      <c r="C239" s="48">
        <v>13.26</v>
      </c>
    </row>
    <row r="240" spans="1:3" x14ac:dyDescent="0.3">
      <c r="A240" s="48">
        <v>5827</v>
      </c>
      <c r="B240" s="48">
        <v>13.55</v>
      </c>
      <c r="C240" s="48">
        <v>13.26</v>
      </c>
    </row>
    <row r="241" spans="1:3" x14ac:dyDescent="0.3">
      <c r="A241" s="48">
        <v>5922</v>
      </c>
      <c r="B241" s="48">
        <v>13.54</v>
      </c>
      <c r="C241" s="48">
        <v>13.26</v>
      </c>
    </row>
    <row r="242" spans="1:3" x14ac:dyDescent="0.3">
      <c r="A242" s="48">
        <v>6015</v>
      </c>
      <c r="B242" s="48">
        <v>13.54</v>
      </c>
      <c r="C242" s="48">
        <v>13.25</v>
      </c>
    </row>
    <row r="243" spans="1:3" x14ac:dyDescent="0.3">
      <c r="A243" s="48">
        <v>6100</v>
      </c>
      <c r="B243" s="48">
        <v>13.53</v>
      </c>
      <c r="C243" s="48">
        <v>13.24</v>
      </c>
    </row>
    <row r="244" spans="1:3" x14ac:dyDescent="0.3">
      <c r="A244" s="48">
        <v>6192</v>
      </c>
      <c r="B244" s="48">
        <v>13.53</v>
      </c>
      <c r="C244" s="48">
        <v>13.24</v>
      </c>
    </row>
    <row r="245" spans="1:3" x14ac:dyDescent="0.3">
      <c r="A245" s="48">
        <v>6286</v>
      </c>
      <c r="B245" s="48">
        <v>13.52</v>
      </c>
      <c r="C245" s="48">
        <v>13.24</v>
      </c>
    </row>
    <row r="246" spans="1:3" x14ac:dyDescent="0.3">
      <c r="A246" s="48">
        <v>6377</v>
      </c>
      <c r="B246" s="48">
        <v>13.52</v>
      </c>
      <c r="C246" s="48">
        <v>13.23</v>
      </c>
    </row>
    <row r="247" spans="1:3" x14ac:dyDescent="0.3">
      <c r="A247" s="48">
        <v>6465</v>
      </c>
      <c r="B247" s="48">
        <v>13.52</v>
      </c>
      <c r="C247" s="48">
        <v>13.23</v>
      </c>
    </row>
    <row r="248" spans="1:3" x14ac:dyDescent="0.3">
      <c r="A248" s="48">
        <v>6559</v>
      </c>
      <c r="B248" s="48">
        <v>13.51</v>
      </c>
      <c r="C248" s="48">
        <v>13.23</v>
      </c>
    </row>
    <row r="249" spans="1:3" x14ac:dyDescent="0.3">
      <c r="A249" s="48">
        <v>6650</v>
      </c>
      <c r="B249" s="48">
        <v>13.51</v>
      </c>
      <c r="C249" s="48">
        <v>13.22</v>
      </c>
    </row>
    <row r="250" spans="1:3" x14ac:dyDescent="0.3">
      <c r="A250" s="48">
        <v>6741</v>
      </c>
      <c r="B250" s="48">
        <v>13.5</v>
      </c>
      <c r="C250" s="48">
        <v>13.22</v>
      </c>
    </row>
    <row r="251" spans="1:3" x14ac:dyDescent="0.3">
      <c r="A251" s="48">
        <v>6832</v>
      </c>
      <c r="B251" s="48">
        <v>13.5</v>
      </c>
      <c r="C251" s="48">
        <v>13.21</v>
      </c>
    </row>
    <row r="252" spans="1:3" x14ac:dyDescent="0.3">
      <c r="A252" s="48">
        <v>6923</v>
      </c>
      <c r="B252" s="48">
        <v>13.5</v>
      </c>
      <c r="C252" s="48">
        <v>13.21</v>
      </c>
    </row>
    <row r="253" spans="1:3" x14ac:dyDescent="0.3">
      <c r="A253" s="48">
        <v>7016</v>
      </c>
      <c r="B253" s="48">
        <v>13.49</v>
      </c>
      <c r="C253" s="48">
        <v>13.2</v>
      </c>
    </row>
    <row r="254" spans="1:3" x14ac:dyDescent="0.3">
      <c r="A254" s="48">
        <v>7107</v>
      </c>
      <c r="B254" s="48">
        <v>13.49</v>
      </c>
      <c r="C254" s="48">
        <v>13.21</v>
      </c>
    </row>
    <row r="255" spans="1:3" x14ac:dyDescent="0.3">
      <c r="A255" s="48">
        <v>7196</v>
      </c>
      <c r="B255" s="48">
        <v>13.49</v>
      </c>
      <c r="C255" s="48">
        <v>13.2</v>
      </c>
    </row>
    <row r="256" spans="1:3" x14ac:dyDescent="0.3">
      <c r="A256" s="48">
        <v>7200</v>
      </c>
      <c r="B256" s="48">
        <v>13.49</v>
      </c>
      <c r="C256" s="48">
        <v>13.2</v>
      </c>
    </row>
    <row r="257" spans="1:3" x14ac:dyDescent="0.3">
      <c r="A257" s="48">
        <v>7288</v>
      </c>
      <c r="B257" s="48">
        <v>13.48</v>
      </c>
      <c r="C257" s="48">
        <v>13.2</v>
      </c>
    </row>
    <row r="258" spans="1:3" x14ac:dyDescent="0.3">
      <c r="A258" s="48">
        <v>7472</v>
      </c>
      <c r="B258" s="48">
        <v>13.48</v>
      </c>
      <c r="C258" s="48">
        <v>13.18</v>
      </c>
    </row>
    <row r="259" spans="1:3" x14ac:dyDescent="0.3">
      <c r="A259" s="48">
        <v>7653</v>
      </c>
      <c r="B259" s="48">
        <v>13.47</v>
      </c>
      <c r="C259" s="48">
        <v>13.18</v>
      </c>
    </row>
    <row r="260" spans="1:3" x14ac:dyDescent="0.3">
      <c r="A260" s="48">
        <v>7837</v>
      </c>
      <c r="B260" s="48">
        <v>13.47</v>
      </c>
      <c r="C260" s="48">
        <v>13.17</v>
      </c>
    </row>
    <row r="261" spans="1:3" x14ac:dyDescent="0.3">
      <c r="A261" s="48">
        <v>8018</v>
      </c>
      <c r="B261" s="48">
        <v>13.46</v>
      </c>
      <c r="C261" s="48">
        <v>13.17</v>
      </c>
    </row>
    <row r="262" spans="1:3" x14ac:dyDescent="0.3">
      <c r="A262" s="48">
        <v>8206</v>
      </c>
      <c r="B262" s="48">
        <v>13.45</v>
      </c>
      <c r="C262" s="48">
        <v>13.16</v>
      </c>
    </row>
    <row r="263" spans="1:3" x14ac:dyDescent="0.3">
      <c r="A263" s="48">
        <v>8386</v>
      </c>
      <c r="B263" s="48">
        <v>13.45</v>
      </c>
      <c r="C263" s="48">
        <v>13.16</v>
      </c>
    </row>
    <row r="264" spans="1:3" x14ac:dyDescent="0.3">
      <c r="A264" s="48">
        <v>8568</v>
      </c>
      <c r="B264" s="48">
        <v>13.44</v>
      </c>
      <c r="C264" s="48">
        <v>13.15</v>
      </c>
    </row>
    <row r="265" spans="1:3" x14ac:dyDescent="0.3">
      <c r="A265" s="48">
        <v>8750</v>
      </c>
      <c r="B265" s="48">
        <v>13.44</v>
      </c>
      <c r="C265" s="48">
        <v>13.15</v>
      </c>
    </row>
    <row r="266" spans="1:3" x14ac:dyDescent="0.3">
      <c r="A266" s="48">
        <v>8933</v>
      </c>
      <c r="B266" s="48">
        <v>13.44</v>
      </c>
      <c r="C266" s="48">
        <v>13.14</v>
      </c>
    </row>
    <row r="267" spans="1:3" x14ac:dyDescent="0.3">
      <c r="A267" s="48">
        <v>9002</v>
      </c>
      <c r="B267" s="48">
        <v>13.43</v>
      </c>
      <c r="C267" s="48">
        <v>13.14</v>
      </c>
    </row>
    <row r="268" spans="1:3" x14ac:dyDescent="0.3">
      <c r="A268">
        <v>9114</v>
      </c>
      <c r="B268">
        <v>13.43</v>
      </c>
      <c r="C268">
        <v>13.14</v>
      </c>
    </row>
    <row r="269" spans="1:3" x14ac:dyDescent="0.3">
      <c r="A269">
        <v>10801</v>
      </c>
      <c r="B269">
        <v>13.4</v>
      </c>
      <c r="C269">
        <v>13.11</v>
      </c>
    </row>
    <row r="270" spans="1:3" x14ac:dyDescent="0.3">
      <c r="A270">
        <v>10850</v>
      </c>
      <c r="B270">
        <v>13.4</v>
      </c>
      <c r="C270">
        <v>13.11</v>
      </c>
    </row>
    <row r="271" spans="1:3" x14ac:dyDescent="0.3">
      <c r="A271">
        <v>12768</v>
      </c>
      <c r="B271">
        <v>13.37</v>
      </c>
      <c r="C271">
        <v>13.08</v>
      </c>
    </row>
    <row r="273" spans="1:1" x14ac:dyDescent="0.3">
      <c r="A273" t="s">
        <v>32</v>
      </c>
    </row>
    <row r="274" spans="1:1" x14ac:dyDescent="0.3">
      <c r="A274" t="s">
        <v>33</v>
      </c>
    </row>
    <row r="275" spans="1:1" x14ac:dyDescent="0.3">
      <c r="A275" t="s">
        <v>34</v>
      </c>
    </row>
    <row r="276" spans="1:1" x14ac:dyDescent="0.3">
      <c r="A276" t="s">
        <v>53</v>
      </c>
    </row>
    <row r="277" spans="1:1" x14ac:dyDescent="0.3">
      <c r="A277" t="s">
        <v>35</v>
      </c>
    </row>
    <row r="278" spans="1:1" x14ac:dyDescent="0.3">
      <c r="A278" t="s">
        <v>36</v>
      </c>
    </row>
    <row r="279" spans="1:1" x14ac:dyDescent="0.3">
      <c r="A279" t="s">
        <v>54</v>
      </c>
    </row>
    <row r="280" spans="1:1" x14ac:dyDescent="0.3">
      <c r="A280" t="s">
        <v>51</v>
      </c>
    </row>
    <row r="281" spans="1:1" x14ac:dyDescent="0.3">
      <c r="A281" t="s">
        <v>35</v>
      </c>
    </row>
    <row r="282" spans="1:1" x14ac:dyDescent="0.3">
      <c r="A282" t="s">
        <v>36</v>
      </c>
    </row>
  </sheetData>
  <hyperlinks>
    <hyperlink ref="I1" r:id="rId1" xr:uid="{00000000-0004-0000-0300-000000000000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&amp;R&amp;"Calibri"&amp;10&amp;K000000#interna&amp;1#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S50"/>
  <sheetViews>
    <sheetView tabSelected="1" topLeftCell="A12" zoomScale="110" zoomScaleNormal="110" workbookViewId="0">
      <selection activeCell="B31" sqref="B31"/>
    </sheetView>
  </sheetViews>
  <sheetFormatPr defaultColWidth="9.109375" defaultRowHeight="13.2" x14ac:dyDescent="0.3"/>
  <cols>
    <col min="1" max="1" width="39" style="9" bestFit="1" customWidth="1"/>
    <col min="2" max="2" width="22.6640625" style="4" bestFit="1" customWidth="1"/>
    <col min="3" max="3" width="12.21875" style="4" bestFit="1" customWidth="1"/>
    <col min="4" max="4" width="39" style="9" bestFit="1" customWidth="1"/>
    <col min="5" max="5" width="27.6640625" style="4" bestFit="1" customWidth="1"/>
    <col min="6" max="6" width="14.109375" style="4" bestFit="1" customWidth="1"/>
    <col min="7" max="7" width="12.6640625" style="4" customWidth="1"/>
    <col min="8" max="8" width="23" style="4" bestFit="1" customWidth="1"/>
    <col min="9" max="9" width="20.5546875" style="4" bestFit="1" customWidth="1"/>
    <col min="10" max="10" width="11.6640625" style="4" bestFit="1" customWidth="1"/>
    <col min="11" max="11" width="9.109375" style="4"/>
    <col min="12" max="12" width="20" style="4" bestFit="1" customWidth="1"/>
    <col min="13" max="13" width="15.77734375" style="4" bestFit="1" customWidth="1"/>
    <col min="14" max="15" width="15.77734375" style="4" customWidth="1"/>
    <col min="16" max="16" width="24.109375" style="4" bestFit="1" customWidth="1"/>
    <col min="17" max="17" width="14" style="4" customWidth="1"/>
    <col min="18" max="16384" width="9.109375" style="4"/>
  </cols>
  <sheetData>
    <row r="1" spans="1:19" x14ac:dyDescent="0.3">
      <c r="A1" s="56" t="s">
        <v>0</v>
      </c>
      <c r="B1" s="2">
        <v>45544</v>
      </c>
      <c r="C1" s="55"/>
      <c r="D1" s="56" t="s">
        <v>0</v>
      </c>
      <c r="E1" s="2">
        <v>45544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x14ac:dyDescent="0.3">
      <c r="A2" s="57"/>
      <c r="B2" s="6"/>
      <c r="C2" s="54"/>
      <c r="D2" s="57"/>
      <c r="E2" s="6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x14ac:dyDescent="0.3">
      <c r="A3" s="58" t="s">
        <v>1</v>
      </c>
      <c r="B3" s="2">
        <v>44062</v>
      </c>
      <c r="C3" s="54"/>
      <c r="D3" s="58" t="s">
        <v>1</v>
      </c>
      <c r="E3" s="2">
        <v>44062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x14ac:dyDescent="0.3">
      <c r="A4" s="58" t="s">
        <v>2</v>
      </c>
      <c r="B4" s="2">
        <v>46984</v>
      </c>
      <c r="C4" s="54"/>
      <c r="D4" s="58" t="s">
        <v>2</v>
      </c>
      <c r="E4" s="2">
        <v>46984</v>
      </c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x14ac:dyDescent="0.3">
      <c r="A5" s="57"/>
      <c r="B5" s="6"/>
      <c r="C5" s="54"/>
      <c r="D5" s="57"/>
      <c r="E5" s="6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x14ac:dyDescent="0.3">
      <c r="A6" s="58" t="s">
        <v>3</v>
      </c>
      <c r="B6" s="32">
        <f>NETWORKDAYS(B3,B1-1,Feriados!$A$1:$A$1036)</f>
        <v>1018</v>
      </c>
      <c r="C6" s="54"/>
      <c r="D6" s="58" t="s">
        <v>3</v>
      </c>
      <c r="E6" s="32">
        <f>NETWORKDAYS(E3,E1-1,Feriados!$A$1:$A$5000)</f>
        <v>1018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x14ac:dyDescent="0.3">
      <c r="A7" s="58" t="s">
        <v>4</v>
      </c>
      <c r="B7" s="32">
        <f>NETWORKDAYS(B1,B4-1,Feriados!$A$1:$A$1036)</f>
        <v>990</v>
      </c>
      <c r="C7" s="54"/>
      <c r="D7" s="58" t="s">
        <v>4</v>
      </c>
      <c r="E7" s="32">
        <f>NETWORKDAYS(E1,E4-1,Feriados!$A$1:$A$5000)</f>
        <v>990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3">
      <c r="A8" s="59" t="s">
        <v>5</v>
      </c>
      <c r="B8" s="32">
        <f>NETWORKDAYS(B3,B4-1,Feriados!$A$1:$A$1036)</f>
        <v>2008</v>
      </c>
      <c r="C8" s="54"/>
      <c r="D8" s="59" t="s">
        <v>5</v>
      </c>
      <c r="E8" s="32">
        <f>NETWORKDAYS(E3,E4-1,Feriados!$A$1:$A$5000)</f>
        <v>2008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19" x14ac:dyDescent="0.3">
      <c r="A9" s="57"/>
      <c r="B9" s="6"/>
      <c r="C9" s="54"/>
      <c r="D9" s="57"/>
      <c r="E9" s="6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</row>
    <row r="10" spans="1:19" x14ac:dyDescent="0.3">
      <c r="A10" s="61" t="s">
        <v>6</v>
      </c>
      <c r="B10" s="17">
        <v>1000</v>
      </c>
      <c r="C10" s="109"/>
      <c r="D10" s="61" t="s">
        <v>6</v>
      </c>
      <c r="E10" s="17">
        <v>1000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</row>
    <row r="11" spans="1:19" x14ac:dyDescent="0.3">
      <c r="A11" s="61" t="s">
        <v>18</v>
      </c>
      <c r="B11" s="18">
        <v>1.0404</v>
      </c>
      <c r="C11" s="54"/>
      <c r="D11" s="61" t="s">
        <v>42</v>
      </c>
      <c r="E11" s="93">
        <v>5.0000000000000001E-3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</row>
    <row r="12" spans="1:19" x14ac:dyDescent="0.3">
      <c r="A12" s="58" t="s">
        <v>19</v>
      </c>
      <c r="B12" s="33">
        <f>(ROUND(VLOOKUP(B1,CDI!A:E,4,FALSE)/VLOOKUP(B3,CDI!A:E,4,FALSE),8))-1</f>
        <v>0.45315981000000005</v>
      </c>
      <c r="C12" s="54"/>
      <c r="D12" s="58" t="s">
        <v>19</v>
      </c>
      <c r="E12" s="33">
        <f>(VLOOKUP(E1,CDI!A:E,5,FALSE)/VLOOKUP(E3,CDI!A:E,5,FALSE))-1</f>
        <v>0.46131858256783387</v>
      </c>
      <c r="F12" s="54"/>
      <c r="G12" s="54"/>
      <c r="I12" s="20"/>
    </row>
    <row r="13" spans="1:19" x14ac:dyDescent="0.3">
      <c r="A13" s="58" t="s">
        <v>9</v>
      </c>
      <c r="B13" s="33">
        <f>((B12+1)^(252/B6))-1</f>
        <v>9.6932075784348593E-2</v>
      </c>
      <c r="C13" s="54"/>
      <c r="D13" s="58" t="s">
        <v>9</v>
      </c>
      <c r="E13" s="33">
        <f>((E12+1)^(252/E6))-1</f>
        <v>9.8453423918730243E-2</v>
      </c>
      <c r="F13" s="54"/>
      <c r="G13" s="54"/>
    </row>
    <row r="14" spans="1:19" s="108" customFormat="1" ht="15" x14ac:dyDescent="0.3">
      <c r="A14" s="104" t="s">
        <v>10</v>
      </c>
      <c r="B14" s="105">
        <f>+B10*(1+B12)</f>
        <v>1453.1598100000001</v>
      </c>
      <c r="C14" s="106"/>
      <c r="D14" s="104" t="s">
        <v>10</v>
      </c>
      <c r="E14" s="105">
        <f>E10*(1+E12)</f>
        <v>1461.3185825678338</v>
      </c>
      <c r="F14" s="106"/>
      <c r="G14" s="106"/>
      <c r="H14" s="107"/>
    </row>
    <row r="15" spans="1:19" x14ac:dyDescent="0.3">
      <c r="A15" s="57"/>
      <c r="B15" s="6"/>
      <c r="C15" s="54"/>
      <c r="D15" s="57"/>
      <c r="E15" s="6"/>
      <c r="F15" s="54"/>
      <c r="G15" s="54"/>
    </row>
    <row r="16" spans="1:19" x14ac:dyDescent="0.3">
      <c r="A16" s="61" t="s">
        <v>20</v>
      </c>
      <c r="B16" s="18">
        <v>0.14899999999999999</v>
      </c>
      <c r="C16" s="54"/>
      <c r="D16" s="61" t="s">
        <v>20</v>
      </c>
      <c r="E16" s="18">
        <v>0.14899999999999999</v>
      </c>
      <c r="F16" s="54"/>
      <c r="G16" s="54"/>
      <c r="H16" s="101"/>
    </row>
    <row r="17" spans="1:9" x14ac:dyDescent="0.3">
      <c r="A17" s="58" t="str">
        <f>"Fator da Taxa a "&amp;TEXT(B11,"0,00%")</f>
        <v>Fator da Taxa a 104,04%</v>
      </c>
      <c r="B17" s="35">
        <f>((((B16+1)^(1/252)-1)*B11+1)^252)^(B7/252)</f>
        <v>1.7641781838093797</v>
      </c>
      <c r="C17" s="54"/>
      <c r="D17" s="58" t="str">
        <f>"Fator da Taxa a "&amp;TEXT(E11,"0,00%")</f>
        <v>Fator da Taxa a 0,50%</v>
      </c>
      <c r="E17" s="35">
        <f>(((E16+1)^(1/252)*(E11+1)^(1/252)))^E7</f>
        <v>1.7598719513415677</v>
      </c>
      <c r="F17" s="54"/>
      <c r="G17" s="54"/>
      <c r="I17" s="22"/>
    </row>
    <row r="18" spans="1:9" s="108" customFormat="1" ht="15" x14ac:dyDescent="0.3">
      <c r="A18" s="104" t="s">
        <v>21</v>
      </c>
      <c r="B18" s="110">
        <f>B17^(252/B7)-1</f>
        <v>0.15546357504817476</v>
      </c>
      <c r="C18" s="106"/>
      <c r="D18" s="104" t="s">
        <v>21</v>
      </c>
      <c r="E18" s="110">
        <f>E17^(252/E7)-1</f>
        <v>0.15474500000002167</v>
      </c>
      <c r="F18" s="106"/>
      <c r="G18" s="106"/>
    </row>
    <row r="19" spans="1:9" x14ac:dyDescent="0.3">
      <c r="A19" s="58" t="s">
        <v>11</v>
      </c>
      <c r="B19" s="34">
        <f>B17*B14</f>
        <v>2563.6328343905834</v>
      </c>
      <c r="C19" s="54"/>
      <c r="D19" s="58" t="s">
        <v>11</v>
      </c>
      <c r="E19" s="34">
        <f>E17*E14</f>
        <v>2571.7335854353473</v>
      </c>
      <c r="F19" s="54"/>
      <c r="G19" s="54"/>
    </row>
    <row r="20" spans="1:9" x14ac:dyDescent="0.3">
      <c r="A20" s="57"/>
      <c r="B20" s="6"/>
      <c r="C20" s="54"/>
      <c r="D20" s="57"/>
      <c r="E20" s="6"/>
      <c r="F20" s="54"/>
      <c r="G20" s="54"/>
    </row>
    <row r="21" spans="1:9" x14ac:dyDescent="0.3">
      <c r="A21" s="60" t="s">
        <v>12</v>
      </c>
      <c r="B21" s="90">
        <v>1.1000000000000001</v>
      </c>
      <c r="C21" s="54"/>
      <c r="D21" s="60" t="s">
        <v>12</v>
      </c>
      <c r="E21" s="90">
        <v>0.01</v>
      </c>
      <c r="F21" s="54"/>
      <c r="G21" s="54"/>
      <c r="H21" s="103"/>
    </row>
    <row r="22" spans="1:9" x14ac:dyDescent="0.3">
      <c r="A22" s="58" t="str">
        <f>"Fator da Taxa a "&amp;TEXT(B21,"0,00%")</f>
        <v>Fator da Taxa a 110,00%</v>
      </c>
      <c r="B22" s="35">
        <f>((((B16+1)^(1/252)-1)*B21+1)^252)^(B7/252)</f>
        <v>1.8224747228116613</v>
      </c>
      <c r="C22" s="54"/>
      <c r="D22" s="58" t="str">
        <f>"Fator da Taxa a "&amp;TEXT(E21,"0,00%")</f>
        <v>Fator da Taxa a 1,00%</v>
      </c>
      <c r="E22" s="35">
        <f>(((E21+1)^(1/252)*(E16+1)^(1/252)))^E7</f>
        <v>1.7945202641351503</v>
      </c>
      <c r="F22" s="54"/>
      <c r="G22" s="54"/>
    </row>
    <row r="23" spans="1:9" s="108" customFormat="1" ht="15" x14ac:dyDescent="0.3">
      <c r="A23" s="104" t="s">
        <v>21</v>
      </c>
      <c r="B23" s="110">
        <f>B22^(252/B7)-1</f>
        <v>0.16506512803383155</v>
      </c>
      <c r="C23" s="106"/>
      <c r="D23" s="104" t="s">
        <v>21</v>
      </c>
      <c r="E23" s="110">
        <f>E22^(252/E7)-1</f>
        <v>0.16048999999996783</v>
      </c>
      <c r="F23" s="106"/>
      <c r="G23" s="106"/>
    </row>
    <row r="24" spans="1:9" ht="17.399999999999999" x14ac:dyDescent="0.3">
      <c r="A24" s="91" t="s">
        <v>13</v>
      </c>
      <c r="B24" s="92">
        <f>B19/B22</f>
        <v>1406.6767578732092</v>
      </c>
      <c r="C24" s="54"/>
      <c r="D24" s="91" t="s">
        <v>13</v>
      </c>
      <c r="E24" s="92">
        <f>E19/E22</f>
        <v>1433.1036750230105</v>
      </c>
      <c r="F24" s="54"/>
      <c r="G24" s="54"/>
    </row>
    <row r="25" spans="1:9" x14ac:dyDescent="0.3">
      <c r="A25" s="58" t="s">
        <v>11</v>
      </c>
      <c r="B25" s="34">
        <f>B22*B14</f>
        <v>2648.3470219307965</v>
      </c>
      <c r="C25" s="109"/>
      <c r="D25" s="58" t="s">
        <v>11</v>
      </c>
      <c r="E25" s="34">
        <f>E22*E14</f>
        <v>2622.3658087752324</v>
      </c>
      <c r="F25" s="54"/>
      <c r="G25" s="54"/>
    </row>
    <row r="26" spans="1:9" x14ac:dyDescent="0.3">
      <c r="A26" s="57"/>
      <c r="B26" s="6"/>
      <c r="C26" s="54"/>
      <c r="D26" s="57"/>
      <c r="E26" s="6"/>
      <c r="F26" s="54"/>
      <c r="G26" s="54"/>
    </row>
    <row r="27" spans="1:9" x14ac:dyDescent="0.3">
      <c r="A27" s="59" t="s">
        <v>14</v>
      </c>
      <c r="B27" s="36">
        <f>+B24-B14</f>
        <v>-46.483052126790881</v>
      </c>
      <c r="C27" s="54"/>
      <c r="D27" s="59" t="s">
        <v>14</v>
      </c>
      <c r="E27" s="36">
        <f>+E24-E14</f>
        <v>-28.214907544823291</v>
      </c>
    </row>
    <row r="28" spans="1:9" x14ac:dyDescent="0.3">
      <c r="A28" s="59" t="s">
        <v>41</v>
      </c>
      <c r="B28" s="33">
        <f>+B19/B24-1</f>
        <v>0.82247472281166134</v>
      </c>
      <c r="C28" s="54"/>
      <c r="D28" s="59" t="s">
        <v>41</v>
      </c>
      <c r="E28" s="33">
        <f>+E19/E24-1</f>
        <v>0.79452026413515031</v>
      </c>
      <c r="F28" s="54"/>
      <c r="G28" s="54"/>
    </row>
    <row r="29" spans="1:9" x14ac:dyDescent="0.3">
      <c r="A29" s="59" t="s">
        <v>21</v>
      </c>
      <c r="B29" s="33">
        <f>+(B19/B24)^(252/B7)-1</f>
        <v>0.16506512803383155</v>
      </c>
      <c r="C29" s="54"/>
      <c r="D29" s="59" t="s">
        <v>21</v>
      </c>
      <c r="E29" s="33">
        <f>+(E19/E24)^(252/E7)-1</f>
        <v>0.16048999999996783</v>
      </c>
      <c r="F29" s="54"/>
      <c r="G29" s="54"/>
    </row>
    <row r="30" spans="1:9" x14ac:dyDescent="0.3">
      <c r="A30" s="5"/>
      <c r="B30" s="54"/>
      <c r="C30" s="54"/>
      <c r="D30" s="54"/>
      <c r="E30" s="54"/>
      <c r="F30" s="54"/>
      <c r="G30" s="54"/>
    </row>
    <row r="31" spans="1:9" x14ac:dyDescent="0.3">
      <c r="D31" s="4"/>
    </row>
    <row r="32" spans="1:9" x14ac:dyDescent="0.3">
      <c r="D32" s="4"/>
      <c r="H32" s="102"/>
    </row>
    <row r="33" spans="4:8" x14ac:dyDescent="0.3">
      <c r="D33" s="4"/>
    </row>
    <row r="34" spans="4:8" x14ac:dyDescent="0.3">
      <c r="D34" s="4"/>
    </row>
    <row r="35" spans="4:8" x14ac:dyDescent="0.3">
      <c r="D35" s="4"/>
    </row>
    <row r="36" spans="4:8" x14ac:dyDescent="0.3">
      <c r="D36" s="4"/>
    </row>
    <row r="37" spans="4:8" x14ac:dyDescent="0.3">
      <c r="D37" s="4"/>
    </row>
    <row r="38" spans="4:8" x14ac:dyDescent="0.3">
      <c r="D38" s="4"/>
    </row>
    <row r="39" spans="4:8" x14ac:dyDescent="0.3">
      <c r="E39" s="9"/>
      <c r="F39" s="9"/>
      <c r="G39" s="9"/>
      <c r="H39" s="9"/>
    </row>
    <row r="40" spans="4:8" x14ac:dyDescent="0.3">
      <c r="E40" s="9"/>
      <c r="F40" s="9"/>
      <c r="G40" s="9"/>
      <c r="H40" s="9"/>
    </row>
    <row r="41" spans="4:8" x14ac:dyDescent="0.3">
      <c r="E41" s="9"/>
      <c r="F41" s="9"/>
      <c r="G41" s="9"/>
      <c r="H41" s="9"/>
    </row>
    <row r="42" spans="4:8" x14ac:dyDescent="0.3">
      <c r="E42" s="9"/>
      <c r="F42" s="9"/>
      <c r="G42" s="9"/>
      <c r="H42" s="9"/>
    </row>
    <row r="43" spans="4:8" x14ac:dyDescent="0.3">
      <c r="E43" s="9"/>
      <c r="F43" s="9"/>
      <c r="G43" s="9"/>
      <c r="H43" s="9"/>
    </row>
    <row r="44" spans="4:8" x14ac:dyDescent="0.3">
      <c r="E44" s="9"/>
      <c r="F44" s="9"/>
      <c r="G44" s="9"/>
      <c r="H44" s="9"/>
    </row>
    <row r="45" spans="4:8" x14ac:dyDescent="0.3">
      <c r="E45" s="9"/>
      <c r="F45" s="9"/>
      <c r="G45" s="9"/>
      <c r="H45" s="9"/>
    </row>
    <row r="46" spans="4:8" x14ac:dyDescent="0.3">
      <c r="E46" s="9"/>
      <c r="F46" s="9"/>
      <c r="G46" s="9"/>
      <c r="H46" s="9"/>
    </row>
    <row r="47" spans="4:8" x14ac:dyDescent="0.3">
      <c r="E47" s="9"/>
      <c r="F47" s="9"/>
      <c r="G47" s="9"/>
      <c r="H47" s="9"/>
    </row>
    <row r="48" spans="4:8" x14ac:dyDescent="0.3">
      <c r="E48" s="9"/>
      <c r="F48" s="9"/>
      <c r="G48" s="9"/>
      <c r="H48" s="9"/>
    </row>
    <row r="49" spans="5:8" x14ac:dyDescent="0.3">
      <c r="E49" s="9"/>
      <c r="F49" s="9"/>
      <c r="G49" s="9"/>
      <c r="H49" s="9"/>
    </row>
    <row r="50" spans="5:8" x14ac:dyDescent="0.3">
      <c r="E50" s="9"/>
      <c r="F50" s="9"/>
      <c r="G50" s="9"/>
      <c r="H50" s="9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O1172"/>
  <sheetViews>
    <sheetView showGridLines="0" zoomScale="140" zoomScaleNormal="140" workbookViewId="0">
      <selection activeCell="B1" sqref="B1:B4"/>
    </sheetView>
  </sheetViews>
  <sheetFormatPr defaultColWidth="9.109375" defaultRowHeight="14.4" x14ac:dyDescent="0.3"/>
  <cols>
    <col min="1" max="1" width="39" style="9" bestFit="1" customWidth="1"/>
    <col min="2" max="2" width="19.5546875" style="4" customWidth="1"/>
    <col min="3" max="3" width="19.5546875" customWidth="1"/>
    <col min="4" max="4" width="10.33203125" style="4" bestFit="1" customWidth="1"/>
    <col min="5" max="5" width="5.5546875" bestFit="1" customWidth="1"/>
    <col min="6" max="6" width="11.5546875" bestFit="1" customWidth="1"/>
    <col min="7" max="7" width="12.44140625" style="4" bestFit="1" customWidth="1"/>
    <col min="8" max="8" width="11" style="4" bestFit="1" customWidth="1"/>
    <col min="9" max="10" width="9.109375" style="4"/>
    <col min="11" max="11" width="11" style="4" bestFit="1" customWidth="1"/>
    <col min="12" max="12" width="9.109375" style="4"/>
    <col min="13" max="13" width="14.5546875" style="4" bestFit="1" customWidth="1"/>
    <col min="14" max="14" width="14.5546875" style="4" customWidth="1"/>
    <col min="15" max="15" width="19.109375" style="4" bestFit="1" customWidth="1"/>
    <col min="16" max="16384" width="9.109375" style="4"/>
  </cols>
  <sheetData>
    <row r="1" spans="1:15" ht="15" thickBot="1" x14ac:dyDescent="0.35">
      <c r="A1" s="1" t="s">
        <v>0</v>
      </c>
      <c r="B1" s="2">
        <v>45032</v>
      </c>
      <c r="D1" s="3"/>
      <c r="E1" s="65" t="s">
        <v>44</v>
      </c>
      <c r="F1" s="65" t="s">
        <v>43</v>
      </c>
      <c r="G1" s="65" t="s">
        <v>24</v>
      </c>
      <c r="H1" s="65" t="s">
        <v>45</v>
      </c>
      <c r="K1" s="75" t="s">
        <v>43</v>
      </c>
      <c r="L1" s="76" t="s">
        <v>44</v>
      </c>
      <c r="M1" s="76" t="s">
        <v>47</v>
      </c>
      <c r="N1" s="76" t="s">
        <v>48</v>
      </c>
      <c r="O1" s="77" t="s">
        <v>46</v>
      </c>
    </row>
    <row r="2" spans="1:15" x14ac:dyDescent="0.3">
      <c r="A2" s="5"/>
      <c r="B2" s="6"/>
      <c r="E2" s="67"/>
      <c r="F2" s="62">
        <f>+B3</f>
        <v>44667</v>
      </c>
      <c r="G2" s="64">
        <f>+B10</f>
        <v>10000</v>
      </c>
      <c r="H2" s="66"/>
      <c r="K2" s="68">
        <v>44663</v>
      </c>
      <c r="L2" s="4">
        <f>IF(K2="","",NETWORKDAYS($B$3,K2-1,Feriados!$A$1:$A$5000))</f>
        <v>-4</v>
      </c>
      <c r="M2" s="78">
        <f>IF(K2="","",+B10)</f>
        <v>10000</v>
      </c>
      <c r="N2" s="69">
        <v>200</v>
      </c>
      <c r="O2" s="70">
        <f>IF(L2="","",(M2*(1+$B$18)^(L2/252)-M2))</f>
        <v>-5.6918633949007926</v>
      </c>
    </row>
    <row r="3" spans="1:15" x14ac:dyDescent="0.3">
      <c r="A3" s="7" t="s">
        <v>1</v>
      </c>
      <c r="B3" s="8">
        <v>44667</v>
      </c>
      <c r="E3" s="63">
        <v>1</v>
      </c>
      <c r="F3" s="62">
        <f>IF(F2&gt;$B$4,"",WORKDAY(F2,1,Feriados!$A$1:$A$5000))</f>
        <v>44669</v>
      </c>
      <c r="G3" s="64">
        <f>IF(F3="","",+(1+$B$11)^(1/252)*G2)</f>
        <v>10003.782865315343</v>
      </c>
      <c r="H3" s="64">
        <f t="shared" ref="H3:H66" si="0">IF(F3="","",+((1+$B$11)^(1/252)*G2)-$G$2)</f>
        <v>3.7828653153428604</v>
      </c>
      <c r="K3" s="68">
        <v>45028</v>
      </c>
      <c r="L3" s="4">
        <f>IF(K3="","",NETWORKDAYS(K2,K3-1,Feriados!$A$1:$A$5000))</f>
        <v>251</v>
      </c>
      <c r="M3" s="78">
        <f>IF(K3="","",+M2-N2)</f>
        <v>9800</v>
      </c>
      <c r="N3" s="69">
        <v>200</v>
      </c>
      <c r="O3" s="70">
        <f t="shared" ref="O3:O9" si="1">IF(L3="","",(M3*(1+$B$18)^(L3/252)-M3))</f>
        <v>356.45025746676947</v>
      </c>
    </row>
    <row r="4" spans="1:15" x14ac:dyDescent="0.3">
      <c r="A4" s="7" t="s">
        <v>2</v>
      </c>
      <c r="B4" s="8">
        <v>48320</v>
      </c>
      <c r="E4" s="63">
        <f>E3+1</f>
        <v>2</v>
      </c>
      <c r="F4" s="62">
        <f>IF(F3&gt;$B$4,"",WORKDAY(F3,1,Feriados!$A$1:$A$5000))</f>
        <v>44670</v>
      </c>
      <c r="G4" s="64">
        <f t="shared" ref="G4:G67" si="2">IF(F4="","",+(1+$B$11)^(1/252)*G3)</f>
        <v>10007.567161637686</v>
      </c>
      <c r="H4" s="64">
        <f t="shared" si="0"/>
        <v>7.5671616376857855</v>
      </c>
      <c r="K4" s="68">
        <v>45394</v>
      </c>
      <c r="L4" s="4">
        <f>IF(K4="","",NETWORKDAYS(K3,K4-1,Feriados!$A$1:$A$5000))</f>
        <v>250</v>
      </c>
      <c r="M4" s="78">
        <f t="shared" ref="M4:M9" si="3">IF(K4="","",+M3-N3)</f>
        <v>9600</v>
      </c>
      <c r="N4" s="69">
        <v>200</v>
      </c>
      <c r="O4" s="70">
        <f t="shared" si="1"/>
        <v>347.75972640165492</v>
      </c>
    </row>
    <row r="5" spans="1:15" x14ac:dyDescent="0.3">
      <c r="B5" s="10"/>
      <c r="E5" s="63">
        <f t="shared" ref="E5:E68" si="4">E4+1</f>
        <v>3</v>
      </c>
      <c r="F5" s="62">
        <f>IF(F4&gt;$B$4,"",WORKDAY(F4,1,Feriados!$A$1:$A$5000))</f>
        <v>44671</v>
      </c>
      <c r="G5" s="64">
        <f t="shared" si="2"/>
        <v>10011.352889508358</v>
      </c>
      <c r="H5" s="64">
        <f t="shared" si="0"/>
        <v>11.352889508358203</v>
      </c>
      <c r="K5" s="68"/>
      <c r="L5" s="4" t="str">
        <f>IF(K5="","",NETWORKDAYS(K4,K5-1,Feriados!$A$1:$A$5000))</f>
        <v/>
      </c>
      <c r="M5" s="78" t="str">
        <f t="shared" si="3"/>
        <v/>
      </c>
      <c r="N5" s="69"/>
      <c r="O5" s="70" t="str">
        <f t="shared" si="1"/>
        <v/>
      </c>
    </row>
    <row r="6" spans="1:15" x14ac:dyDescent="0.3">
      <c r="A6" s="7" t="s">
        <v>3</v>
      </c>
      <c r="B6" s="11">
        <f>NETWORKDAYS(B3,B1-1,Feriados!$A$1:$A$5000)</f>
        <v>251</v>
      </c>
      <c r="E6" s="63">
        <f t="shared" si="4"/>
        <v>4</v>
      </c>
      <c r="F6" s="62">
        <f>IF(F5&gt;$B$4,"",WORKDAY(F5,1,Feriados!$A$1:$A$5000))</f>
        <v>44673</v>
      </c>
      <c r="G6" s="64">
        <f t="shared" si="2"/>
        <v>10015.140049468895</v>
      </c>
      <c r="H6" s="64">
        <f t="shared" si="0"/>
        <v>15.140049468895086</v>
      </c>
      <c r="I6" s="12"/>
      <c r="J6" s="13"/>
      <c r="K6" s="68"/>
      <c r="L6" s="4" t="str">
        <f>IF(K6="","",NETWORKDAYS(K5,K6-1,Feriados!$A$1:$A$5000))</f>
        <v/>
      </c>
      <c r="M6" s="78" t="str">
        <f t="shared" si="3"/>
        <v/>
      </c>
      <c r="N6" s="69"/>
      <c r="O6" s="70" t="str">
        <f t="shared" si="1"/>
        <v/>
      </c>
    </row>
    <row r="7" spans="1:15" x14ac:dyDescent="0.3">
      <c r="A7" s="7" t="s">
        <v>4</v>
      </c>
      <c r="B7" s="11">
        <f>NETWORKDAYS(B1,B4-1,Feriados!$A$1:$A$5000)</f>
        <v>2255</v>
      </c>
      <c r="E7" s="63">
        <f t="shared" si="4"/>
        <v>5</v>
      </c>
      <c r="F7" s="62">
        <f>IF(F6&gt;$B$4,"",WORKDAY(F6,1,Feriados!$A$1:$A$5000))</f>
        <v>44676</v>
      </c>
      <c r="G7" s="64">
        <f t="shared" si="2"/>
        <v>10018.928642061039</v>
      </c>
      <c r="H7" s="64">
        <f t="shared" si="0"/>
        <v>18.928642061038772</v>
      </c>
      <c r="I7" s="14"/>
      <c r="K7" s="68"/>
      <c r="L7" s="4" t="str">
        <f>IF(K7="","",NETWORKDAYS(K6,K7-1,Feriados!$A$1:$A$5000))</f>
        <v/>
      </c>
      <c r="M7" s="78" t="str">
        <f t="shared" si="3"/>
        <v/>
      </c>
      <c r="N7" s="69"/>
      <c r="O7" s="70" t="str">
        <f t="shared" si="1"/>
        <v/>
      </c>
    </row>
    <row r="8" spans="1:15" x14ac:dyDescent="0.3">
      <c r="A8" s="15" t="s">
        <v>5</v>
      </c>
      <c r="B8" s="11">
        <f>NETWORKDAYS(B3,B4-1,Feriados!$A$1:$A$5000)</f>
        <v>2506</v>
      </c>
      <c r="E8" s="63">
        <f t="shared" si="4"/>
        <v>6</v>
      </c>
      <c r="F8" s="62">
        <f>IF(F7&gt;$B$4,"",WORKDAY(F7,1,Feriados!$A$1:$A$5000))</f>
        <v>44677</v>
      </c>
      <c r="G8" s="64">
        <f t="shared" si="2"/>
        <v>10022.718667826734</v>
      </c>
      <c r="H8" s="64">
        <f t="shared" si="0"/>
        <v>22.718667826733508</v>
      </c>
      <c r="K8" s="68"/>
      <c r="L8" s="4" t="str">
        <f>IF(K8="","",NETWORKDAYS(K7,K8-1,Feriados!$A$1:$A$5000))</f>
        <v/>
      </c>
      <c r="M8" s="78" t="str">
        <f t="shared" si="3"/>
        <v/>
      </c>
      <c r="N8" s="69"/>
      <c r="O8" s="70" t="str">
        <f t="shared" si="1"/>
        <v/>
      </c>
    </row>
    <row r="9" spans="1:15" ht="15" thickBot="1" x14ac:dyDescent="0.35">
      <c r="B9" s="10"/>
      <c r="E9" s="63">
        <f t="shared" si="4"/>
        <v>7</v>
      </c>
      <c r="F9" s="62">
        <f>IF(F8&gt;$B$4,"",WORKDAY(F8,1,Feriados!$A$1:$A$5000))</f>
        <v>44678</v>
      </c>
      <c r="G9" s="64">
        <f t="shared" si="2"/>
        <v>10026.510127308129</v>
      </c>
      <c r="H9" s="64">
        <f t="shared" si="0"/>
        <v>26.510127308129086</v>
      </c>
      <c r="K9" s="71"/>
      <c r="L9" s="72" t="str">
        <f>IF(K9="","",NETWORKDAYS(K8,K9-1,Feriados!$A$1:$A$5000))</f>
        <v/>
      </c>
      <c r="M9" s="79" t="str">
        <f t="shared" si="3"/>
        <v/>
      </c>
      <c r="N9" s="73"/>
      <c r="O9" s="74" t="str">
        <f t="shared" si="1"/>
        <v/>
      </c>
    </row>
    <row r="10" spans="1:15" x14ac:dyDescent="0.3">
      <c r="A10" s="16" t="s">
        <v>6</v>
      </c>
      <c r="B10" s="17">
        <v>10000</v>
      </c>
      <c r="E10" s="63">
        <f t="shared" si="4"/>
        <v>8</v>
      </c>
      <c r="F10" s="62">
        <f>IF(F9&gt;$B$4,"",WORKDAY(F9,1,Feriados!$A$1:$A$5000))</f>
        <v>44679</v>
      </c>
      <c r="G10" s="64">
        <f t="shared" si="2"/>
        <v>10030.303021047581</v>
      </c>
      <c r="H10" s="64">
        <f t="shared" si="0"/>
        <v>30.303021047580842</v>
      </c>
    </row>
    <row r="11" spans="1:15" x14ac:dyDescent="0.3">
      <c r="A11" s="16" t="s">
        <v>7</v>
      </c>
      <c r="B11" s="18">
        <v>0.1</v>
      </c>
      <c r="E11" s="63">
        <f t="shared" si="4"/>
        <v>9</v>
      </c>
      <c r="F11" s="62">
        <f>IF(F10&gt;$B$4,"",WORKDAY(F10,1,Feriados!$A$1:$A$5000))</f>
        <v>44680</v>
      </c>
      <c r="G11" s="64">
        <f t="shared" si="2"/>
        <v>10034.097349587651</v>
      </c>
      <c r="H11" s="64">
        <f t="shared" si="0"/>
        <v>34.097349587651479</v>
      </c>
    </row>
    <row r="12" spans="1:15" x14ac:dyDescent="0.3">
      <c r="A12" s="7" t="s">
        <v>8</v>
      </c>
      <c r="B12" s="19">
        <f>((1+B11)^(B6/252)-1)</f>
        <v>9.9584042166558584E-2</v>
      </c>
      <c r="E12" s="63">
        <f t="shared" si="4"/>
        <v>10</v>
      </c>
      <c r="F12" s="62">
        <f>IF(F11&gt;$B$4,"",WORKDAY(F11,1,Feriados!$A$1:$A$5000))</f>
        <v>44683</v>
      </c>
      <c r="G12" s="64">
        <f t="shared" si="2"/>
        <v>10037.893113471104</v>
      </c>
      <c r="H12" s="64">
        <f t="shared" si="0"/>
        <v>37.893113471103788</v>
      </c>
      <c r="I12" s="20"/>
    </row>
    <row r="13" spans="1:15" x14ac:dyDescent="0.3">
      <c r="A13" s="7" t="s">
        <v>9</v>
      </c>
      <c r="B13" s="19">
        <f>((B12+1)^(252/B6))-1</f>
        <v>0.10000000000000009</v>
      </c>
      <c r="E13" s="63">
        <f t="shared" si="4"/>
        <v>11</v>
      </c>
      <c r="F13" s="62">
        <f>IF(F12&gt;$B$4,"",WORKDAY(F12,1,Feriados!$A$1:$A$5000))</f>
        <v>44684</v>
      </c>
      <c r="G13" s="64">
        <f t="shared" si="2"/>
        <v>10041.69031324091</v>
      </c>
      <c r="H13" s="64">
        <f t="shared" si="0"/>
        <v>41.690313240909745</v>
      </c>
    </row>
    <row r="14" spans="1:15" x14ac:dyDescent="0.3">
      <c r="A14" s="7" t="str">
        <f>"Fator Fut da Taxa a "&amp;TEXT(B11,"0,00%")</f>
        <v>Fator Fut da Taxa a 10,00%</v>
      </c>
      <c r="B14" s="21">
        <f>(1+B11)^(B7/252)</f>
        <v>2.3463826004946671</v>
      </c>
      <c r="E14" s="63">
        <f t="shared" si="4"/>
        <v>12</v>
      </c>
      <c r="F14" s="62">
        <f>IF(F13&gt;$B$4,"",WORKDAY(F13,1,Feriados!$A$1:$A$5000))</f>
        <v>44685</v>
      </c>
      <c r="G14" s="64">
        <f t="shared" si="2"/>
        <v>10045.488949440247</v>
      </c>
      <c r="H14" s="64">
        <f t="shared" si="0"/>
        <v>45.48894944024687</v>
      </c>
      <c r="I14" s="22"/>
    </row>
    <row r="15" spans="1:15" x14ac:dyDescent="0.3">
      <c r="A15" s="7" t="s">
        <v>10</v>
      </c>
      <c r="B15" s="23">
        <f>+B10*(1+B12)</f>
        <v>10995.840421665585</v>
      </c>
      <c r="E15" s="63">
        <f t="shared" si="4"/>
        <v>13</v>
      </c>
      <c r="F15" s="62">
        <f>IF(F14&gt;$B$4,"",WORKDAY(F14,1,Feriados!$A$1:$A$5000))</f>
        <v>44686</v>
      </c>
      <c r="G15" s="64">
        <f t="shared" si="2"/>
        <v>10049.289022612496</v>
      </c>
      <c r="H15" s="64">
        <f t="shared" si="0"/>
        <v>49.28902261249641</v>
      </c>
    </row>
    <row r="16" spans="1:15" x14ac:dyDescent="0.3">
      <c r="A16" s="7" t="s">
        <v>11</v>
      </c>
      <c r="B16" s="23">
        <f>B14*B15</f>
        <v>25800.448643212072</v>
      </c>
      <c r="E16" s="63">
        <f t="shared" si="4"/>
        <v>14</v>
      </c>
      <c r="F16" s="62">
        <f>IF(F15&gt;$B$4,"",WORKDAY(F15,1,Feriados!$A$1:$A$5000))</f>
        <v>44687</v>
      </c>
      <c r="G16" s="64">
        <f t="shared" si="2"/>
        <v>10053.090533301245</v>
      </c>
      <c r="H16" s="64">
        <f t="shared" si="0"/>
        <v>53.090533301245159</v>
      </c>
    </row>
    <row r="17" spans="1:8" x14ac:dyDescent="0.3">
      <c r="B17" s="10"/>
      <c r="E17" s="63">
        <f t="shared" si="4"/>
        <v>15</v>
      </c>
      <c r="F17" s="62">
        <f>IF(F16&gt;$B$4,"",WORKDAY(F16,1,Feriados!$A$1:$A$5000))</f>
        <v>44690</v>
      </c>
      <c r="G17" s="64">
        <f t="shared" si="2"/>
        <v>10056.893482050287</v>
      </c>
      <c r="H17" s="64">
        <f t="shared" si="0"/>
        <v>56.893482050287275</v>
      </c>
    </row>
    <row r="18" spans="1:8" x14ac:dyDescent="0.3">
      <c r="A18" s="7" t="s">
        <v>12</v>
      </c>
      <c r="B18" s="96">
        <v>3.6519999999999997E-2</v>
      </c>
      <c r="E18" s="63">
        <f t="shared" si="4"/>
        <v>16</v>
      </c>
      <c r="F18" s="62">
        <f>IF(F17&gt;$B$4,"",WORKDAY(F17,1,Feriados!$A$1:$A$5000))</f>
        <v>44691</v>
      </c>
      <c r="G18" s="64">
        <f t="shared" si="2"/>
        <v>10060.697869403622</v>
      </c>
      <c r="H18" s="64">
        <f t="shared" si="0"/>
        <v>60.697869403622462</v>
      </c>
    </row>
    <row r="19" spans="1:8" x14ac:dyDescent="0.3">
      <c r="A19" s="7" t="str">
        <f>"Fator Fut da Taxa a "&amp;TEXT(B18,"0,00%")</f>
        <v>Fator Fut da Taxa a 3,65%</v>
      </c>
      <c r="B19" s="21">
        <f>(1+B18)^(B7/252)</f>
        <v>1.3784644378978033</v>
      </c>
      <c r="E19" s="63">
        <f t="shared" si="4"/>
        <v>17</v>
      </c>
      <c r="F19" s="62">
        <f>IF(F18&gt;$B$4,"",WORKDAY(F18,1,Feriados!$A$1:$A$5000))</f>
        <v>44692</v>
      </c>
      <c r="G19" s="64">
        <f t="shared" si="2"/>
        <v>10064.503695905454</v>
      </c>
      <c r="H19" s="64">
        <f t="shared" si="0"/>
        <v>64.503695905454151</v>
      </c>
    </row>
    <row r="20" spans="1:8" x14ac:dyDescent="0.3">
      <c r="A20" s="7" t="s">
        <v>11</v>
      </c>
      <c r="B20" s="23">
        <f>B19*B15</f>
        <v>15157.374986065195</v>
      </c>
      <c r="E20" s="63">
        <f t="shared" si="4"/>
        <v>18</v>
      </c>
      <c r="F20" s="62">
        <f>IF(F19&gt;$B$4,"",WORKDAY(F19,1,Feriados!$A$1:$A$5000))</f>
        <v>44693</v>
      </c>
      <c r="G20" s="64">
        <f t="shared" si="2"/>
        <v>10068.310962100191</v>
      </c>
      <c r="H20" s="64">
        <f t="shared" si="0"/>
        <v>68.310962100191318</v>
      </c>
    </row>
    <row r="21" spans="1:8" x14ac:dyDescent="0.3">
      <c r="B21" s="10"/>
      <c r="E21" s="63">
        <f t="shared" si="4"/>
        <v>19</v>
      </c>
      <c r="F21" s="62">
        <f>IF(F20&gt;$B$4,"",WORKDAY(F20,1,Feriados!$A$1:$A$5000))</f>
        <v>44694</v>
      </c>
      <c r="G21" s="64">
        <f t="shared" si="2"/>
        <v>10072.119668532452</v>
      </c>
      <c r="H21" s="64">
        <f t="shared" si="0"/>
        <v>72.119668532452124</v>
      </c>
    </row>
    <row r="22" spans="1:8" x14ac:dyDescent="0.3">
      <c r="A22" s="7" t="s">
        <v>13</v>
      </c>
      <c r="B22" s="23">
        <f>+B16/((1+B18)^(B7/252))</f>
        <v>18716.803955101284</v>
      </c>
      <c r="E22" s="63">
        <f t="shared" si="4"/>
        <v>20</v>
      </c>
      <c r="F22" s="62">
        <f>IF(F21&gt;$B$4,"",WORKDAY(F21,1,Feriados!$A$1:$A$5000))</f>
        <v>44697</v>
      </c>
      <c r="G22" s="64">
        <f t="shared" si="2"/>
        <v>10075.929815747058</v>
      </c>
      <c r="H22" s="64">
        <f t="shared" si="0"/>
        <v>75.929815747058456</v>
      </c>
    </row>
    <row r="23" spans="1:8" x14ac:dyDescent="0.3">
      <c r="A23" s="15" t="s">
        <v>14</v>
      </c>
      <c r="B23" s="24">
        <f>+B22-B15</f>
        <v>7720.963533435699</v>
      </c>
      <c r="E23" s="63">
        <f t="shared" si="4"/>
        <v>21</v>
      </c>
      <c r="F23" s="62">
        <f>IF(F22&gt;$B$4,"",WORKDAY(F22,1,Feriados!$A$1:$A$5000))</f>
        <v>44698</v>
      </c>
      <c r="G23" s="64">
        <f t="shared" si="2"/>
        <v>10079.74140428904</v>
      </c>
      <c r="H23" s="64">
        <f t="shared" si="0"/>
        <v>79.741404289039565</v>
      </c>
    </row>
    <row r="24" spans="1:8" x14ac:dyDescent="0.3">
      <c r="A24" s="7" t="s">
        <v>8</v>
      </c>
      <c r="B24" s="19">
        <f>+(B22/B10)-1</f>
        <v>0.87168039551012844</v>
      </c>
      <c r="E24" s="63">
        <f t="shared" si="4"/>
        <v>22</v>
      </c>
      <c r="F24" s="62">
        <f>IF(F23&gt;$B$4,"",WORKDAY(F23,1,Feriados!$A$1:$A$5000))</f>
        <v>44699</v>
      </c>
      <c r="G24" s="64">
        <f t="shared" si="2"/>
        <v>10083.55443470363</v>
      </c>
      <c r="H24" s="64">
        <f t="shared" si="0"/>
        <v>83.55443470363025</v>
      </c>
    </row>
    <row r="25" spans="1:8" x14ac:dyDescent="0.3">
      <c r="A25" s="7" t="s">
        <v>9</v>
      </c>
      <c r="B25" s="19">
        <f>((B24+1)^(252/B6))-1</f>
        <v>0.87636049135623928</v>
      </c>
      <c r="E25" s="63">
        <f t="shared" si="4"/>
        <v>23</v>
      </c>
      <c r="F25" s="62">
        <f>IF(F24&gt;$B$4,"",WORKDAY(F24,1,Feriados!$A$1:$A$5000))</f>
        <v>44700</v>
      </c>
      <c r="G25" s="64">
        <f t="shared" si="2"/>
        <v>10087.368907536271</v>
      </c>
      <c r="H25" s="64">
        <f t="shared" si="0"/>
        <v>87.368907536270854</v>
      </c>
    </row>
    <row r="26" spans="1:8" x14ac:dyDescent="0.3">
      <c r="B26" s="10"/>
      <c r="E26" s="63">
        <f t="shared" si="4"/>
        <v>24</v>
      </c>
      <c r="F26" s="62">
        <f>IF(F25&gt;$B$4,"",WORKDAY(F25,1,Feriados!$A$1:$A$5000))</f>
        <v>44701</v>
      </c>
      <c r="G26" s="64">
        <f t="shared" si="2"/>
        <v>10091.184823332609</v>
      </c>
      <c r="H26" s="64">
        <f t="shared" si="0"/>
        <v>91.184823332609085</v>
      </c>
    </row>
    <row r="27" spans="1:8" x14ac:dyDescent="0.3">
      <c r="A27" s="7" t="s">
        <v>15</v>
      </c>
      <c r="B27" s="23">
        <f>+B22*((1+B18)^(B7/252))</f>
        <v>25800.448643212072</v>
      </c>
      <c r="E27" s="63">
        <f t="shared" si="4"/>
        <v>25</v>
      </c>
      <c r="F27" s="62">
        <f>IF(F26&gt;$B$4,"",WORKDAY(F26,1,Feriados!$A$1:$A$5000))</f>
        <v>44704</v>
      </c>
      <c r="G27" s="64">
        <f t="shared" si="2"/>
        <v>10095.002182638498</v>
      </c>
      <c r="H27" s="64">
        <f t="shared" si="0"/>
        <v>95.002182638498198</v>
      </c>
    </row>
    <row r="28" spans="1:8" x14ac:dyDescent="0.3">
      <c r="E28" s="63">
        <f t="shared" si="4"/>
        <v>26</v>
      </c>
      <c r="F28" s="62">
        <f>IF(F27&gt;$B$4,"",WORKDAY(F27,1,Feriados!$A$1:$A$5000))</f>
        <v>44705</v>
      </c>
      <c r="G28" s="64">
        <f t="shared" si="2"/>
        <v>10098.820985999999</v>
      </c>
      <c r="H28" s="64">
        <f t="shared" si="0"/>
        <v>98.820985999998811</v>
      </c>
    </row>
    <row r="29" spans="1:8" x14ac:dyDescent="0.3">
      <c r="E29" s="63">
        <f t="shared" si="4"/>
        <v>27</v>
      </c>
      <c r="F29" s="62">
        <f>IF(F28&gt;$B$4,"",WORKDAY(F28,1,Feriados!$A$1:$A$5000))</f>
        <v>44706</v>
      </c>
      <c r="G29" s="64">
        <f t="shared" si="2"/>
        <v>10102.641233963379</v>
      </c>
      <c r="H29" s="64">
        <f t="shared" si="0"/>
        <v>102.64123396337891</v>
      </c>
    </row>
    <row r="30" spans="1:8" x14ac:dyDescent="0.3">
      <c r="E30" s="63">
        <f t="shared" si="4"/>
        <v>28</v>
      </c>
      <c r="F30" s="62">
        <f>IF(F29&gt;$B$4,"",WORKDAY(F29,1,Feriados!$A$1:$A$5000))</f>
        <v>44707</v>
      </c>
      <c r="G30" s="64">
        <f t="shared" si="2"/>
        <v>10106.46292707511</v>
      </c>
      <c r="H30" s="64">
        <f t="shared" si="0"/>
        <v>106.4629270751102</v>
      </c>
    </row>
    <row r="31" spans="1:8" x14ac:dyDescent="0.3">
      <c r="E31" s="63">
        <f t="shared" si="4"/>
        <v>29</v>
      </c>
      <c r="F31" s="62">
        <f>IF(F30&gt;$B$4,"",WORKDAY(F30,1,Feriados!$A$1:$A$5000))</f>
        <v>44708</v>
      </c>
      <c r="G31" s="64">
        <f t="shared" si="2"/>
        <v>10110.286065881874</v>
      </c>
      <c r="H31" s="64">
        <f t="shared" si="0"/>
        <v>110.28606588187358</v>
      </c>
    </row>
    <row r="32" spans="1:8" x14ac:dyDescent="0.3">
      <c r="E32" s="63">
        <f t="shared" si="4"/>
        <v>30</v>
      </c>
      <c r="F32" s="62">
        <f>IF(F31&gt;$B$4,"",WORKDAY(F31,1,Feriados!$A$1:$A$5000))</f>
        <v>44711</v>
      </c>
      <c r="G32" s="64">
        <f t="shared" si="2"/>
        <v>10114.110650930555</v>
      </c>
      <c r="H32" s="64">
        <f t="shared" si="0"/>
        <v>114.11065093055549</v>
      </c>
    </row>
    <row r="33" spans="5:8" x14ac:dyDescent="0.3">
      <c r="E33" s="63">
        <f t="shared" si="4"/>
        <v>31</v>
      </c>
      <c r="F33" s="62">
        <f>IF(F32&gt;$B$4,"",WORKDAY(F32,1,Feriados!$A$1:$A$5000))</f>
        <v>44712</v>
      </c>
      <c r="G33" s="64">
        <f t="shared" si="2"/>
        <v>10117.93668276825</v>
      </c>
      <c r="H33" s="64">
        <f t="shared" si="0"/>
        <v>117.93668276824974</v>
      </c>
    </row>
    <row r="34" spans="5:8" x14ac:dyDescent="0.3">
      <c r="E34" s="63">
        <f t="shared" si="4"/>
        <v>32</v>
      </c>
      <c r="F34" s="62">
        <f>IF(F33&gt;$B$4,"",WORKDAY(F33,1,Feriados!$A$1:$A$5000))</f>
        <v>44713</v>
      </c>
      <c r="G34" s="64">
        <f t="shared" si="2"/>
        <v>10121.764161942257</v>
      </c>
      <c r="H34" s="64">
        <f t="shared" si="0"/>
        <v>121.76416194225749</v>
      </c>
    </row>
    <row r="35" spans="5:8" x14ac:dyDescent="0.3">
      <c r="E35" s="63">
        <f t="shared" si="4"/>
        <v>33</v>
      </c>
      <c r="F35" s="62">
        <f>IF(F34&gt;$B$4,"",WORKDAY(F34,1,Feriados!$A$1:$A$5000))</f>
        <v>44714</v>
      </c>
      <c r="G35" s="64">
        <f t="shared" si="2"/>
        <v>10125.593089000087</v>
      </c>
      <c r="H35" s="64">
        <f t="shared" si="0"/>
        <v>125.59308900008728</v>
      </c>
    </row>
    <row r="36" spans="5:8" x14ac:dyDescent="0.3">
      <c r="E36" s="63">
        <f t="shared" si="4"/>
        <v>34</v>
      </c>
      <c r="F36" s="62">
        <f>IF(F35&gt;$B$4,"",WORKDAY(F35,1,Feriados!$A$1:$A$5000))</f>
        <v>44715</v>
      </c>
      <c r="G36" s="64">
        <f t="shared" si="2"/>
        <v>10129.423464489453</v>
      </c>
      <c r="H36" s="64">
        <f t="shared" si="0"/>
        <v>129.42346448945318</v>
      </c>
    </row>
    <row r="37" spans="5:8" x14ac:dyDescent="0.3">
      <c r="E37" s="63">
        <f t="shared" si="4"/>
        <v>35</v>
      </c>
      <c r="F37" s="62">
        <f>IF(F36&gt;$B$4,"",WORKDAY(F36,1,Feriados!$A$1:$A$5000))</f>
        <v>44718</v>
      </c>
      <c r="G37" s="64">
        <f t="shared" si="2"/>
        <v>10133.255288958277</v>
      </c>
      <c r="H37" s="64">
        <f t="shared" si="0"/>
        <v>133.25528895827665</v>
      </c>
    </row>
    <row r="38" spans="5:8" x14ac:dyDescent="0.3">
      <c r="E38" s="63">
        <f t="shared" si="4"/>
        <v>36</v>
      </c>
      <c r="F38" s="62">
        <f>IF(F37&gt;$B$4,"",WORKDAY(F37,1,Feriados!$A$1:$A$5000))</f>
        <v>44719</v>
      </c>
      <c r="G38" s="64">
        <f t="shared" si="2"/>
        <v>10137.088562954688</v>
      </c>
      <c r="H38" s="64">
        <f t="shared" si="0"/>
        <v>137.08856295468831</v>
      </c>
    </row>
    <row r="39" spans="5:8" x14ac:dyDescent="0.3">
      <c r="E39" s="63">
        <f t="shared" si="4"/>
        <v>37</v>
      </c>
      <c r="F39" s="62">
        <f>IF(F38&gt;$B$4,"",WORKDAY(F38,1,Feriados!$A$1:$A$5000))</f>
        <v>44720</v>
      </c>
      <c r="G39" s="64">
        <f t="shared" si="2"/>
        <v>10140.923287027024</v>
      </c>
      <c r="H39" s="64">
        <f t="shared" si="0"/>
        <v>140.92328702702434</v>
      </c>
    </row>
    <row r="40" spans="5:8" x14ac:dyDescent="0.3">
      <c r="E40" s="63">
        <f t="shared" si="4"/>
        <v>38</v>
      </c>
      <c r="F40" s="62">
        <f>IF(F39&gt;$B$4,"",WORKDAY(F39,1,Feriados!$A$1:$A$5000))</f>
        <v>44721</v>
      </c>
      <c r="G40" s="64">
        <f t="shared" si="2"/>
        <v>10144.759461723828</v>
      </c>
      <c r="H40" s="64">
        <f t="shared" si="0"/>
        <v>144.75946172382828</v>
      </c>
    </row>
    <row r="41" spans="5:8" x14ac:dyDescent="0.3">
      <c r="E41" s="63">
        <f t="shared" si="4"/>
        <v>39</v>
      </c>
      <c r="F41" s="62">
        <f>IF(F40&gt;$B$4,"",WORKDAY(F40,1,Feriados!$A$1:$A$5000))</f>
        <v>44722</v>
      </c>
      <c r="G41" s="64">
        <f t="shared" si="2"/>
        <v>10148.597087593853</v>
      </c>
      <c r="H41" s="64">
        <f t="shared" si="0"/>
        <v>148.59708759385285</v>
      </c>
    </row>
    <row r="42" spans="5:8" x14ac:dyDescent="0.3">
      <c r="E42" s="63">
        <f t="shared" si="4"/>
        <v>40</v>
      </c>
      <c r="F42" s="62">
        <f>IF(F41&gt;$B$4,"",WORKDAY(F41,1,Feriados!$A$1:$A$5000))</f>
        <v>44725</v>
      </c>
      <c r="G42" s="64">
        <f t="shared" si="2"/>
        <v>10152.436165186058</v>
      </c>
      <c r="H42" s="64">
        <f t="shared" si="0"/>
        <v>152.43616518605813</v>
      </c>
    </row>
    <row r="43" spans="5:8" x14ac:dyDescent="0.3">
      <c r="E43" s="63">
        <f t="shared" si="4"/>
        <v>41</v>
      </c>
      <c r="F43" s="62">
        <f>IF(F42&gt;$B$4,"",WORKDAY(F42,1,Feriados!$A$1:$A$5000))</f>
        <v>44726</v>
      </c>
      <c r="G43" s="64">
        <f t="shared" si="2"/>
        <v>10156.27669504961</v>
      </c>
      <c r="H43" s="64">
        <f t="shared" si="0"/>
        <v>156.27669504960977</v>
      </c>
    </row>
    <row r="44" spans="5:8" x14ac:dyDescent="0.3">
      <c r="E44" s="63">
        <f t="shared" si="4"/>
        <v>42</v>
      </c>
      <c r="F44" s="62">
        <f>IF(F43&gt;$B$4,"",WORKDAY(F43,1,Feriados!$A$1:$A$5000))</f>
        <v>44727</v>
      </c>
      <c r="G44" s="64">
        <f t="shared" si="2"/>
        <v>10160.118677733883</v>
      </c>
      <c r="H44" s="64">
        <f t="shared" si="0"/>
        <v>160.11867773388258</v>
      </c>
    </row>
    <row r="45" spans="5:8" x14ac:dyDescent="0.3">
      <c r="E45" s="63">
        <f t="shared" si="4"/>
        <v>43</v>
      </c>
      <c r="F45" s="62">
        <f>IF(F44&gt;$B$4,"",WORKDAY(F44,1,Feriados!$A$1:$A$5000))</f>
        <v>44729</v>
      </c>
      <c r="G45" s="64">
        <f t="shared" si="2"/>
        <v>10163.962113788459</v>
      </c>
      <c r="H45" s="64">
        <f t="shared" si="0"/>
        <v>163.96211378845874</v>
      </c>
    </row>
    <row r="46" spans="5:8" x14ac:dyDescent="0.3">
      <c r="E46" s="63">
        <f t="shared" si="4"/>
        <v>44</v>
      </c>
      <c r="F46" s="62">
        <f>IF(F45&gt;$B$4,"",WORKDAY(F45,1,Feriados!$A$1:$A$5000))</f>
        <v>44732</v>
      </c>
      <c r="G46" s="64">
        <f t="shared" si="2"/>
        <v>10167.80700376313</v>
      </c>
      <c r="H46" s="64">
        <f t="shared" si="0"/>
        <v>167.80700376312961</v>
      </c>
    </row>
    <row r="47" spans="5:8" x14ac:dyDescent="0.3">
      <c r="E47" s="63">
        <f t="shared" si="4"/>
        <v>45</v>
      </c>
      <c r="F47" s="62">
        <f>IF(F46&gt;$B$4,"",WORKDAY(F46,1,Feriados!$A$1:$A$5000))</f>
        <v>44733</v>
      </c>
      <c r="G47" s="64">
        <f t="shared" si="2"/>
        <v>10171.653348207892</v>
      </c>
      <c r="H47" s="64">
        <f t="shared" si="0"/>
        <v>171.65334820789212</v>
      </c>
    </row>
    <row r="48" spans="5:8" x14ac:dyDescent="0.3">
      <c r="E48" s="63">
        <f t="shared" si="4"/>
        <v>46</v>
      </c>
      <c r="F48" s="62">
        <f>IF(F47&gt;$B$4,"",WORKDAY(F47,1,Feriados!$A$1:$A$5000))</f>
        <v>44734</v>
      </c>
      <c r="G48" s="64">
        <f t="shared" si="2"/>
        <v>10175.501147672954</v>
      </c>
      <c r="H48" s="64">
        <f t="shared" si="0"/>
        <v>175.50114767295418</v>
      </c>
    </row>
    <row r="49" spans="5:8" x14ac:dyDescent="0.3">
      <c r="E49" s="63">
        <f t="shared" si="4"/>
        <v>47</v>
      </c>
      <c r="F49" s="62">
        <f>IF(F48&gt;$B$4,"",WORKDAY(F48,1,Feriados!$A$1:$A$5000))</f>
        <v>44735</v>
      </c>
      <c r="G49" s="64">
        <f t="shared" si="2"/>
        <v>10179.350402708731</v>
      </c>
      <c r="H49" s="64">
        <f t="shared" si="0"/>
        <v>179.35040270873105</v>
      </c>
    </row>
    <row r="50" spans="5:8" x14ac:dyDescent="0.3">
      <c r="E50" s="63">
        <f t="shared" si="4"/>
        <v>48</v>
      </c>
      <c r="F50" s="62">
        <f>IF(F49&gt;$B$4,"",WORKDAY(F49,1,Feriados!$A$1:$A$5000))</f>
        <v>44736</v>
      </c>
      <c r="G50" s="64">
        <f t="shared" si="2"/>
        <v>10183.201113865844</v>
      </c>
      <c r="H50" s="64">
        <f t="shared" si="0"/>
        <v>183.20111386584358</v>
      </c>
    </row>
    <row r="51" spans="5:8" x14ac:dyDescent="0.3">
      <c r="E51" s="63">
        <f t="shared" si="4"/>
        <v>49</v>
      </c>
      <c r="F51" s="62">
        <f>IF(F50&gt;$B$4,"",WORKDAY(F50,1,Feriados!$A$1:$A$5000))</f>
        <v>44739</v>
      </c>
      <c r="G51" s="64">
        <f t="shared" si="2"/>
        <v>10187.053281695124</v>
      </c>
      <c r="H51" s="64">
        <f t="shared" si="0"/>
        <v>187.05328169512359</v>
      </c>
    </row>
    <row r="52" spans="5:8" x14ac:dyDescent="0.3">
      <c r="E52" s="63">
        <f t="shared" si="4"/>
        <v>50</v>
      </c>
      <c r="F52" s="62">
        <f>IF(F51&gt;$B$4,"",WORKDAY(F51,1,Feriados!$A$1:$A$5000))</f>
        <v>44740</v>
      </c>
      <c r="G52" s="64">
        <f t="shared" si="2"/>
        <v>10190.90690674761</v>
      </c>
      <c r="H52" s="64">
        <f t="shared" si="0"/>
        <v>190.90690674761026</v>
      </c>
    </row>
    <row r="53" spans="5:8" x14ac:dyDescent="0.3">
      <c r="E53" s="63">
        <f t="shared" si="4"/>
        <v>51</v>
      </c>
      <c r="F53" s="62">
        <f>IF(F52&gt;$B$4,"",WORKDAY(F52,1,Feriados!$A$1:$A$5000))</f>
        <v>44741</v>
      </c>
      <c r="G53" s="64">
        <f t="shared" si="2"/>
        <v>10194.761989574552</v>
      </c>
      <c r="H53" s="64">
        <f t="shared" si="0"/>
        <v>194.76198957455199</v>
      </c>
    </row>
    <row r="54" spans="5:8" x14ac:dyDescent="0.3">
      <c r="E54" s="63">
        <f t="shared" si="4"/>
        <v>52</v>
      </c>
      <c r="F54" s="62">
        <f>IF(F53&gt;$B$4,"",WORKDAY(F53,1,Feriados!$A$1:$A$5000))</f>
        <v>44742</v>
      </c>
      <c r="G54" s="64">
        <f t="shared" si="2"/>
        <v>10198.618530727406</v>
      </c>
      <c r="H54" s="64">
        <f t="shared" si="0"/>
        <v>198.61853072740632</v>
      </c>
    </row>
    <row r="55" spans="5:8" x14ac:dyDescent="0.3">
      <c r="E55" s="63">
        <f t="shared" si="4"/>
        <v>53</v>
      </c>
      <c r="F55" s="62">
        <f>IF(F54&gt;$B$4,"",WORKDAY(F54,1,Feriados!$A$1:$A$5000))</f>
        <v>44743</v>
      </c>
      <c r="G55" s="64">
        <f t="shared" si="2"/>
        <v>10202.476530757836</v>
      </c>
      <c r="H55" s="64">
        <f t="shared" si="0"/>
        <v>202.47653075783637</v>
      </c>
    </row>
    <row r="56" spans="5:8" x14ac:dyDescent="0.3">
      <c r="E56" s="63">
        <f t="shared" si="4"/>
        <v>54</v>
      </c>
      <c r="F56" s="62">
        <f>IF(F55&gt;$B$4,"",WORKDAY(F55,1,Feriados!$A$1:$A$5000))</f>
        <v>44746</v>
      </c>
      <c r="G56" s="64">
        <f t="shared" si="2"/>
        <v>10206.335990217716</v>
      </c>
      <c r="H56" s="64">
        <f t="shared" si="0"/>
        <v>206.33599021771624</v>
      </c>
    </row>
    <row r="57" spans="5:8" x14ac:dyDescent="0.3">
      <c r="E57" s="63">
        <f t="shared" si="4"/>
        <v>55</v>
      </c>
      <c r="F57" s="62">
        <f>IF(F56&gt;$B$4,"",WORKDAY(F56,1,Feriados!$A$1:$A$5000))</f>
        <v>44747</v>
      </c>
      <c r="G57" s="64">
        <f t="shared" si="2"/>
        <v>10210.196909659129</v>
      </c>
      <c r="H57" s="64">
        <f t="shared" si="0"/>
        <v>210.19690965912923</v>
      </c>
    </row>
    <row r="58" spans="5:8" x14ac:dyDescent="0.3">
      <c r="E58" s="63">
        <f t="shared" si="4"/>
        <v>56</v>
      </c>
      <c r="F58" s="62">
        <f>IF(F57&gt;$B$4,"",WORKDAY(F57,1,Feriados!$A$1:$A$5000))</f>
        <v>44748</v>
      </c>
      <c r="G58" s="64">
        <f t="shared" si="2"/>
        <v>10214.059289634366</v>
      </c>
      <c r="H58" s="64">
        <f t="shared" si="0"/>
        <v>214.059289634366</v>
      </c>
    </row>
    <row r="59" spans="5:8" x14ac:dyDescent="0.3">
      <c r="E59" s="63">
        <f t="shared" si="4"/>
        <v>57</v>
      </c>
      <c r="F59" s="62">
        <f>IF(F58&gt;$B$4,"",WORKDAY(F58,1,Feriados!$A$1:$A$5000))</f>
        <v>44749</v>
      </c>
      <c r="G59" s="64">
        <f t="shared" si="2"/>
        <v>10217.923130695926</v>
      </c>
      <c r="H59" s="64">
        <f t="shared" si="0"/>
        <v>217.92313069592637</v>
      </c>
    </row>
    <row r="60" spans="5:8" x14ac:dyDescent="0.3">
      <c r="E60" s="63">
        <f t="shared" si="4"/>
        <v>58</v>
      </c>
      <c r="F60" s="62">
        <f>IF(F59&gt;$B$4,"",WORKDAY(F59,1,Feriados!$A$1:$A$5000))</f>
        <v>44750</v>
      </c>
      <c r="G60" s="64">
        <f t="shared" si="2"/>
        <v>10221.788433396521</v>
      </c>
      <c r="H60" s="64">
        <f t="shared" si="0"/>
        <v>221.78843339652121</v>
      </c>
    </row>
    <row r="61" spans="5:8" x14ac:dyDescent="0.3">
      <c r="E61" s="63">
        <f t="shared" si="4"/>
        <v>59</v>
      </c>
      <c r="F61" s="62">
        <f>IF(F60&gt;$B$4,"",WORKDAY(F60,1,Feriados!$A$1:$A$5000))</f>
        <v>44753</v>
      </c>
      <c r="G61" s="64">
        <f t="shared" si="2"/>
        <v>10225.655198289069</v>
      </c>
      <c r="H61" s="64">
        <f t="shared" si="0"/>
        <v>225.65519828906872</v>
      </c>
    </row>
    <row r="62" spans="5:8" x14ac:dyDescent="0.3">
      <c r="E62" s="63">
        <f t="shared" si="4"/>
        <v>60</v>
      </c>
      <c r="F62" s="62">
        <f>IF(F61&gt;$B$4,"",WORKDAY(F61,1,Feriados!$A$1:$A$5000))</f>
        <v>44754</v>
      </c>
      <c r="G62" s="64">
        <f t="shared" si="2"/>
        <v>10229.523425926694</v>
      </c>
      <c r="H62" s="64">
        <f t="shared" si="0"/>
        <v>229.52342592669447</v>
      </c>
    </row>
    <row r="63" spans="5:8" x14ac:dyDescent="0.3">
      <c r="E63" s="63">
        <f t="shared" si="4"/>
        <v>61</v>
      </c>
      <c r="F63" s="62">
        <f>IF(F62&gt;$B$4,"",WORKDAY(F62,1,Feriados!$A$1:$A$5000))</f>
        <v>44755</v>
      </c>
      <c r="G63" s="64">
        <f t="shared" si="2"/>
        <v>10233.393116862737</v>
      </c>
      <c r="H63" s="64">
        <f t="shared" si="0"/>
        <v>233.39311686273686</v>
      </c>
    </row>
    <row r="64" spans="5:8" x14ac:dyDescent="0.3">
      <c r="E64" s="63">
        <f t="shared" si="4"/>
        <v>62</v>
      </c>
      <c r="F64" s="62">
        <f>IF(F63&gt;$B$4,"",WORKDAY(F63,1,Feriados!$A$1:$A$5000))</f>
        <v>44756</v>
      </c>
      <c r="G64" s="64">
        <f t="shared" si="2"/>
        <v>10237.264271650742</v>
      </c>
      <c r="H64" s="64">
        <f t="shared" si="0"/>
        <v>237.26427165074165</v>
      </c>
    </row>
    <row r="65" spans="5:8" x14ac:dyDescent="0.3">
      <c r="E65" s="63">
        <f t="shared" si="4"/>
        <v>63</v>
      </c>
      <c r="F65" s="62">
        <f>IF(F64&gt;$B$4,"",WORKDAY(F64,1,Feriados!$A$1:$A$5000))</f>
        <v>44757</v>
      </c>
      <c r="G65" s="64">
        <f t="shared" si="2"/>
        <v>10241.136890844464</v>
      </c>
      <c r="H65" s="64">
        <f t="shared" si="0"/>
        <v>241.13689084446378</v>
      </c>
    </row>
    <row r="66" spans="5:8" x14ac:dyDescent="0.3">
      <c r="E66" s="63">
        <f t="shared" si="4"/>
        <v>64</v>
      </c>
      <c r="F66" s="62">
        <f>IF(F65&gt;$B$4,"",WORKDAY(F65,1,Feriados!$A$1:$A$5000))</f>
        <v>44760</v>
      </c>
      <c r="G66" s="64">
        <f t="shared" si="2"/>
        <v>10245.010974997869</v>
      </c>
      <c r="H66" s="64">
        <f t="shared" si="0"/>
        <v>245.0109749978692</v>
      </c>
    </row>
    <row r="67" spans="5:8" x14ac:dyDescent="0.3">
      <c r="E67" s="63">
        <f t="shared" si="4"/>
        <v>65</v>
      </c>
      <c r="F67" s="62">
        <f>IF(F66&gt;$B$4,"",WORKDAY(F66,1,Feriados!$A$1:$A$5000))</f>
        <v>44761</v>
      </c>
      <c r="G67" s="64">
        <f t="shared" si="2"/>
        <v>10248.886524665131</v>
      </c>
      <c r="H67" s="64">
        <f t="shared" ref="H67:H130" si="5">IF(F67="","",+((1+$B$11)^(1/252)*G66)-$G$2)</f>
        <v>248.88652466513122</v>
      </c>
    </row>
    <row r="68" spans="5:8" x14ac:dyDescent="0.3">
      <c r="E68" s="63">
        <f t="shared" si="4"/>
        <v>66</v>
      </c>
      <c r="F68" s="62">
        <f>IF(F67&gt;$B$4,"",WORKDAY(F67,1,Feriados!$A$1:$A$5000))</f>
        <v>44762</v>
      </c>
      <c r="G68" s="64">
        <f t="shared" ref="G68:G131" si="6">IF(F68="","",+(1+$B$11)^(1/252)*G67)</f>
        <v>10252.763540400636</v>
      </c>
      <c r="H68" s="64">
        <f t="shared" si="5"/>
        <v>252.76354040063597</v>
      </c>
    </row>
    <row r="69" spans="5:8" x14ac:dyDescent="0.3">
      <c r="E69" s="63">
        <f t="shared" ref="E69:E132" si="7">E68+1</f>
        <v>67</v>
      </c>
      <c r="F69" s="62">
        <f>IF(F68&gt;$B$4,"",WORKDAY(F68,1,Feriados!$A$1:$A$5000))</f>
        <v>44763</v>
      </c>
      <c r="G69" s="64">
        <f t="shared" si="6"/>
        <v>10256.642022758975</v>
      </c>
      <c r="H69" s="64">
        <f t="shared" si="5"/>
        <v>256.64202275897514</v>
      </c>
    </row>
    <row r="70" spans="5:8" x14ac:dyDescent="0.3">
      <c r="E70" s="63">
        <f t="shared" si="7"/>
        <v>68</v>
      </c>
      <c r="F70" s="62">
        <f>IF(F69&gt;$B$4,"",WORKDAY(F69,1,Feriados!$A$1:$A$5000))</f>
        <v>44764</v>
      </c>
      <c r="G70" s="64">
        <f t="shared" si="6"/>
        <v>10260.521972294953</v>
      </c>
      <c r="H70" s="64">
        <f t="shared" si="5"/>
        <v>260.52197229495323</v>
      </c>
    </row>
    <row r="71" spans="5:8" x14ac:dyDescent="0.3">
      <c r="E71" s="63">
        <f t="shared" si="7"/>
        <v>69</v>
      </c>
      <c r="F71" s="62">
        <f>IF(F70&gt;$B$4,"",WORKDAY(F70,1,Feriados!$A$1:$A$5000))</f>
        <v>44767</v>
      </c>
      <c r="G71" s="64">
        <f t="shared" si="6"/>
        <v>10264.403389563584</v>
      </c>
      <c r="H71" s="64">
        <f t="shared" si="5"/>
        <v>264.40338956358391</v>
      </c>
    </row>
    <row r="72" spans="5:8" x14ac:dyDescent="0.3">
      <c r="E72" s="63">
        <f t="shared" si="7"/>
        <v>70</v>
      </c>
      <c r="F72" s="62">
        <f>IF(F71&gt;$B$4,"",WORKDAY(F71,1,Feriados!$A$1:$A$5000))</f>
        <v>44768</v>
      </c>
      <c r="G72" s="64">
        <f t="shared" si="6"/>
        <v>10268.28627512009</v>
      </c>
      <c r="H72" s="64">
        <f t="shared" si="5"/>
        <v>268.28627512009007</v>
      </c>
    </row>
    <row r="73" spans="5:8" x14ac:dyDescent="0.3">
      <c r="E73" s="63">
        <f t="shared" si="7"/>
        <v>71</v>
      </c>
      <c r="F73" s="62">
        <f>IF(F72&gt;$B$4,"",WORKDAY(F72,1,Feriados!$A$1:$A$5000))</f>
        <v>44769</v>
      </c>
      <c r="G73" s="64">
        <f t="shared" si="6"/>
        <v>10272.170629519906</v>
      </c>
      <c r="H73" s="64">
        <f t="shared" si="5"/>
        <v>272.17062951990556</v>
      </c>
    </row>
    <row r="74" spans="5:8" x14ac:dyDescent="0.3">
      <c r="E74" s="63">
        <f t="shared" si="7"/>
        <v>72</v>
      </c>
      <c r="F74" s="62">
        <f>IF(F73&gt;$B$4,"",WORKDAY(F73,1,Feriados!$A$1:$A$5000))</f>
        <v>44770</v>
      </c>
      <c r="G74" s="64">
        <f t="shared" si="6"/>
        <v>10276.056453318675</v>
      </c>
      <c r="H74" s="64">
        <f t="shared" si="5"/>
        <v>276.05645331867527</v>
      </c>
    </row>
    <row r="75" spans="5:8" x14ac:dyDescent="0.3">
      <c r="E75" s="63">
        <f t="shared" si="7"/>
        <v>73</v>
      </c>
      <c r="F75" s="62">
        <f>IF(F74&gt;$B$4,"",WORKDAY(F74,1,Feriados!$A$1:$A$5000))</f>
        <v>44771</v>
      </c>
      <c r="G75" s="64">
        <f t="shared" si="6"/>
        <v>10279.943747072251</v>
      </c>
      <c r="H75" s="64">
        <f t="shared" si="5"/>
        <v>279.94374707225143</v>
      </c>
    </row>
    <row r="76" spans="5:8" x14ac:dyDescent="0.3">
      <c r="E76" s="63">
        <f t="shared" si="7"/>
        <v>74</v>
      </c>
      <c r="F76" s="62">
        <f>IF(F75&gt;$B$4,"",WORKDAY(F75,1,Feriados!$A$1:$A$5000))</f>
        <v>44774</v>
      </c>
      <c r="G76" s="64">
        <f t="shared" si="6"/>
        <v>10283.832511336699</v>
      </c>
      <c r="H76" s="64">
        <f t="shared" si="5"/>
        <v>283.8325113366991</v>
      </c>
    </row>
    <row r="77" spans="5:8" x14ac:dyDescent="0.3">
      <c r="E77" s="63">
        <f t="shared" si="7"/>
        <v>75</v>
      </c>
      <c r="F77" s="62">
        <f>IF(F76&gt;$B$4,"",WORKDAY(F76,1,Feriados!$A$1:$A$5000))</f>
        <v>44775</v>
      </c>
      <c r="G77" s="64">
        <f t="shared" si="6"/>
        <v>10287.722746668293</v>
      </c>
      <c r="H77" s="64">
        <f t="shared" si="5"/>
        <v>287.72274666829253</v>
      </c>
    </row>
    <row r="78" spans="5:8" x14ac:dyDescent="0.3">
      <c r="E78" s="63">
        <f t="shared" si="7"/>
        <v>76</v>
      </c>
      <c r="F78" s="62">
        <f>IF(F77&gt;$B$4,"",WORKDAY(F77,1,Feriados!$A$1:$A$5000))</f>
        <v>44776</v>
      </c>
      <c r="G78" s="64">
        <f t="shared" si="6"/>
        <v>10291.614453623515</v>
      </c>
      <c r="H78" s="64">
        <f t="shared" si="5"/>
        <v>291.61445362351515</v>
      </c>
    </row>
    <row r="79" spans="5:8" x14ac:dyDescent="0.3">
      <c r="E79" s="63">
        <f t="shared" si="7"/>
        <v>77</v>
      </c>
      <c r="F79" s="62">
        <f>IF(F78&gt;$B$4,"",WORKDAY(F78,1,Feriados!$A$1:$A$5000))</f>
        <v>44777</v>
      </c>
      <c r="G79" s="64">
        <f t="shared" si="6"/>
        <v>10295.507632759065</v>
      </c>
      <c r="H79" s="64">
        <f t="shared" si="5"/>
        <v>295.50763275906502</v>
      </c>
    </row>
    <row r="80" spans="5:8" x14ac:dyDescent="0.3">
      <c r="E80" s="63">
        <f t="shared" si="7"/>
        <v>78</v>
      </c>
      <c r="F80" s="62">
        <f>IF(F79&gt;$B$4,"",WORKDAY(F79,1,Feriados!$A$1:$A$5000))</f>
        <v>44778</v>
      </c>
      <c r="G80" s="64">
        <f t="shared" si="6"/>
        <v>10299.402284631846</v>
      </c>
      <c r="H80" s="64">
        <f t="shared" si="5"/>
        <v>299.40228463184576</v>
      </c>
    </row>
    <row r="81" spans="5:8" x14ac:dyDescent="0.3">
      <c r="E81" s="63">
        <f t="shared" si="7"/>
        <v>79</v>
      </c>
      <c r="F81" s="62">
        <f>IF(F80&gt;$B$4,"",WORKDAY(F80,1,Feriados!$A$1:$A$5000))</f>
        <v>44781</v>
      </c>
      <c r="G81" s="64">
        <f t="shared" si="6"/>
        <v>10303.298409798976</v>
      </c>
      <c r="H81" s="64">
        <f t="shared" si="5"/>
        <v>303.29840979897563</v>
      </c>
    </row>
    <row r="82" spans="5:8" x14ac:dyDescent="0.3">
      <c r="E82" s="63">
        <f t="shared" si="7"/>
        <v>80</v>
      </c>
      <c r="F82" s="62">
        <f>IF(F81&gt;$B$4,"",WORKDAY(F81,1,Feriados!$A$1:$A$5000))</f>
        <v>44782</v>
      </c>
      <c r="G82" s="64">
        <f t="shared" si="6"/>
        <v>10307.19600881778</v>
      </c>
      <c r="H82" s="64">
        <f t="shared" si="5"/>
        <v>307.19600881778024</v>
      </c>
    </row>
    <row r="83" spans="5:8" x14ac:dyDescent="0.3">
      <c r="E83" s="63">
        <f t="shared" si="7"/>
        <v>81</v>
      </c>
      <c r="F83" s="62">
        <f>IF(F82&gt;$B$4,"",WORKDAY(F82,1,Feriados!$A$1:$A$5000))</f>
        <v>44783</v>
      </c>
      <c r="G83" s="64">
        <f t="shared" si="6"/>
        <v>10311.0950822458</v>
      </c>
      <c r="H83" s="64">
        <f t="shared" si="5"/>
        <v>311.09508224579986</v>
      </c>
    </row>
    <row r="84" spans="5:8" x14ac:dyDescent="0.3">
      <c r="E84" s="63">
        <f t="shared" si="7"/>
        <v>82</v>
      </c>
      <c r="F84" s="62">
        <f>IF(F83&gt;$B$4,"",WORKDAY(F83,1,Feriados!$A$1:$A$5000))</f>
        <v>44784</v>
      </c>
      <c r="G84" s="64">
        <f t="shared" si="6"/>
        <v>10314.995630640782</v>
      </c>
      <c r="H84" s="64">
        <f t="shared" si="5"/>
        <v>314.99563064078211</v>
      </c>
    </row>
    <row r="85" spans="5:8" x14ac:dyDescent="0.3">
      <c r="E85" s="63">
        <f t="shared" si="7"/>
        <v>83</v>
      </c>
      <c r="F85" s="62">
        <f>IF(F84&gt;$B$4,"",WORKDAY(F84,1,Feriados!$A$1:$A$5000))</f>
        <v>44785</v>
      </c>
      <c r="G85" s="64">
        <f t="shared" si="6"/>
        <v>10318.897654560687</v>
      </c>
      <c r="H85" s="64">
        <f t="shared" si="5"/>
        <v>318.89765456068744</v>
      </c>
    </row>
    <row r="86" spans="5:8" x14ac:dyDescent="0.3">
      <c r="E86" s="63">
        <f t="shared" si="7"/>
        <v>84</v>
      </c>
      <c r="F86" s="62">
        <f>IF(F85&gt;$B$4,"",WORKDAY(F85,1,Feriados!$A$1:$A$5000))</f>
        <v>44788</v>
      </c>
      <c r="G86" s="64">
        <f t="shared" si="6"/>
        <v>10322.801154563689</v>
      </c>
      <c r="H86" s="64">
        <f t="shared" si="5"/>
        <v>322.80115456368912</v>
      </c>
    </row>
    <row r="87" spans="5:8" x14ac:dyDescent="0.3">
      <c r="E87" s="63">
        <f t="shared" si="7"/>
        <v>85</v>
      </c>
      <c r="F87" s="62">
        <f>IF(F86&gt;$B$4,"",WORKDAY(F86,1,Feriados!$A$1:$A$5000))</f>
        <v>44789</v>
      </c>
      <c r="G87" s="64">
        <f t="shared" si="6"/>
        <v>10326.706131208168</v>
      </c>
      <c r="H87" s="64">
        <f t="shared" si="5"/>
        <v>326.70613120816779</v>
      </c>
    </row>
    <row r="88" spans="5:8" x14ac:dyDescent="0.3">
      <c r="E88" s="63">
        <f t="shared" si="7"/>
        <v>86</v>
      </c>
      <c r="F88" s="62">
        <f>IF(F87&gt;$B$4,"",WORKDAY(F87,1,Feriados!$A$1:$A$5000))</f>
        <v>44790</v>
      </c>
      <c r="G88" s="64">
        <f t="shared" si="6"/>
        <v>10330.612585052717</v>
      </c>
      <c r="H88" s="64">
        <f t="shared" si="5"/>
        <v>330.6125850527169</v>
      </c>
    </row>
    <row r="89" spans="5:8" x14ac:dyDescent="0.3">
      <c r="E89" s="63">
        <f t="shared" si="7"/>
        <v>87</v>
      </c>
      <c r="F89" s="62">
        <f>IF(F88&gt;$B$4,"",WORKDAY(F88,1,Feriados!$A$1:$A$5000))</f>
        <v>44791</v>
      </c>
      <c r="G89" s="64">
        <f t="shared" si="6"/>
        <v>10334.520516656141</v>
      </c>
      <c r="H89" s="64">
        <f t="shared" si="5"/>
        <v>334.5205166561409</v>
      </c>
    </row>
    <row r="90" spans="5:8" x14ac:dyDescent="0.3">
      <c r="E90" s="63">
        <f t="shared" si="7"/>
        <v>88</v>
      </c>
      <c r="F90" s="62">
        <f>IF(F89&gt;$B$4,"",WORKDAY(F89,1,Feriados!$A$1:$A$5000))</f>
        <v>44792</v>
      </c>
      <c r="G90" s="64">
        <f t="shared" si="6"/>
        <v>10338.429926577457</v>
      </c>
      <c r="H90" s="64">
        <f t="shared" si="5"/>
        <v>338.42992657745708</v>
      </c>
    </row>
    <row r="91" spans="5:8" x14ac:dyDescent="0.3">
      <c r="E91" s="63">
        <f t="shared" si="7"/>
        <v>89</v>
      </c>
      <c r="F91" s="62">
        <f>IF(F90&gt;$B$4,"",WORKDAY(F90,1,Feriados!$A$1:$A$5000))</f>
        <v>44795</v>
      </c>
      <c r="G91" s="64">
        <f t="shared" si="6"/>
        <v>10342.340815375892</v>
      </c>
      <c r="H91" s="64">
        <f t="shared" si="5"/>
        <v>342.34081537589191</v>
      </c>
    </row>
    <row r="92" spans="5:8" x14ac:dyDescent="0.3">
      <c r="E92" s="63">
        <f t="shared" si="7"/>
        <v>90</v>
      </c>
      <c r="F92" s="62">
        <f>IF(F91&gt;$B$4,"",WORKDAY(F91,1,Feriados!$A$1:$A$5000))</f>
        <v>44796</v>
      </c>
      <c r="G92" s="64">
        <f t="shared" si="6"/>
        <v>10346.253183610886</v>
      </c>
      <c r="H92" s="64">
        <f t="shared" si="5"/>
        <v>346.25318361088648</v>
      </c>
    </row>
    <row r="93" spans="5:8" x14ac:dyDescent="0.3">
      <c r="E93" s="63">
        <f t="shared" si="7"/>
        <v>91</v>
      </c>
      <c r="F93" s="62">
        <f>IF(F92&gt;$B$4,"",WORKDAY(F92,1,Feriados!$A$1:$A$5000))</f>
        <v>44797</v>
      </c>
      <c r="G93" s="64">
        <f t="shared" si="6"/>
        <v>10350.167031842089</v>
      </c>
      <c r="H93" s="64">
        <f t="shared" si="5"/>
        <v>350.16703184208927</v>
      </c>
    </row>
    <row r="94" spans="5:8" x14ac:dyDescent="0.3">
      <c r="E94" s="63">
        <f t="shared" si="7"/>
        <v>92</v>
      </c>
      <c r="F94" s="62">
        <f>IF(F93&gt;$B$4,"",WORKDAY(F93,1,Feriados!$A$1:$A$5000))</f>
        <v>44798</v>
      </c>
      <c r="G94" s="64">
        <f t="shared" si="6"/>
        <v>10354.082360629365</v>
      </c>
      <c r="H94" s="64">
        <f t="shared" si="5"/>
        <v>354.08236062936521</v>
      </c>
    </row>
    <row r="95" spans="5:8" x14ac:dyDescent="0.3">
      <c r="E95" s="63">
        <f t="shared" si="7"/>
        <v>93</v>
      </c>
      <c r="F95" s="62">
        <f>IF(F94&gt;$B$4,"",WORKDAY(F94,1,Feriados!$A$1:$A$5000))</f>
        <v>44799</v>
      </c>
      <c r="G95" s="64">
        <f t="shared" si="6"/>
        <v>10357.999170532788</v>
      </c>
      <c r="H95" s="64">
        <f t="shared" si="5"/>
        <v>357.99917053278841</v>
      </c>
    </row>
    <row r="96" spans="5:8" x14ac:dyDescent="0.3">
      <c r="E96" s="63">
        <f t="shared" si="7"/>
        <v>94</v>
      </c>
      <c r="F96" s="62">
        <f>IF(F95&gt;$B$4,"",WORKDAY(F95,1,Feriados!$A$1:$A$5000))</f>
        <v>44802</v>
      </c>
      <c r="G96" s="64">
        <f t="shared" si="6"/>
        <v>10361.917462112644</v>
      </c>
      <c r="H96" s="64">
        <f t="shared" si="5"/>
        <v>361.91746211264399</v>
      </c>
    </row>
    <row r="97" spans="5:8" x14ac:dyDescent="0.3">
      <c r="E97" s="63">
        <f t="shared" si="7"/>
        <v>95</v>
      </c>
      <c r="F97" s="62">
        <f>IF(F96&gt;$B$4,"",WORKDAY(F96,1,Feriados!$A$1:$A$5000))</f>
        <v>44803</v>
      </c>
      <c r="G97" s="64">
        <f t="shared" si="6"/>
        <v>10365.837235929432</v>
      </c>
      <c r="H97" s="64">
        <f t="shared" si="5"/>
        <v>365.8372359294317</v>
      </c>
    </row>
    <row r="98" spans="5:8" x14ac:dyDescent="0.3">
      <c r="E98" s="63">
        <f t="shared" si="7"/>
        <v>96</v>
      </c>
      <c r="F98" s="62">
        <f>IF(F97&gt;$B$4,"",WORKDAY(F97,1,Feriados!$A$1:$A$5000))</f>
        <v>44804</v>
      </c>
      <c r="G98" s="64">
        <f t="shared" si="6"/>
        <v>10369.75849254386</v>
      </c>
      <c r="H98" s="64">
        <f t="shared" si="5"/>
        <v>369.75849254386048</v>
      </c>
    </row>
    <row r="99" spans="5:8" x14ac:dyDescent="0.3">
      <c r="E99" s="63">
        <f t="shared" si="7"/>
        <v>97</v>
      </c>
      <c r="F99" s="62">
        <f>IF(F98&gt;$B$4,"",WORKDAY(F98,1,Feriados!$A$1:$A$5000))</f>
        <v>44805</v>
      </c>
      <c r="G99" s="64">
        <f t="shared" si="6"/>
        <v>10373.681232516852</v>
      </c>
      <c r="H99" s="64">
        <f t="shared" si="5"/>
        <v>373.68123251685211</v>
      </c>
    </row>
    <row r="100" spans="5:8" x14ac:dyDescent="0.3">
      <c r="E100" s="63">
        <f t="shared" si="7"/>
        <v>98</v>
      </c>
      <c r="F100" s="62">
        <f>IF(F99&gt;$B$4,"",WORKDAY(F99,1,Feriados!$A$1:$A$5000))</f>
        <v>44806</v>
      </c>
      <c r="G100" s="64">
        <f t="shared" si="6"/>
        <v>10377.605456409543</v>
      </c>
      <c r="H100" s="64">
        <f t="shared" si="5"/>
        <v>377.60545640954297</v>
      </c>
    </row>
    <row r="101" spans="5:8" x14ac:dyDescent="0.3">
      <c r="E101" s="63">
        <f t="shared" si="7"/>
        <v>99</v>
      </c>
      <c r="F101" s="62">
        <f>IF(F100&gt;$B$4,"",WORKDAY(F100,1,Feriados!$A$1:$A$5000))</f>
        <v>44809</v>
      </c>
      <c r="G101" s="64">
        <f t="shared" si="6"/>
        <v>10381.531164783279</v>
      </c>
      <c r="H101" s="64">
        <f t="shared" si="5"/>
        <v>381.53116478327865</v>
      </c>
    </row>
    <row r="102" spans="5:8" x14ac:dyDescent="0.3">
      <c r="E102" s="63">
        <f t="shared" si="7"/>
        <v>100</v>
      </c>
      <c r="F102" s="62">
        <f>IF(F101&gt;$B$4,"",WORKDAY(F101,1,Feriados!$A$1:$A$5000))</f>
        <v>44810</v>
      </c>
      <c r="G102" s="64">
        <f t="shared" si="6"/>
        <v>10385.458358199619</v>
      </c>
      <c r="H102" s="64">
        <f t="shared" si="5"/>
        <v>385.4583581996194</v>
      </c>
    </row>
    <row r="103" spans="5:8" x14ac:dyDescent="0.3">
      <c r="E103" s="63">
        <f t="shared" si="7"/>
        <v>101</v>
      </c>
      <c r="F103" s="62">
        <f>IF(F102&gt;$B$4,"",WORKDAY(F102,1,Feriados!$A$1:$A$5000))</f>
        <v>44812</v>
      </c>
      <c r="G103" s="64">
        <f t="shared" si="6"/>
        <v>10389.387037220336</v>
      </c>
      <c r="H103" s="64">
        <f t="shared" si="5"/>
        <v>389.38703722033642</v>
      </c>
    </row>
    <row r="104" spans="5:8" x14ac:dyDescent="0.3">
      <c r="E104" s="63">
        <f t="shared" si="7"/>
        <v>102</v>
      </c>
      <c r="F104" s="62">
        <f>IF(F103&gt;$B$4,"",WORKDAY(F103,1,Feriados!$A$1:$A$5000))</f>
        <v>44813</v>
      </c>
      <c r="G104" s="64">
        <f t="shared" si="6"/>
        <v>10393.317202407414</v>
      </c>
      <c r="H104" s="64">
        <f t="shared" si="5"/>
        <v>393.31720240741379</v>
      </c>
    </row>
    <row r="105" spans="5:8" x14ac:dyDescent="0.3">
      <c r="E105" s="63">
        <f t="shared" si="7"/>
        <v>103</v>
      </c>
      <c r="F105" s="62">
        <f>IF(F104&gt;$B$4,"",WORKDAY(F104,1,Feriados!$A$1:$A$5000))</f>
        <v>44816</v>
      </c>
      <c r="G105" s="64">
        <f t="shared" si="6"/>
        <v>10397.248854323048</v>
      </c>
      <c r="H105" s="64">
        <f t="shared" si="5"/>
        <v>397.24885432304836</v>
      </c>
    </row>
    <row r="106" spans="5:8" x14ac:dyDescent="0.3">
      <c r="E106" s="63">
        <f t="shared" si="7"/>
        <v>104</v>
      </c>
      <c r="F106" s="62">
        <f>IF(F105&gt;$B$4,"",WORKDAY(F105,1,Feriados!$A$1:$A$5000))</f>
        <v>44817</v>
      </c>
      <c r="G106" s="64">
        <f t="shared" si="6"/>
        <v>10401.181993529648</v>
      </c>
      <c r="H106" s="64">
        <f t="shared" si="5"/>
        <v>401.18199352964803</v>
      </c>
    </row>
    <row r="107" spans="5:8" x14ac:dyDescent="0.3">
      <c r="E107" s="63">
        <f t="shared" si="7"/>
        <v>105</v>
      </c>
      <c r="F107" s="62">
        <f>IF(F106&gt;$B$4,"",WORKDAY(F106,1,Feriados!$A$1:$A$5000))</f>
        <v>44818</v>
      </c>
      <c r="G107" s="64">
        <f t="shared" si="6"/>
        <v>10405.116620589837</v>
      </c>
      <c r="H107" s="64">
        <f t="shared" si="5"/>
        <v>405.11662058983711</v>
      </c>
    </row>
    <row r="108" spans="5:8" x14ac:dyDescent="0.3">
      <c r="E108" s="63">
        <f t="shared" si="7"/>
        <v>106</v>
      </c>
      <c r="F108" s="62">
        <f>IF(F107&gt;$B$4,"",WORKDAY(F107,1,Feriados!$A$1:$A$5000))</f>
        <v>44819</v>
      </c>
      <c r="G108" s="64">
        <f t="shared" si="6"/>
        <v>10409.052736066449</v>
      </c>
      <c r="H108" s="64">
        <f t="shared" si="5"/>
        <v>409.05273606644914</v>
      </c>
    </row>
    <row r="109" spans="5:8" x14ac:dyDescent="0.3">
      <c r="E109" s="63">
        <f t="shared" si="7"/>
        <v>107</v>
      </c>
      <c r="F109" s="62">
        <f>IF(F108&gt;$B$4,"",WORKDAY(F108,1,Feriados!$A$1:$A$5000))</f>
        <v>44820</v>
      </c>
      <c r="G109" s="64">
        <f t="shared" si="6"/>
        <v>10412.990340522532</v>
      </c>
      <c r="H109" s="64">
        <f t="shared" si="5"/>
        <v>412.99034052253228</v>
      </c>
    </row>
    <row r="110" spans="5:8" x14ac:dyDescent="0.3">
      <c r="E110" s="63">
        <f t="shared" si="7"/>
        <v>108</v>
      </c>
      <c r="F110" s="62">
        <f>IF(F109&gt;$B$4,"",WORKDAY(F109,1,Feriados!$A$1:$A$5000))</f>
        <v>44823</v>
      </c>
      <c r="G110" s="64">
        <f t="shared" si="6"/>
        <v>10416.929434521348</v>
      </c>
      <c r="H110" s="64">
        <f t="shared" si="5"/>
        <v>416.9294345213475</v>
      </c>
    </row>
    <row r="111" spans="5:8" x14ac:dyDescent="0.3">
      <c r="E111" s="63">
        <f t="shared" si="7"/>
        <v>109</v>
      </c>
      <c r="F111" s="62">
        <f>IF(F110&gt;$B$4,"",WORKDAY(F110,1,Feriados!$A$1:$A$5000))</f>
        <v>44824</v>
      </c>
      <c r="G111" s="64">
        <f t="shared" si="6"/>
        <v>10420.87001862637</v>
      </c>
      <c r="H111" s="64">
        <f t="shared" si="5"/>
        <v>420.87001862637044</v>
      </c>
    </row>
    <row r="112" spans="5:8" x14ac:dyDescent="0.3">
      <c r="E112" s="63">
        <f t="shared" si="7"/>
        <v>110</v>
      </c>
      <c r="F112" s="62">
        <f>IF(F111&gt;$B$4,"",WORKDAY(F111,1,Feriados!$A$1:$A$5000))</f>
        <v>44825</v>
      </c>
      <c r="G112" s="64">
        <f t="shared" si="6"/>
        <v>10424.812093401286</v>
      </c>
      <c r="H112" s="64">
        <f t="shared" si="5"/>
        <v>424.81209340128589</v>
      </c>
    </row>
    <row r="113" spans="5:8" x14ac:dyDescent="0.3">
      <c r="E113" s="63">
        <f t="shared" si="7"/>
        <v>111</v>
      </c>
      <c r="F113" s="62">
        <f>IF(F112&gt;$B$4,"",WORKDAY(F112,1,Feriados!$A$1:$A$5000))</f>
        <v>44826</v>
      </c>
      <c r="G113" s="64">
        <f t="shared" si="6"/>
        <v>10428.755659409995</v>
      </c>
      <c r="H113" s="64">
        <f t="shared" si="5"/>
        <v>428.75565940999513</v>
      </c>
    </row>
    <row r="114" spans="5:8" x14ac:dyDescent="0.3">
      <c r="E114" s="63">
        <f t="shared" si="7"/>
        <v>112</v>
      </c>
      <c r="F114" s="62">
        <f>IF(F113&gt;$B$4,"",WORKDAY(F113,1,Feriados!$A$1:$A$5000))</f>
        <v>44827</v>
      </c>
      <c r="G114" s="64">
        <f t="shared" si="6"/>
        <v>10432.700717216612</v>
      </c>
      <c r="H114" s="64">
        <f t="shared" si="5"/>
        <v>432.70071721661225</v>
      </c>
    </row>
    <row r="115" spans="5:8" x14ac:dyDescent="0.3">
      <c r="E115" s="63">
        <f t="shared" si="7"/>
        <v>113</v>
      </c>
      <c r="F115" s="62">
        <f>IF(F114&gt;$B$4,"",WORKDAY(F114,1,Feriados!$A$1:$A$5000))</f>
        <v>44830</v>
      </c>
      <c r="G115" s="64">
        <f t="shared" si="6"/>
        <v>10436.647267385462</v>
      </c>
      <c r="H115" s="64">
        <f t="shared" si="5"/>
        <v>436.64726738546233</v>
      </c>
    </row>
    <row r="116" spans="5:8" x14ac:dyDescent="0.3">
      <c r="E116" s="63">
        <f t="shared" si="7"/>
        <v>114</v>
      </c>
      <c r="F116" s="62">
        <f>IF(F115&gt;$B$4,"",WORKDAY(F115,1,Feriados!$A$1:$A$5000))</f>
        <v>44831</v>
      </c>
      <c r="G116" s="64">
        <f t="shared" si="6"/>
        <v>10440.595310481089</v>
      </c>
      <c r="H116" s="64">
        <f t="shared" si="5"/>
        <v>440.59531048108875</v>
      </c>
    </row>
    <row r="117" spans="5:8" x14ac:dyDescent="0.3">
      <c r="E117" s="63">
        <f t="shared" si="7"/>
        <v>115</v>
      </c>
      <c r="F117" s="62">
        <f>IF(F116&gt;$B$4,"",WORKDAY(F116,1,Feriados!$A$1:$A$5000))</f>
        <v>44832</v>
      </c>
      <c r="G117" s="64">
        <f t="shared" si="6"/>
        <v>10444.544847068244</v>
      </c>
      <c r="H117" s="64">
        <f t="shared" si="5"/>
        <v>444.54484706824405</v>
      </c>
    </row>
    <row r="118" spans="5:8" x14ac:dyDescent="0.3">
      <c r="E118" s="63">
        <f t="shared" si="7"/>
        <v>116</v>
      </c>
      <c r="F118" s="62">
        <f>IF(F117&gt;$B$4,"",WORKDAY(F117,1,Feriados!$A$1:$A$5000))</f>
        <v>44833</v>
      </c>
      <c r="G118" s="64">
        <f t="shared" si="6"/>
        <v>10448.495877711895</v>
      </c>
      <c r="H118" s="64">
        <f t="shared" si="5"/>
        <v>448.49587771189545</v>
      </c>
    </row>
    <row r="119" spans="5:8" x14ac:dyDescent="0.3">
      <c r="E119" s="63">
        <f t="shared" si="7"/>
        <v>117</v>
      </c>
      <c r="F119" s="62">
        <f>IF(F118&gt;$B$4,"",WORKDAY(F118,1,Feriados!$A$1:$A$5000))</f>
        <v>44834</v>
      </c>
      <c r="G119" s="64">
        <f t="shared" si="6"/>
        <v>10452.448402977225</v>
      </c>
      <c r="H119" s="64">
        <f t="shared" si="5"/>
        <v>452.44840297722476</v>
      </c>
    </row>
    <row r="120" spans="5:8" x14ac:dyDescent="0.3">
      <c r="E120" s="63">
        <f t="shared" si="7"/>
        <v>118</v>
      </c>
      <c r="F120" s="62">
        <f>IF(F119&gt;$B$4,"",WORKDAY(F119,1,Feriados!$A$1:$A$5000))</f>
        <v>44837</v>
      </c>
      <c r="G120" s="64">
        <f t="shared" si="6"/>
        <v>10456.402423429628</v>
      </c>
      <c r="H120" s="64">
        <f t="shared" si="5"/>
        <v>456.40242342962847</v>
      </c>
    </row>
    <row r="121" spans="5:8" x14ac:dyDescent="0.3">
      <c r="E121" s="63">
        <f t="shared" si="7"/>
        <v>119</v>
      </c>
      <c r="F121" s="62">
        <f>IF(F120&gt;$B$4,"",WORKDAY(F120,1,Feriados!$A$1:$A$5000))</f>
        <v>44838</v>
      </c>
      <c r="G121" s="64">
        <f t="shared" si="6"/>
        <v>10460.357939634714</v>
      </c>
      <c r="H121" s="64">
        <f t="shared" si="5"/>
        <v>460.35793963471406</v>
      </c>
    </row>
    <row r="122" spans="5:8" x14ac:dyDescent="0.3">
      <c r="E122" s="63">
        <f t="shared" si="7"/>
        <v>120</v>
      </c>
      <c r="F122" s="62">
        <f>IF(F121&gt;$B$4,"",WORKDAY(F121,1,Feriados!$A$1:$A$5000))</f>
        <v>44839</v>
      </c>
      <c r="G122" s="64">
        <f t="shared" si="6"/>
        <v>10464.314952158305</v>
      </c>
      <c r="H122" s="64">
        <f t="shared" si="5"/>
        <v>464.31495215830546</v>
      </c>
    </row>
    <row r="123" spans="5:8" x14ac:dyDescent="0.3">
      <c r="E123" s="63">
        <f t="shared" si="7"/>
        <v>121</v>
      </c>
      <c r="F123" s="62">
        <f>IF(F122&gt;$B$4,"",WORKDAY(F122,1,Feriados!$A$1:$A$5000))</f>
        <v>44840</v>
      </c>
      <c r="G123" s="64">
        <f t="shared" si="6"/>
        <v>10468.273461566439</v>
      </c>
      <c r="H123" s="64">
        <f t="shared" si="5"/>
        <v>468.27346156643944</v>
      </c>
    </row>
    <row r="124" spans="5:8" x14ac:dyDescent="0.3">
      <c r="E124" s="63">
        <f t="shared" si="7"/>
        <v>122</v>
      </c>
      <c r="F124" s="62">
        <f>IF(F123&gt;$B$4,"",WORKDAY(F123,1,Feriados!$A$1:$A$5000))</f>
        <v>44841</v>
      </c>
      <c r="G124" s="64">
        <f t="shared" si="6"/>
        <v>10472.233468425367</v>
      </c>
      <c r="H124" s="64">
        <f t="shared" si="5"/>
        <v>472.23346842536739</v>
      </c>
    </row>
    <row r="125" spans="5:8" x14ac:dyDescent="0.3">
      <c r="E125" s="63">
        <f t="shared" si="7"/>
        <v>123</v>
      </c>
      <c r="F125" s="62">
        <f>IF(F124&gt;$B$4,"",WORKDAY(F124,1,Feriados!$A$1:$A$5000))</f>
        <v>44844</v>
      </c>
      <c r="G125" s="64">
        <f t="shared" si="6"/>
        <v>10476.194973301555</v>
      </c>
      <c r="H125" s="64">
        <f t="shared" si="5"/>
        <v>476.19497330155536</v>
      </c>
    </row>
    <row r="126" spans="5:8" x14ac:dyDescent="0.3">
      <c r="E126" s="63">
        <f t="shared" si="7"/>
        <v>124</v>
      </c>
      <c r="F126" s="62">
        <f>IF(F125&gt;$B$4,"",WORKDAY(F125,1,Feriados!$A$1:$A$5000))</f>
        <v>44845</v>
      </c>
      <c r="G126" s="64">
        <f t="shared" si="6"/>
        <v>10480.157976761682</v>
      </c>
      <c r="H126" s="64">
        <f t="shared" si="5"/>
        <v>480.15797676168222</v>
      </c>
    </row>
    <row r="127" spans="5:8" x14ac:dyDescent="0.3">
      <c r="E127" s="63">
        <f t="shared" si="7"/>
        <v>125</v>
      </c>
      <c r="F127" s="62">
        <f>IF(F126&gt;$B$4,"",WORKDAY(F126,1,Feriados!$A$1:$A$5000))</f>
        <v>44847</v>
      </c>
      <c r="G127" s="64">
        <f t="shared" si="6"/>
        <v>10484.122479372643</v>
      </c>
      <c r="H127" s="64">
        <f t="shared" si="5"/>
        <v>484.12247937264328</v>
      </c>
    </row>
    <row r="128" spans="5:8" x14ac:dyDescent="0.3">
      <c r="E128" s="63">
        <f t="shared" si="7"/>
        <v>126</v>
      </c>
      <c r="F128" s="62">
        <f>IF(F127&gt;$B$4,"",WORKDAY(F127,1,Feriados!$A$1:$A$5000))</f>
        <v>44848</v>
      </c>
      <c r="G128" s="64">
        <f t="shared" si="6"/>
        <v>10488.088481701545</v>
      </c>
      <c r="H128" s="64">
        <f t="shared" si="5"/>
        <v>488.08848170154488</v>
      </c>
    </row>
    <row r="129" spans="5:8" x14ac:dyDescent="0.3">
      <c r="E129" s="63">
        <f t="shared" si="7"/>
        <v>127</v>
      </c>
      <c r="F129" s="62">
        <f>IF(F128&gt;$B$4,"",WORKDAY(F128,1,Feriados!$A$1:$A$5000))</f>
        <v>44851</v>
      </c>
      <c r="G129" s="64">
        <f t="shared" si="6"/>
        <v>10492.055984315712</v>
      </c>
      <c r="H129" s="64">
        <f t="shared" si="5"/>
        <v>492.05598431571161</v>
      </c>
    </row>
    <row r="130" spans="5:8" x14ac:dyDescent="0.3">
      <c r="E130" s="63">
        <f t="shared" si="7"/>
        <v>128</v>
      </c>
      <c r="F130" s="62">
        <f>IF(F129&gt;$B$4,"",WORKDAY(F129,1,Feriados!$A$1:$A$5000))</f>
        <v>44852</v>
      </c>
      <c r="G130" s="64">
        <f t="shared" si="6"/>
        <v>10496.024987782681</v>
      </c>
      <c r="H130" s="64">
        <f t="shared" si="5"/>
        <v>496.02498778268091</v>
      </c>
    </row>
    <row r="131" spans="5:8" x14ac:dyDescent="0.3">
      <c r="E131" s="63">
        <f t="shared" si="7"/>
        <v>129</v>
      </c>
      <c r="F131" s="62">
        <f>IF(F130&gt;$B$4,"",WORKDAY(F130,1,Feriados!$A$1:$A$5000))</f>
        <v>44853</v>
      </c>
      <c r="G131" s="64">
        <f t="shared" si="6"/>
        <v>10499.995492670207</v>
      </c>
      <c r="H131" s="64">
        <f t="shared" ref="H131:H194" si="8">IF(F131="","",+((1+$B$11)^(1/252)*G130)-$G$2)</f>
        <v>499.99549267020666</v>
      </c>
    </row>
    <row r="132" spans="5:8" x14ac:dyDescent="0.3">
      <c r="E132" s="63">
        <f t="shared" si="7"/>
        <v>130</v>
      </c>
      <c r="F132" s="62">
        <f>IF(F131&gt;$B$4,"",WORKDAY(F131,1,Feriados!$A$1:$A$5000))</f>
        <v>44854</v>
      </c>
      <c r="G132" s="64">
        <f t="shared" ref="G132:G195" si="9">IF(F132="","",+(1+$B$11)^(1/252)*G131)</f>
        <v>10503.967499546254</v>
      </c>
      <c r="H132" s="64">
        <f t="shared" si="8"/>
        <v>503.96749954625375</v>
      </c>
    </row>
    <row r="133" spans="5:8" x14ac:dyDescent="0.3">
      <c r="E133" s="63">
        <f t="shared" ref="E133:E196" si="10">E132+1</f>
        <v>131</v>
      </c>
      <c r="F133" s="62">
        <f>IF(F132&gt;$B$4,"",WORKDAY(F132,1,Feriados!$A$1:$A$5000))</f>
        <v>44855</v>
      </c>
      <c r="G133" s="64">
        <f t="shared" si="9"/>
        <v>10507.941008979005</v>
      </c>
      <c r="H133" s="64">
        <f t="shared" si="8"/>
        <v>507.94100897900535</v>
      </c>
    </row>
    <row r="134" spans="5:8" x14ac:dyDescent="0.3">
      <c r="E134" s="63">
        <f t="shared" si="10"/>
        <v>132</v>
      </c>
      <c r="F134" s="62">
        <f>IF(F133&gt;$B$4,"",WORKDAY(F133,1,Feriados!$A$1:$A$5000))</f>
        <v>44858</v>
      </c>
      <c r="G134" s="64">
        <f t="shared" si="9"/>
        <v>10511.916021536859</v>
      </c>
      <c r="H134" s="64">
        <f t="shared" si="8"/>
        <v>511.91602153685926</v>
      </c>
    </row>
    <row r="135" spans="5:8" x14ac:dyDescent="0.3">
      <c r="E135" s="63">
        <f t="shared" si="10"/>
        <v>133</v>
      </c>
      <c r="F135" s="62">
        <f>IF(F134&gt;$B$4,"",WORKDAY(F134,1,Feriados!$A$1:$A$5000))</f>
        <v>44859</v>
      </c>
      <c r="G135" s="64">
        <f t="shared" si="9"/>
        <v>10515.892537788426</v>
      </c>
      <c r="H135" s="64">
        <f t="shared" si="8"/>
        <v>515.89253778842613</v>
      </c>
    </row>
    <row r="136" spans="5:8" x14ac:dyDescent="0.3">
      <c r="E136" s="63">
        <f t="shared" si="10"/>
        <v>134</v>
      </c>
      <c r="F136" s="62">
        <f>IF(F135&gt;$B$4,"",WORKDAY(F135,1,Feriados!$A$1:$A$5000))</f>
        <v>44860</v>
      </c>
      <c r="G136" s="64">
        <f t="shared" si="9"/>
        <v>10519.870558302533</v>
      </c>
      <c r="H136" s="64">
        <f t="shared" si="8"/>
        <v>519.87055830253303</v>
      </c>
    </row>
    <row r="137" spans="5:8" x14ac:dyDescent="0.3">
      <c r="E137" s="63">
        <f t="shared" si="10"/>
        <v>135</v>
      </c>
      <c r="F137" s="62">
        <f>IF(F136&gt;$B$4,"",WORKDAY(F136,1,Feriados!$A$1:$A$5000))</f>
        <v>44861</v>
      </c>
      <c r="G137" s="64">
        <f t="shared" si="9"/>
        <v>10523.850083648224</v>
      </c>
      <c r="H137" s="64">
        <f t="shared" si="8"/>
        <v>523.85008364822352</v>
      </c>
    </row>
    <row r="138" spans="5:8" x14ac:dyDescent="0.3">
      <c r="E138" s="63">
        <f t="shared" si="10"/>
        <v>136</v>
      </c>
      <c r="F138" s="62">
        <f>IF(F137&gt;$B$4,"",WORKDAY(F137,1,Feriados!$A$1:$A$5000))</f>
        <v>44862</v>
      </c>
      <c r="G138" s="64">
        <f t="shared" si="9"/>
        <v>10527.831114394754</v>
      </c>
      <c r="H138" s="64">
        <f t="shared" si="8"/>
        <v>527.83111439475397</v>
      </c>
    </row>
    <row r="139" spans="5:8" x14ac:dyDescent="0.3">
      <c r="E139" s="63">
        <f t="shared" si="10"/>
        <v>137</v>
      </c>
      <c r="F139" s="62">
        <f>IF(F138&gt;$B$4,"",WORKDAY(F138,1,Feriados!$A$1:$A$5000))</f>
        <v>44865</v>
      </c>
      <c r="G139" s="64">
        <f t="shared" si="9"/>
        <v>10531.813651111597</v>
      </c>
      <c r="H139" s="64">
        <f t="shared" si="8"/>
        <v>531.81365111159721</v>
      </c>
    </row>
    <row r="140" spans="5:8" x14ac:dyDescent="0.3">
      <c r="E140" s="63">
        <f t="shared" si="10"/>
        <v>138</v>
      </c>
      <c r="F140" s="62">
        <f>IF(F139&gt;$B$4,"",WORKDAY(F139,1,Feriados!$A$1:$A$5000))</f>
        <v>44866</v>
      </c>
      <c r="G140" s="64">
        <f t="shared" si="9"/>
        <v>10535.797694368441</v>
      </c>
      <c r="H140" s="64">
        <f t="shared" si="8"/>
        <v>535.79769436844072</v>
      </c>
    </row>
    <row r="141" spans="5:8" x14ac:dyDescent="0.3">
      <c r="E141" s="63">
        <f t="shared" si="10"/>
        <v>139</v>
      </c>
      <c r="F141" s="62">
        <f>IF(F140&gt;$B$4,"",WORKDAY(F140,1,Feriados!$A$1:$A$5000))</f>
        <v>44868</v>
      </c>
      <c r="G141" s="64">
        <f t="shared" si="9"/>
        <v>10539.78324473519</v>
      </c>
      <c r="H141" s="64">
        <f t="shared" si="8"/>
        <v>539.78324473519024</v>
      </c>
    </row>
    <row r="142" spans="5:8" x14ac:dyDescent="0.3">
      <c r="E142" s="63">
        <f t="shared" si="10"/>
        <v>140</v>
      </c>
      <c r="F142" s="62">
        <f>IF(F141&gt;$B$4,"",WORKDAY(F141,1,Feriados!$A$1:$A$5000))</f>
        <v>44869</v>
      </c>
      <c r="G142" s="64">
        <f t="shared" si="9"/>
        <v>10543.770302781964</v>
      </c>
      <c r="H142" s="64">
        <f t="shared" si="8"/>
        <v>543.77030278196435</v>
      </c>
    </row>
    <row r="143" spans="5:8" x14ac:dyDescent="0.3">
      <c r="E143" s="63">
        <f t="shared" si="10"/>
        <v>141</v>
      </c>
      <c r="F143" s="62">
        <f>IF(F142&gt;$B$4,"",WORKDAY(F142,1,Feriados!$A$1:$A$5000))</f>
        <v>44872</v>
      </c>
      <c r="G143" s="64">
        <f t="shared" si="9"/>
        <v>10547.758869079098</v>
      </c>
      <c r="H143" s="64">
        <f t="shared" si="8"/>
        <v>547.75886907909808</v>
      </c>
    </row>
    <row r="144" spans="5:8" x14ac:dyDescent="0.3">
      <c r="E144" s="63">
        <f t="shared" si="10"/>
        <v>142</v>
      </c>
      <c r="F144" s="62">
        <f>IF(F143&gt;$B$4,"",WORKDAY(F143,1,Feriados!$A$1:$A$5000))</f>
        <v>44873</v>
      </c>
      <c r="G144" s="64">
        <f t="shared" si="9"/>
        <v>10551.748944197141</v>
      </c>
      <c r="H144" s="64">
        <f t="shared" si="8"/>
        <v>551.7489441971411</v>
      </c>
    </row>
    <row r="145" spans="5:8" x14ac:dyDescent="0.3">
      <c r="E145" s="63">
        <f t="shared" si="10"/>
        <v>143</v>
      </c>
      <c r="F145" s="62">
        <f>IF(F144&gt;$B$4,"",WORKDAY(F144,1,Feriados!$A$1:$A$5000))</f>
        <v>44874</v>
      </c>
      <c r="G145" s="64">
        <f t="shared" si="9"/>
        <v>10555.740528706861</v>
      </c>
      <c r="H145" s="64">
        <f t="shared" si="8"/>
        <v>555.74052870686137</v>
      </c>
    </row>
    <row r="146" spans="5:8" x14ac:dyDescent="0.3">
      <c r="E146" s="63">
        <f t="shared" si="10"/>
        <v>144</v>
      </c>
      <c r="F146" s="62">
        <f>IF(F145&gt;$B$4,"",WORKDAY(F145,1,Feriados!$A$1:$A$5000))</f>
        <v>44875</v>
      </c>
      <c r="G146" s="64">
        <f t="shared" si="9"/>
        <v>10559.733623179241</v>
      </c>
      <c r="H146" s="64">
        <f t="shared" si="8"/>
        <v>559.73362317924148</v>
      </c>
    </row>
    <row r="147" spans="5:8" x14ac:dyDescent="0.3">
      <c r="E147" s="63">
        <f t="shared" si="10"/>
        <v>145</v>
      </c>
      <c r="F147" s="62">
        <f>IF(F146&gt;$B$4,"",WORKDAY(F146,1,Feriados!$A$1:$A$5000))</f>
        <v>44876</v>
      </c>
      <c r="G147" s="64">
        <f t="shared" si="9"/>
        <v>10563.72822818548</v>
      </c>
      <c r="H147" s="64">
        <f t="shared" si="8"/>
        <v>563.72822818548048</v>
      </c>
    </row>
    <row r="148" spans="5:8" x14ac:dyDescent="0.3">
      <c r="E148" s="63">
        <f t="shared" si="10"/>
        <v>146</v>
      </c>
      <c r="F148" s="62">
        <f>IF(F147&gt;$B$4,"",WORKDAY(F147,1,Feriados!$A$1:$A$5000))</f>
        <v>44879</v>
      </c>
      <c r="G148" s="64">
        <f t="shared" si="9"/>
        <v>10567.724344296992</v>
      </c>
      <c r="H148" s="64">
        <f t="shared" si="8"/>
        <v>567.72434429699206</v>
      </c>
    </row>
    <row r="149" spans="5:8" x14ac:dyDescent="0.3">
      <c r="E149" s="63">
        <f t="shared" si="10"/>
        <v>147</v>
      </c>
      <c r="F149" s="62">
        <f>IF(F148&gt;$B$4,"",WORKDAY(F148,1,Feriados!$A$1:$A$5000))</f>
        <v>44881</v>
      </c>
      <c r="G149" s="64">
        <f t="shared" si="9"/>
        <v>10571.721972085406</v>
      </c>
      <c r="H149" s="64">
        <f t="shared" si="8"/>
        <v>571.72197208540638</v>
      </c>
    </row>
    <row r="150" spans="5:8" x14ac:dyDescent="0.3">
      <c r="E150" s="63">
        <f t="shared" si="10"/>
        <v>148</v>
      </c>
      <c r="F150" s="62">
        <f>IF(F149&gt;$B$4,"",WORKDAY(F149,1,Feriados!$A$1:$A$5000))</f>
        <v>44882</v>
      </c>
      <c r="G150" s="64">
        <f t="shared" si="9"/>
        <v>10575.721112122572</v>
      </c>
      <c r="H150" s="64">
        <f t="shared" si="8"/>
        <v>575.72111212257187</v>
      </c>
    </row>
    <row r="151" spans="5:8" x14ac:dyDescent="0.3">
      <c r="E151" s="63">
        <f t="shared" si="10"/>
        <v>149</v>
      </c>
      <c r="F151" s="62">
        <f>IF(F150&gt;$B$4,"",WORKDAY(F150,1,Feriados!$A$1:$A$5000))</f>
        <v>44883</v>
      </c>
      <c r="G151" s="64">
        <f t="shared" si="9"/>
        <v>10579.72176498055</v>
      </c>
      <c r="H151" s="64">
        <f t="shared" si="8"/>
        <v>579.72176498054978</v>
      </c>
    </row>
    <row r="152" spans="5:8" x14ac:dyDescent="0.3">
      <c r="E152" s="63">
        <f t="shared" si="10"/>
        <v>150</v>
      </c>
      <c r="F152" s="62">
        <f>IF(F151&gt;$B$4,"",WORKDAY(F151,1,Feriados!$A$1:$A$5000))</f>
        <v>44886</v>
      </c>
      <c r="G152" s="64">
        <f t="shared" si="9"/>
        <v>10583.723931231621</v>
      </c>
      <c r="H152" s="64">
        <f t="shared" si="8"/>
        <v>583.72393123162146</v>
      </c>
    </row>
    <row r="153" spans="5:8" x14ac:dyDescent="0.3">
      <c r="E153" s="63">
        <f t="shared" si="10"/>
        <v>151</v>
      </c>
      <c r="F153" s="62">
        <f>IF(F152&gt;$B$4,"",WORKDAY(F152,1,Feriados!$A$1:$A$5000))</f>
        <v>44887</v>
      </c>
      <c r="G153" s="64">
        <f t="shared" si="9"/>
        <v>10587.727611448283</v>
      </c>
      <c r="H153" s="64">
        <f t="shared" si="8"/>
        <v>587.72761144828291</v>
      </c>
    </row>
    <row r="154" spans="5:8" x14ac:dyDescent="0.3">
      <c r="E154" s="63">
        <f t="shared" si="10"/>
        <v>152</v>
      </c>
      <c r="F154" s="62">
        <f>IF(F153&gt;$B$4,"",WORKDAY(F153,1,Feriados!$A$1:$A$5000))</f>
        <v>44888</v>
      </c>
      <c r="G154" s="64">
        <f t="shared" si="9"/>
        <v>10591.732806203247</v>
      </c>
      <c r="H154" s="64">
        <f t="shared" si="8"/>
        <v>591.73280620324658</v>
      </c>
    </row>
    <row r="155" spans="5:8" x14ac:dyDescent="0.3">
      <c r="E155" s="63">
        <f t="shared" si="10"/>
        <v>153</v>
      </c>
      <c r="F155" s="62">
        <f>IF(F154&gt;$B$4,"",WORKDAY(F154,1,Feriados!$A$1:$A$5000))</f>
        <v>44889</v>
      </c>
      <c r="G155" s="64">
        <f t="shared" si="9"/>
        <v>10595.739516069443</v>
      </c>
      <c r="H155" s="64">
        <f t="shared" si="8"/>
        <v>595.7395160694432</v>
      </c>
    </row>
    <row r="156" spans="5:8" x14ac:dyDescent="0.3">
      <c r="E156" s="63">
        <f t="shared" si="10"/>
        <v>154</v>
      </c>
      <c r="F156" s="62">
        <f>IF(F155&gt;$B$4,"",WORKDAY(F155,1,Feriados!$A$1:$A$5000))</f>
        <v>44890</v>
      </c>
      <c r="G156" s="64">
        <f t="shared" si="9"/>
        <v>10599.747741620018</v>
      </c>
      <c r="H156" s="64">
        <f t="shared" si="8"/>
        <v>599.74774162001813</v>
      </c>
    </row>
    <row r="157" spans="5:8" x14ac:dyDescent="0.3">
      <c r="E157" s="63">
        <f t="shared" si="10"/>
        <v>155</v>
      </c>
      <c r="F157" s="62">
        <f>IF(F156&gt;$B$4,"",WORKDAY(F156,1,Feriados!$A$1:$A$5000))</f>
        <v>44893</v>
      </c>
      <c r="G157" s="64">
        <f t="shared" si="9"/>
        <v>10603.757483428333</v>
      </c>
      <c r="H157" s="64">
        <f t="shared" si="8"/>
        <v>603.75748342833322</v>
      </c>
    </row>
    <row r="158" spans="5:8" x14ac:dyDescent="0.3">
      <c r="E158" s="63">
        <f t="shared" si="10"/>
        <v>156</v>
      </c>
      <c r="F158" s="62">
        <f>IF(F157&gt;$B$4,"",WORKDAY(F157,1,Feriados!$A$1:$A$5000))</f>
        <v>44894</v>
      </c>
      <c r="G158" s="64">
        <f t="shared" si="9"/>
        <v>10607.76874206797</v>
      </c>
      <c r="H158" s="64">
        <f t="shared" si="8"/>
        <v>607.76874206797038</v>
      </c>
    </row>
    <row r="159" spans="5:8" x14ac:dyDescent="0.3">
      <c r="E159" s="63">
        <f t="shared" si="10"/>
        <v>157</v>
      </c>
      <c r="F159" s="62">
        <f>IF(F158&gt;$B$4,"",WORKDAY(F158,1,Feriados!$A$1:$A$5000))</f>
        <v>44895</v>
      </c>
      <c r="G159" s="64">
        <f t="shared" si="9"/>
        <v>10611.781518112724</v>
      </c>
      <c r="H159" s="64">
        <f t="shared" si="8"/>
        <v>611.78151811272437</v>
      </c>
    </row>
    <row r="160" spans="5:8" x14ac:dyDescent="0.3">
      <c r="E160" s="63">
        <f t="shared" si="10"/>
        <v>158</v>
      </c>
      <c r="F160" s="62">
        <f>IF(F159&gt;$B$4,"",WORKDAY(F159,1,Feriados!$A$1:$A$5000))</f>
        <v>44896</v>
      </c>
      <c r="G160" s="64">
        <f t="shared" si="9"/>
        <v>10615.79581213661</v>
      </c>
      <c r="H160" s="64">
        <f t="shared" si="8"/>
        <v>615.79581213661004</v>
      </c>
    </row>
    <row r="161" spans="5:8" x14ac:dyDescent="0.3">
      <c r="E161" s="63">
        <f t="shared" si="10"/>
        <v>159</v>
      </c>
      <c r="F161" s="62">
        <f>IF(F160&gt;$B$4,"",WORKDAY(F160,1,Feriados!$A$1:$A$5000))</f>
        <v>44897</v>
      </c>
      <c r="G161" s="64">
        <f t="shared" si="9"/>
        <v>10619.811624713859</v>
      </c>
      <c r="H161" s="64">
        <f t="shared" si="8"/>
        <v>619.81162471385869</v>
      </c>
    </row>
    <row r="162" spans="5:8" x14ac:dyDescent="0.3">
      <c r="E162" s="63">
        <f t="shared" si="10"/>
        <v>160</v>
      </c>
      <c r="F162" s="62">
        <f>IF(F161&gt;$B$4,"",WORKDAY(F161,1,Feriados!$A$1:$A$5000))</f>
        <v>44900</v>
      </c>
      <c r="G162" s="64">
        <f t="shared" si="9"/>
        <v>10623.828956418918</v>
      </c>
      <c r="H162" s="64">
        <f t="shared" si="8"/>
        <v>623.8289564189181</v>
      </c>
    </row>
    <row r="163" spans="5:8" x14ac:dyDescent="0.3">
      <c r="E163" s="63">
        <f t="shared" si="10"/>
        <v>161</v>
      </c>
      <c r="F163" s="62">
        <f>IF(F162&gt;$B$4,"",WORKDAY(F162,1,Feriados!$A$1:$A$5000))</f>
        <v>44901</v>
      </c>
      <c r="G163" s="64">
        <f t="shared" si="9"/>
        <v>10627.847807826454</v>
      </c>
      <c r="H163" s="64">
        <f t="shared" si="8"/>
        <v>627.8478078264543</v>
      </c>
    </row>
    <row r="164" spans="5:8" x14ac:dyDescent="0.3">
      <c r="E164" s="63">
        <f t="shared" si="10"/>
        <v>162</v>
      </c>
      <c r="F164" s="62">
        <f>IF(F163&gt;$B$4,"",WORKDAY(F163,1,Feriados!$A$1:$A$5000))</f>
        <v>44902</v>
      </c>
      <c r="G164" s="64">
        <f t="shared" si="9"/>
        <v>10631.868179511352</v>
      </c>
      <c r="H164" s="64">
        <f t="shared" si="8"/>
        <v>631.86817951135163</v>
      </c>
    </row>
    <row r="165" spans="5:8" x14ac:dyDescent="0.3">
      <c r="E165" s="63">
        <f t="shared" si="10"/>
        <v>163</v>
      </c>
      <c r="F165" s="62">
        <f>IF(F164&gt;$B$4,"",WORKDAY(F164,1,Feriados!$A$1:$A$5000))</f>
        <v>44903</v>
      </c>
      <c r="G165" s="64">
        <f t="shared" si="9"/>
        <v>10635.890072048709</v>
      </c>
      <c r="H165" s="64">
        <f t="shared" si="8"/>
        <v>635.89007204870904</v>
      </c>
    </row>
    <row r="166" spans="5:8" x14ac:dyDescent="0.3">
      <c r="E166" s="63">
        <f t="shared" si="10"/>
        <v>164</v>
      </c>
      <c r="F166" s="62">
        <f>IF(F165&gt;$B$4,"",WORKDAY(F165,1,Feriados!$A$1:$A$5000))</f>
        <v>44904</v>
      </c>
      <c r="G166" s="64">
        <f t="shared" si="9"/>
        <v>10639.913486013844</v>
      </c>
      <c r="H166" s="64">
        <f t="shared" si="8"/>
        <v>639.91348601384379</v>
      </c>
    </row>
    <row r="167" spans="5:8" x14ac:dyDescent="0.3">
      <c r="E167" s="63">
        <f t="shared" si="10"/>
        <v>165</v>
      </c>
      <c r="F167" s="62">
        <f>IF(F166&gt;$B$4,"",WORKDAY(F166,1,Feriados!$A$1:$A$5000))</f>
        <v>44907</v>
      </c>
      <c r="G167" s="64">
        <f t="shared" si="9"/>
        <v>10643.938421982293</v>
      </c>
      <c r="H167" s="64">
        <f t="shared" si="8"/>
        <v>643.93842198229322</v>
      </c>
    </row>
    <row r="168" spans="5:8" x14ac:dyDescent="0.3">
      <c r="E168" s="63">
        <f t="shared" si="10"/>
        <v>166</v>
      </c>
      <c r="F168" s="62">
        <f>IF(F167&gt;$B$4,"",WORKDAY(F167,1,Feriados!$A$1:$A$5000))</f>
        <v>44908</v>
      </c>
      <c r="G168" s="64">
        <f t="shared" si="9"/>
        <v>10647.964880529809</v>
      </c>
      <c r="H168" s="64">
        <f t="shared" si="8"/>
        <v>647.96488052980931</v>
      </c>
    </row>
    <row r="169" spans="5:8" x14ac:dyDescent="0.3">
      <c r="E169" s="63">
        <f t="shared" si="10"/>
        <v>167</v>
      </c>
      <c r="F169" s="62">
        <f>IF(F168&gt;$B$4,"",WORKDAY(F168,1,Feriados!$A$1:$A$5000))</f>
        <v>44909</v>
      </c>
      <c r="G169" s="64">
        <f t="shared" si="9"/>
        <v>10651.992862232364</v>
      </c>
      <c r="H169" s="64">
        <f t="shared" si="8"/>
        <v>651.99286223236413</v>
      </c>
    </row>
    <row r="170" spans="5:8" x14ac:dyDescent="0.3">
      <c r="E170" s="63">
        <f t="shared" si="10"/>
        <v>168</v>
      </c>
      <c r="F170" s="62">
        <f>IF(F169&gt;$B$4,"",WORKDAY(F169,1,Feriados!$A$1:$A$5000))</f>
        <v>44910</v>
      </c>
      <c r="G170" s="64">
        <f t="shared" si="9"/>
        <v>10656.022367666146</v>
      </c>
      <c r="H170" s="64">
        <f t="shared" si="8"/>
        <v>656.02236766614624</v>
      </c>
    </row>
    <row r="171" spans="5:8" x14ac:dyDescent="0.3">
      <c r="E171" s="63">
        <f t="shared" si="10"/>
        <v>169</v>
      </c>
      <c r="F171" s="62">
        <f>IF(F170&gt;$B$4,"",WORKDAY(F170,1,Feriados!$A$1:$A$5000))</f>
        <v>44911</v>
      </c>
      <c r="G171" s="64">
        <f t="shared" si="9"/>
        <v>10660.053397407562</v>
      </c>
      <c r="H171" s="64">
        <f t="shared" si="8"/>
        <v>660.05339740756244</v>
      </c>
    </row>
    <row r="172" spans="5:8" x14ac:dyDescent="0.3">
      <c r="E172" s="63">
        <f t="shared" si="10"/>
        <v>170</v>
      </c>
      <c r="F172" s="62">
        <f>IF(F171&gt;$B$4,"",WORKDAY(F171,1,Feriados!$A$1:$A$5000))</f>
        <v>44914</v>
      </c>
      <c r="G172" s="64">
        <f t="shared" si="9"/>
        <v>10664.085952033238</v>
      </c>
      <c r="H172" s="64">
        <f t="shared" si="8"/>
        <v>664.08595203323785</v>
      </c>
    </row>
    <row r="173" spans="5:8" x14ac:dyDescent="0.3">
      <c r="E173" s="63">
        <f t="shared" si="10"/>
        <v>171</v>
      </c>
      <c r="F173" s="62">
        <f>IF(F172&gt;$B$4,"",WORKDAY(F172,1,Feriados!$A$1:$A$5000))</f>
        <v>44915</v>
      </c>
      <c r="G173" s="64">
        <f t="shared" si="9"/>
        <v>10668.120032120016</v>
      </c>
      <c r="H173" s="64">
        <f t="shared" si="8"/>
        <v>668.12003212001582</v>
      </c>
    </row>
    <row r="174" spans="5:8" x14ac:dyDescent="0.3">
      <c r="E174" s="63">
        <f t="shared" si="10"/>
        <v>172</v>
      </c>
      <c r="F174" s="62">
        <f>IF(F173&gt;$B$4,"",WORKDAY(F173,1,Feriados!$A$1:$A$5000))</f>
        <v>44916</v>
      </c>
      <c r="G174" s="64">
        <f t="shared" si="9"/>
        <v>10672.155638244958</v>
      </c>
      <c r="H174" s="64">
        <f t="shared" si="8"/>
        <v>672.15563824495803</v>
      </c>
    </row>
    <row r="175" spans="5:8" x14ac:dyDescent="0.3">
      <c r="E175" s="63">
        <f t="shared" si="10"/>
        <v>173</v>
      </c>
      <c r="F175" s="62">
        <f>IF(F174&gt;$B$4,"",WORKDAY(F174,1,Feriados!$A$1:$A$5000))</f>
        <v>44917</v>
      </c>
      <c r="G175" s="64">
        <f t="shared" si="9"/>
        <v>10676.192770985344</v>
      </c>
      <c r="H175" s="64">
        <f t="shared" si="8"/>
        <v>676.1927709853444</v>
      </c>
    </row>
    <row r="176" spans="5:8" x14ac:dyDescent="0.3">
      <c r="E176" s="63">
        <f t="shared" si="10"/>
        <v>174</v>
      </c>
      <c r="F176" s="62">
        <f>IF(F175&gt;$B$4,"",WORKDAY(F175,1,Feriados!$A$1:$A$5000))</f>
        <v>44918</v>
      </c>
      <c r="G176" s="64">
        <f t="shared" si="9"/>
        <v>10680.231430918671</v>
      </c>
      <c r="H176" s="64">
        <f t="shared" si="8"/>
        <v>680.23143091867132</v>
      </c>
    </row>
    <row r="177" spans="5:8" x14ac:dyDescent="0.3">
      <c r="E177" s="63">
        <f t="shared" si="10"/>
        <v>175</v>
      </c>
      <c r="F177" s="62">
        <f>IF(F176&gt;$B$4,"",WORKDAY(F176,1,Feriados!$A$1:$A$5000))</f>
        <v>44921</v>
      </c>
      <c r="G177" s="64">
        <f t="shared" si="9"/>
        <v>10684.271618622657</v>
      </c>
      <c r="H177" s="64">
        <f t="shared" si="8"/>
        <v>684.27161862265712</v>
      </c>
    </row>
    <row r="178" spans="5:8" x14ac:dyDescent="0.3">
      <c r="E178" s="63">
        <f t="shared" si="10"/>
        <v>176</v>
      </c>
      <c r="F178" s="62">
        <f>IF(F177&gt;$B$4,"",WORKDAY(F177,1,Feriados!$A$1:$A$5000))</f>
        <v>44922</v>
      </c>
      <c r="G178" s="64">
        <f t="shared" si="9"/>
        <v>10688.313334675237</v>
      </c>
      <c r="H178" s="64">
        <f t="shared" si="8"/>
        <v>688.31333467523655</v>
      </c>
    </row>
    <row r="179" spans="5:8" x14ac:dyDescent="0.3">
      <c r="E179" s="63">
        <f t="shared" si="10"/>
        <v>177</v>
      </c>
      <c r="F179" s="62">
        <f>IF(F178&gt;$B$4,"",WORKDAY(F178,1,Feriados!$A$1:$A$5000))</f>
        <v>44923</v>
      </c>
      <c r="G179" s="64">
        <f t="shared" si="9"/>
        <v>10692.356579654563</v>
      </c>
      <c r="H179" s="64">
        <f t="shared" si="8"/>
        <v>692.35657965456267</v>
      </c>
    </row>
    <row r="180" spans="5:8" x14ac:dyDescent="0.3">
      <c r="E180" s="63">
        <f t="shared" si="10"/>
        <v>178</v>
      </c>
      <c r="F180" s="62">
        <f>IF(F179&gt;$B$4,"",WORKDAY(F179,1,Feriados!$A$1:$A$5000))</f>
        <v>44924</v>
      </c>
      <c r="G180" s="64">
        <f t="shared" si="9"/>
        <v>10696.401354139009</v>
      </c>
      <c r="H180" s="64">
        <f t="shared" si="8"/>
        <v>696.40135413900862</v>
      </c>
    </row>
    <row r="181" spans="5:8" x14ac:dyDescent="0.3">
      <c r="E181" s="63">
        <f t="shared" si="10"/>
        <v>179</v>
      </c>
      <c r="F181" s="62">
        <f>IF(F180&gt;$B$4,"",WORKDAY(F180,1,Feriados!$A$1:$A$5000))</f>
        <v>44925</v>
      </c>
      <c r="G181" s="64">
        <f t="shared" si="9"/>
        <v>10700.447658707164</v>
      </c>
      <c r="H181" s="64">
        <f t="shared" si="8"/>
        <v>700.44765870716401</v>
      </c>
    </row>
    <row r="182" spans="5:8" x14ac:dyDescent="0.3">
      <c r="E182" s="63">
        <f t="shared" si="10"/>
        <v>180</v>
      </c>
      <c r="F182" s="62">
        <f>IF(F181&gt;$B$4,"",WORKDAY(F181,1,Feriados!$A$1:$A$5000))</f>
        <v>44928</v>
      </c>
      <c r="G182" s="64">
        <f t="shared" si="9"/>
        <v>10704.49549393784</v>
      </c>
      <c r="H182" s="64">
        <f t="shared" si="8"/>
        <v>704.49549393784037</v>
      </c>
    </row>
    <row r="183" spans="5:8" x14ac:dyDescent="0.3">
      <c r="E183" s="63">
        <f t="shared" si="10"/>
        <v>181</v>
      </c>
      <c r="F183" s="62">
        <f>IF(F182&gt;$B$4,"",WORKDAY(F182,1,Feriados!$A$1:$A$5000))</f>
        <v>44929</v>
      </c>
      <c r="G183" s="64">
        <f t="shared" si="9"/>
        <v>10708.544860410066</v>
      </c>
      <c r="H183" s="64">
        <f t="shared" si="8"/>
        <v>708.54486041006567</v>
      </c>
    </row>
    <row r="184" spans="5:8" x14ac:dyDescent="0.3">
      <c r="E184" s="63">
        <f t="shared" si="10"/>
        <v>182</v>
      </c>
      <c r="F184" s="62">
        <f>IF(F183&gt;$B$4,"",WORKDAY(F183,1,Feriados!$A$1:$A$5000))</f>
        <v>44930</v>
      </c>
      <c r="G184" s="64">
        <f t="shared" si="9"/>
        <v>10712.59575870309</v>
      </c>
      <c r="H184" s="64">
        <f t="shared" si="8"/>
        <v>712.59575870308981</v>
      </c>
    </row>
    <row r="185" spans="5:8" x14ac:dyDescent="0.3">
      <c r="E185" s="63">
        <f t="shared" si="10"/>
        <v>183</v>
      </c>
      <c r="F185" s="62">
        <f>IF(F184&gt;$B$4,"",WORKDAY(F184,1,Feriados!$A$1:$A$5000))</f>
        <v>44931</v>
      </c>
      <c r="G185" s="64">
        <f t="shared" si="9"/>
        <v>10716.648189396379</v>
      </c>
      <c r="H185" s="64">
        <f t="shared" si="8"/>
        <v>716.64818939637917</v>
      </c>
    </row>
    <row r="186" spans="5:8" x14ac:dyDescent="0.3">
      <c r="E186" s="63">
        <f t="shared" si="10"/>
        <v>184</v>
      </c>
      <c r="F186" s="62">
        <f>IF(F185&gt;$B$4,"",WORKDAY(F185,1,Feriados!$A$1:$A$5000))</f>
        <v>44932</v>
      </c>
      <c r="G186" s="64">
        <f t="shared" si="9"/>
        <v>10720.702153069618</v>
      </c>
      <c r="H186" s="64">
        <f t="shared" si="8"/>
        <v>720.70215306961836</v>
      </c>
    </row>
    <row r="187" spans="5:8" x14ac:dyDescent="0.3">
      <c r="E187" s="63">
        <f t="shared" si="10"/>
        <v>185</v>
      </c>
      <c r="F187" s="62">
        <f>IF(F186&gt;$B$4,"",WORKDAY(F186,1,Feriados!$A$1:$A$5000))</f>
        <v>44935</v>
      </c>
      <c r="G187" s="64">
        <f t="shared" si="9"/>
        <v>10724.757650302716</v>
      </c>
      <c r="H187" s="64">
        <f t="shared" si="8"/>
        <v>724.75765030271577</v>
      </c>
    </row>
    <row r="188" spans="5:8" x14ac:dyDescent="0.3">
      <c r="E188" s="63">
        <f t="shared" si="10"/>
        <v>186</v>
      </c>
      <c r="F188" s="62">
        <f>IF(F187&gt;$B$4,"",WORKDAY(F187,1,Feriados!$A$1:$A$5000))</f>
        <v>44936</v>
      </c>
      <c r="G188" s="64">
        <f t="shared" si="9"/>
        <v>10728.814681675794</v>
      </c>
      <c r="H188" s="64">
        <f t="shared" si="8"/>
        <v>728.81468167579442</v>
      </c>
    </row>
    <row r="189" spans="5:8" x14ac:dyDescent="0.3">
      <c r="E189" s="63">
        <f t="shared" si="10"/>
        <v>187</v>
      </c>
      <c r="F189" s="62">
        <f>IF(F188&gt;$B$4,"",WORKDAY(F188,1,Feriados!$A$1:$A$5000))</f>
        <v>44937</v>
      </c>
      <c r="G189" s="64">
        <f t="shared" si="9"/>
        <v>10732.873247769199</v>
      </c>
      <c r="H189" s="64">
        <f t="shared" si="8"/>
        <v>732.87324776919922</v>
      </c>
    </row>
    <row r="190" spans="5:8" x14ac:dyDescent="0.3">
      <c r="E190" s="63">
        <f t="shared" si="10"/>
        <v>188</v>
      </c>
      <c r="F190" s="62">
        <f>IF(F189&gt;$B$4,"",WORKDAY(F189,1,Feriados!$A$1:$A$5000))</f>
        <v>44938</v>
      </c>
      <c r="G190" s="64">
        <f t="shared" si="9"/>
        <v>10736.933349163495</v>
      </c>
      <c r="H190" s="64">
        <f t="shared" si="8"/>
        <v>736.93334916349522</v>
      </c>
    </row>
    <row r="191" spans="5:8" x14ac:dyDescent="0.3">
      <c r="E191" s="63">
        <f t="shared" si="10"/>
        <v>189</v>
      </c>
      <c r="F191" s="62">
        <f>IF(F190&gt;$B$4,"",WORKDAY(F190,1,Feriados!$A$1:$A$5000))</f>
        <v>44939</v>
      </c>
      <c r="G191" s="64">
        <f t="shared" si="9"/>
        <v>10740.994986439466</v>
      </c>
      <c r="H191" s="64">
        <f t="shared" si="8"/>
        <v>740.99498643946572</v>
      </c>
    </row>
    <row r="192" spans="5:8" x14ac:dyDescent="0.3">
      <c r="E192" s="63">
        <f t="shared" si="10"/>
        <v>190</v>
      </c>
      <c r="F192" s="62">
        <f>IF(F191&gt;$B$4,"",WORKDAY(F191,1,Feriados!$A$1:$A$5000))</f>
        <v>44942</v>
      </c>
      <c r="G192" s="64">
        <f t="shared" si="9"/>
        <v>10745.058160178112</v>
      </c>
      <c r="H192" s="64">
        <f t="shared" si="8"/>
        <v>745.0581601781123</v>
      </c>
    </row>
    <row r="193" spans="5:8" x14ac:dyDescent="0.3">
      <c r="E193" s="63">
        <f t="shared" si="10"/>
        <v>191</v>
      </c>
      <c r="F193" s="62">
        <f>IF(F192&gt;$B$4,"",WORKDAY(F192,1,Feriados!$A$1:$A$5000))</f>
        <v>44943</v>
      </c>
      <c r="G193" s="64">
        <f t="shared" si="9"/>
        <v>10749.12287096066</v>
      </c>
      <c r="H193" s="64">
        <f t="shared" si="8"/>
        <v>749.12287096066029</v>
      </c>
    </row>
    <row r="194" spans="5:8" x14ac:dyDescent="0.3">
      <c r="E194" s="63">
        <f t="shared" si="10"/>
        <v>192</v>
      </c>
      <c r="F194" s="62">
        <f>IF(F193&gt;$B$4,"",WORKDAY(F193,1,Feriados!$A$1:$A$5000))</f>
        <v>44944</v>
      </c>
      <c r="G194" s="64">
        <f t="shared" si="9"/>
        <v>10753.189119368551</v>
      </c>
      <c r="H194" s="64">
        <f t="shared" si="8"/>
        <v>753.18911936855147</v>
      </c>
    </row>
    <row r="195" spans="5:8" x14ac:dyDescent="0.3">
      <c r="E195" s="63">
        <f t="shared" si="10"/>
        <v>193</v>
      </c>
      <c r="F195" s="62">
        <f>IF(F194&gt;$B$4,"",WORKDAY(F194,1,Feriados!$A$1:$A$5000))</f>
        <v>44945</v>
      </c>
      <c r="G195" s="64">
        <f t="shared" si="9"/>
        <v>10757.25690598345</v>
      </c>
      <c r="H195" s="64">
        <f t="shared" ref="H195:H258" si="11">IF(F195="","",+((1+$B$11)^(1/252)*G194)-$G$2)</f>
        <v>757.25690598344954</v>
      </c>
    </row>
    <row r="196" spans="5:8" x14ac:dyDescent="0.3">
      <c r="E196" s="63">
        <f t="shared" si="10"/>
        <v>194</v>
      </c>
      <c r="F196" s="62">
        <f>IF(F195&gt;$B$4,"",WORKDAY(F195,1,Feriados!$A$1:$A$5000))</f>
        <v>44946</v>
      </c>
      <c r="G196" s="64">
        <f t="shared" ref="G196:G259" si="12">IF(F196="","",+(1+$B$11)^(1/252)*G195)</f>
        <v>10761.326231387236</v>
      </c>
      <c r="H196" s="64">
        <f t="shared" si="11"/>
        <v>761.32623138723648</v>
      </c>
    </row>
    <row r="197" spans="5:8" x14ac:dyDescent="0.3">
      <c r="E197" s="63">
        <f t="shared" ref="E197:E260" si="13">E196+1</f>
        <v>195</v>
      </c>
      <c r="F197" s="62">
        <f>IF(F196&gt;$B$4,"",WORKDAY(F196,1,Feriados!$A$1:$A$5000))</f>
        <v>44949</v>
      </c>
      <c r="G197" s="64">
        <f t="shared" si="12"/>
        <v>10765.397096162016</v>
      </c>
      <c r="H197" s="64">
        <f t="shared" si="11"/>
        <v>765.39709616201617</v>
      </c>
    </row>
    <row r="198" spans="5:8" x14ac:dyDescent="0.3">
      <c r="E198" s="63">
        <f t="shared" si="13"/>
        <v>196</v>
      </c>
      <c r="F198" s="62">
        <f>IF(F197&gt;$B$4,"",WORKDAY(F197,1,Feriados!$A$1:$A$5000))</f>
        <v>44950</v>
      </c>
      <c r="G198" s="64">
        <f t="shared" si="12"/>
        <v>10769.469500890113</v>
      </c>
      <c r="H198" s="64">
        <f t="shared" si="11"/>
        <v>769.46950089011261</v>
      </c>
    </row>
    <row r="199" spans="5:8" x14ac:dyDescent="0.3">
      <c r="E199" s="63">
        <f t="shared" si="13"/>
        <v>197</v>
      </c>
      <c r="F199" s="62">
        <f>IF(F198&gt;$B$4,"",WORKDAY(F198,1,Feriados!$A$1:$A$5000))</f>
        <v>44951</v>
      </c>
      <c r="G199" s="64">
        <f t="shared" si="12"/>
        <v>10773.543446154068</v>
      </c>
      <c r="H199" s="64">
        <f t="shared" si="11"/>
        <v>773.54344615406808</v>
      </c>
    </row>
    <row r="200" spans="5:8" x14ac:dyDescent="0.3">
      <c r="E200" s="63">
        <f t="shared" si="13"/>
        <v>198</v>
      </c>
      <c r="F200" s="62">
        <f>IF(F199&gt;$B$4,"",WORKDAY(F199,1,Feriados!$A$1:$A$5000))</f>
        <v>44952</v>
      </c>
      <c r="G200" s="64">
        <f t="shared" si="12"/>
        <v>10777.618932536647</v>
      </c>
      <c r="H200" s="64">
        <f t="shared" si="11"/>
        <v>777.61893253664675</v>
      </c>
    </row>
    <row r="201" spans="5:8" x14ac:dyDescent="0.3">
      <c r="E201" s="63">
        <f t="shared" si="13"/>
        <v>199</v>
      </c>
      <c r="F201" s="62">
        <f>IF(F200&gt;$B$4,"",WORKDAY(F200,1,Feriados!$A$1:$A$5000))</f>
        <v>44953</v>
      </c>
      <c r="G201" s="64">
        <f t="shared" si="12"/>
        <v>10781.695960620835</v>
      </c>
      <c r="H201" s="64">
        <f t="shared" si="11"/>
        <v>781.69596062083474</v>
      </c>
    </row>
    <row r="202" spans="5:8" x14ac:dyDescent="0.3">
      <c r="E202" s="63">
        <f t="shared" si="13"/>
        <v>200</v>
      </c>
      <c r="F202" s="62">
        <f>IF(F201&gt;$B$4,"",WORKDAY(F201,1,Feriados!$A$1:$A$5000))</f>
        <v>44956</v>
      </c>
      <c r="G202" s="64">
        <f t="shared" si="12"/>
        <v>10785.774530989835</v>
      </c>
      <c r="H202" s="64">
        <f t="shared" si="11"/>
        <v>785.7745309898346</v>
      </c>
    </row>
    <row r="203" spans="5:8" x14ac:dyDescent="0.3">
      <c r="E203" s="63">
        <f t="shared" si="13"/>
        <v>201</v>
      </c>
      <c r="F203" s="62">
        <f>IF(F202&gt;$B$4,"",WORKDAY(F202,1,Feriados!$A$1:$A$5000))</f>
        <v>44957</v>
      </c>
      <c r="G203" s="64">
        <f t="shared" si="12"/>
        <v>10789.854644227073</v>
      </c>
      <c r="H203" s="64">
        <f t="shared" si="11"/>
        <v>789.85464422707264</v>
      </c>
    </row>
    <row r="204" spans="5:8" x14ac:dyDescent="0.3">
      <c r="E204" s="63">
        <f t="shared" si="13"/>
        <v>202</v>
      </c>
      <c r="F204" s="62">
        <f>IF(F203&gt;$B$4,"",WORKDAY(F203,1,Feriados!$A$1:$A$5000))</f>
        <v>44958</v>
      </c>
      <c r="G204" s="64">
        <f t="shared" si="12"/>
        <v>10793.936300916197</v>
      </c>
      <c r="H204" s="64">
        <f t="shared" si="11"/>
        <v>793.93630091619707</v>
      </c>
    </row>
    <row r="205" spans="5:8" x14ac:dyDescent="0.3">
      <c r="E205" s="63">
        <f t="shared" si="13"/>
        <v>203</v>
      </c>
      <c r="F205" s="62">
        <f>IF(F204&gt;$B$4,"",WORKDAY(F204,1,Feriados!$A$1:$A$5000))</f>
        <v>44959</v>
      </c>
      <c r="G205" s="64">
        <f t="shared" si="12"/>
        <v>10798.019501641073</v>
      </c>
      <c r="H205" s="64">
        <f t="shared" si="11"/>
        <v>798.01950164107257</v>
      </c>
    </row>
    <row r="206" spans="5:8" x14ac:dyDescent="0.3">
      <c r="E206" s="63">
        <f t="shared" si="13"/>
        <v>204</v>
      </c>
      <c r="F206" s="62">
        <f>IF(F205&gt;$B$4,"",WORKDAY(F205,1,Feriados!$A$1:$A$5000))</f>
        <v>44960</v>
      </c>
      <c r="G206" s="64">
        <f t="shared" si="12"/>
        <v>10802.104246985788</v>
      </c>
      <c r="H206" s="64">
        <f t="shared" si="11"/>
        <v>802.10424698578754</v>
      </c>
    </row>
    <row r="207" spans="5:8" x14ac:dyDescent="0.3">
      <c r="E207" s="63">
        <f t="shared" si="13"/>
        <v>205</v>
      </c>
      <c r="F207" s="62">
        <f>IF(F206&gt;$B$4,"",WORKDAY(F206,1,Feriados!$A$1:$A$5000))</f>
        <v>44963</v>
      </c>
      <c r="G207" s="64">
        <f t="shared" si="12"/>
        <v>10806.190537534651</v>
      </c>
      <c r="H207" s="64">
        <f t="shared" si="11"/>
        <v>806.1905375346505</v>
      </c>
    </row>
    <row r="208" spans="5:8" x14ac:dyDescent="0.3">
      <c r="E208" s="63">
        <f t="shared" si="13"/>
        <v>206</v>
      </c>
      <c r="F208" s="62">
        <f>IF(F207&gt;$B$4,"",WORKDAY(F207,1,Feriados!$A$1:$A$5000))</f>
        <v>44964</v>
      </c>
      <c r="G208" s="64">
        <f t="shared" si="12"/>
        <v>10810.278373872194</v>
      </c>
      <c r="H208" s="64">
        <f t="shared" si="11"/>
        <v>810.2783738721937</v>
      </c>
    </row>
    <row r="209" spans="5:8" x14ac:dyDescent="0.3">
      <c r="E209" s="63">
        <f t="shared" si="13"/>
        <v>207</v>
      </c>
      <c r="F209" s="62">
        <f>IF(F208&gt;$B$4,"",WORKDAY(F208,1,Feriados!$A$1:$A$5000))</f>
        <v>44965</v>
      </c>
      <c r="G209" s="64">
        <f t="shared" si="12"/>
        <v>10814.367756583166</v>
      </c>
      <c r="H209" s="64">
        <f t="shared" si="11"/>
        <v>814.36775658316583</v>
      </c>
    </row>
    <row r="210" spans="5:8" x14ac:dyDescent="0.3">
      <c r="E210" s="63">
        <f t="shared" si="13"/>
        <v>208</v>
      </c>
      <c r="F210" s="62">
        <f>IF(F209&gt;$B$4,"",WORKDAY(F209,1,Feriados!$A$1:$A$5000))</f>
        <v>44966</v>
      </c>
      <c r="G210" s="64">
        <f t="shared" si="12"/>
        <v>10818.458686252539</v>
      </c>
      <c r="H210" s="64">
        <f t="shared" si="11"/>
        <v>818.45868625253934</v>
      </c>
    </row>
    <row r="211" spans="5:8" x14ac:dyDescent="0.3">
      <c r="E211" s="63">
        <f t="shared" si="13"/>
        <v>209</v>
      </c>
      <c r="F211" s="62">
        <f>IF(F210&gt;$B$4,"",WORKDAY(F210,1,Feriados!$A$1:$A$5000))</f>
        <v>44967</v>
      </c>
      <c r="G211" s="64">
        <f t="shared" si="12"/>
        <v>10822.551163465509</v>
      </c>
      <c r="H211" s="64">
        <f t="shared" si="11"/>
        <v>822.55116346550858</v>
      </c>
    </row>
    <row r="212" spans="5:8" x14ac:dyDescent="0.3">
      <c r="E212" s="63">
        <f t="shared" si="13"/>
        <v>210</v>
      </c>
      <c r="F212" s="62">
        <f>IF(F211&gt;$B$4,"",WORKDAY(F211,1,Feriados!$A$1:$A$5000))</f>
        <v>44970</v>
      </c>
      <c r="G212" s="64">
        <f t="shared" si="12"/>
        <v>10826.645188807488</v>
      </c>
      <c r="H212" s="64">
        <f t="shared" si="11"/>
        <v>826.64518880748801</v>
      </c>
    </row>
    <row r="213" spans="5:8" x14ac:dyDescent="0.3">
      <c r="E213" s="63">
        <f t="shared" si="13"/>
        <v>211</v>
      </c>
      <c r="F213" s="62">
        <f>IF(F212&gt;$B$4,"",WORKDAY(F212,1,Feriados!$A$1:$A$5000))</f>
        <v>44971</v>
      </c>
      <c r="G213" s="64">
        <f t="shared" si="12"/>
        <v>10830.740762864114</v>
      </c>
      <c r="H213" s="64">
        <f t="shared" si="11"/>
        <v>830.740762864114</v>
      </c>
    </row>
    <row r="214" spans="5:8" x14ac:dyDescent="0.3">
      <c r="E214" s="63">
        <f t="shared" si="13"/>
        <v>212</v>
      </c>
      <c r="F214" s="62">
        <f>IF(F213&gt;$B$4,"",WORKDAY(F213,1,Feriados!$A$1:$A$5000))</f>
        <v>44972</v>
      </c>
      <c r="G214" s="64">
        <f t="shared" si="12"/>
        <v>10834.837886221245</v>
      </c>
      <c r="H214" s="64">
        <f t="shared" si="11"/>
        <v>834.83788622124484</v>
      </c>
    </row>
    <row r="215" spans="5:8" x14ac:dyDescent="0.3">
      <c r="E215" s="63">
        <f t="shared" si="13"/>
        <v>213</v>
      </c>
      <c r="F215" s="62">
        <f>IF(F214&gt;$B$4,"",WORKDAY(F214,1,Feriados!$A$1:$A$5000))</f>
        <v>44973</v>
      </c>
      <c r="G215" s="64">
        <f t="shared" si="12"/>
        <v>10838.936559464959</v>
      </c>
      <c r="H215" s="64">
        <f t="shared" si="11"/>
        <v>838.93655946495892</v>
      </c>
    </row>
    <row r="216" spans="5:8" x14ac:dyDescent="0.3">
      <c r="E216" s="63">
        <f t="shared" si="13"/>
        <v>214</v>
      </c>
      <c r="F216" s="62">
        <f>IF(F215&gt;$B$4,"",WORKDAY(F215,1,Feriados!$A$1:$A$5000))</f>
        <v>44974</v>
      </c>
      <c r="G216" s="64">
        <f t="shared" si="12"/>
        <v>10843.036783181558</v>
      </c>
      <c r="H216" s="64">
        <f t="shared" si="11"/>
        <v>843.03678318155835</v>
      </c>
    </row>
    <row r="217" spans="5:8" x14ac:dyDescent="0.3">
      <c r="E217" s="63">
        <f t="shared" si="13"/>
        <v>215</v>
      </c>
      <c r="F217" s="62">
        <f>IF(F216&gt;$B$4,"",WORKDAY(F216,1,Feriados!$A$1:$A$5000))</f>
        <v>44979</v>
      </c>
      <c r="G217" s="64">
        <f t="shared" si="12"/>
        <v>10847.138557957567</v>
      </c>
      <c r="H217" s="64">
        <f t="shared" si="11"/>
        <v>847.13855795756717</v>
      </c>
    </row>
    <row r="218" spans="5:8" x14ac:dyDescent="0.3">
      <c r="E218" s="63">
        <f t="shared" si="13"/>
        <v>216</v>
      </c>
      <c r="F218" s="62">
        <f>IF(F217&gt;$B$4,"",WORKDAY(F217,1,Feriados!$A$1:$A$5000))</f>
        <v>44980</v>
      </c>
      <c r="G218" s="64">
        <f t="shared" si="12"/>
        <v>10851.241884379728</v>
      </c>
      <c r="H218" s="64">
        <f t="shared" si="11"/>
        <v>851.24188437972771</v>
      </c>
    </row>
    <row r="219" spans="5:8" x14ac:dyDescent="0.3">
      <c r="E219" s="63">
        <f t="shared" si="13"/>
        <v>217</v>
      </c>
      <c r="F219" s="62">
        <f>IF(F218&gt;$B$4,"",WORKDAY(F218,1,Feriados!$A$1:$A$5000))</f>
        <v>44981</v>
      </c>
      <c r="G219" s="64">
        <f t="shared" si="12"/>
        <v>10855.34676303501</v>
      </c>
      <c r="H219" s="64">
        <f t="shared" si="11"/>
        <v>855.34676303500964</v>
      </c>
    </row>
    <row r="220" spans="5:8" x14ac:dyDescent="0.3">
      <c r="E220" s="63">
        <f t="shared" si="13"/>
        <v>218</v>
      </c>
      <c r="F220" s="62">
        <f>IF(F219&gt;$B$4,"",WORKDAY(F219,1,Feriados!$A$1:$A$5000))</f>
        <v>44984</v>
      </c>
      <c r="G220" s="64">
        <f t="shared" si="12"/>
        <v>10859.453194510599</v>
      </c>
      <c r="H220" s="64">
        <f t="shared" si="11"/>
        <v>859.45319451059913</v>
      </c>
    </row>
    <row r="221" spans="5:8" x14ac:dyDescent="0.3">
      <c r="E221" s="63">
        <f t="shared" si="13"/>
        <v>219</v>
      </c>
      <c r="F221" s="62">
        <f>IF(F220&gt;$B$4,"",WORKDAY(F220,1,Feriados!$A$1:$A$5000))</f>
        <v>44985</v>
      </c>
      <c r="G221" s="64">
        <f t="shared" si="12"/>
        <v>10863.56117939391</v>
      </c>
      <c r="H221" s="64">
        <f t="shared" si="11"/>
        <v>863.5611793939097</v>
      </c>
    </row>
    <row r="222" spans="5:8" x14ac:dyDescent="0.3">
      <c r="E222" s="63">
        <f t="shared" si="13"/>
        <v>220</v>
      </c>
      <c r="F222" s="62">
        <f>IF(F221&gt;$B$4,"",WORKDAY(F221,1,Feriados!$A$1:$A$5000))</f>
        <v>44986</v>
      </c>
      <c r="G222" s="64">
        <f t="shared" si="12"/>
        <v>10867.670718272573</v>
      </c>
      <c r="H222" s="64">
        <f t="shared" si="11"/>
        <v>867.67071827257314</v>
      </c>
    </row>
    <row r="223" spans="5:8" x14ac:dyDescent="0.3">
      <c r="E223" s="63">
        <f t="shared" si="13"/>
        <v>221</v>
      </c>
      <c r="F223" s="62">
        <f>IF(F222&gt;$B$4,"",WORKDAY(F222,1,Feriados!$A$1:$A$5000))</f>
        <v>44987</v>
      </c>
      <c r="G223" s="64">
        <f t="shared" si="12"/>
        <v>10871.781811734445</v>
      </c>
      <c r="H223" s="64">
        <f t="shared" si="11"/>
        <v>871.781811734445</v>
      </c>
    </row>
    <row r="224" spans="5:8" x14ac:dyDescent="0.3">
      <c r="E224" s="63">
        <f t="shared" si="13"/>
        <v>222</v>
      </c>
      <c r="F224" s="62">
        <f>IF(F223&gt;$B$4,"",WORKDAY(F223,1,Feriados!$A$1:$A$5000))</f>
        <v>44988</v>
      </c>
      <c r="G224" s="64">
        <f t="shared" si="12"/>
        <v>10875.894460367603</v>
      </c>
      <c r="H224" s="64">
        <f t="shared" si="11"/>
        <v>875.89446036760273</v>
      </c>
    </row>
    <row r="225" spans="5:8" x14ac:dyDescent="0.3">
      <c r="E225" s="63">
        <f t="shared" si="13"/>
        <v>223</v>
      </c>
      <c r="F225" s="62">
        <f>IF(F224&gt;$B$4,"",WORKDAY(F224,1,Feriados!$A$1:$A$5000))</f>
        <v>44991</v>
      </c>
      <c r="G225" s="64">
        <f t="shared" si="12"/>
        <v>10880.008664760348</v>
      </c>
      <c r="H225" s="64">
        <f t="shared" si="11"/>
        <v>880.00866476034753</v>
      </c>
    </row>
    <row r="226" spans="5:8" x14ac:dyDescent="0.3">
      <c r="E226" s="63">
        <f t="shared" si="13"/>
        <v>224</v>
      </c>
      <c r="F226" s="62">
        <f>IF(F225&gt;$B$4,"",WORKDAY(F225,1,Feriados!$A$1:$A$5000))</f>
        <v>44992</v>
      </c>
      <c r="G226" s="64">
        <f t="shared" si="12"/>
        <v>10884.124425501202</v>
      </c>
      <c r="H226" s="64">
        <f t="shared" si="11"/>
        <v>884.1244255012025</v>
      </c>
    </row>
    <row r="227" spans="5:8" x14ac:dyDescent="0.3">
      <c r="E227" s="63">
        <f t="shared" si="13"/>
        <v>225</v>
      </c>
      <c r="F227" s="62">
        <f>IF(F226&gt;$B$4,"",WORKDAY(F226,1,Feriados!$A$1:$A$5000))</f>
        <v>44993</v>
      </c>
      <c r="G227" s="64">
        <f t="shared" si="12"/>
        <v>10888.241743178913</v>
      </c>
      <c r="H227" s="64">
        <f t="shared" si="11"/>
        <v>888.24174317891266</v>
      </c>
    </row>
    <row r="228" spans="5:8" x14ac:dyDescent="0.3">
      <c r="E228" s="63">
        <f t="shared" si="13"/>
        <v>226</v>
      </c>
      <c r="F228" s="62">
        <f>IF(F227&gt;$B$4,"",WORKDAY(F227,1,Feriados!$A$1:$A$5000))</f>
        <v>44994</v>
      </c>
      <c r="G228" s="64">
        <f t="shared" si="12"/>
        <v>10892.360618382447</v>
      </c>
      <c r="H228" s="64">
        <f t="shared" si="11"/>
        <v>892.36061838244677</v>
      </c>
    </row>
    <row r="229" spans="5:8" x14ac:dyDescent="0.3">
      <c r="E229" s="63">
        <f t="shared" si="13"/>
        <v>227</v>
      </c>
      <c r="F229" s="62">
        <f>IF(F228&gt;$B$4,"",WORKDAY(F228,1,Feriados!$A$1:$A$5000))</f>
        <v>44995</v>
      </c>
      <c r="G229" s="64">
        <f t="shared" si="12"/>
        <v>10896.481051700996</v>
      </c>
      <c r="H229" s="64">
        <f t="shared" si="11"/>
        <v>896.48105170099552</v>
      </c>
    </row>
    <row r="230" spans="5:8" x14ac:dyDescent="0.3">
      <c r="E230" s="63">
        <f t="shared" si="13"/>
        <v>228</v>
      </c>
      <c r="F230" s="62">
        <f>IF(F229&gt;$B$4,"",WORKDAY(F229,1,Feriados!$A$1:$A$5000))</f>
        <v>44998</v>
      </c>
      <c r="G230" s="64">
        <f t="shared" si="12"/>
        <v>10900.603043723971</v>
      </c>
      <c r="H230" s="64">
        <f t="shared" si="11"/>
        <v>900.6030437239715</v>
      </c>
    </row>
    <row r="231" spans="5:8" x14ac:dyDescent="0.3">
      <c r="E231" s="63">
        <f t="shared" si="13"/>
        <v>229</v>
      </c>
      <c r="F231" s="62">
        <f>IF(F230&gt;$B$4,"",WORKDAY(F230,1,Feriados!$A$1:$A$5000))</f>
        <v>44999</v>
      </c>
      <c r="G231" s="64">
        <f t="shared" si="12"/>
        <v>10904.726595041013</v>
      </c>
      <c r="H231" s="64">
        <f t="shared" si="11"/>
        <v>904.72659504101284</v>
      </c>
    </row>
    <row r="232" spans="5:8" x14ac:dyDescent="0.3">
      <c r="E232" s="63">
        <f t="shared" si="13"/>
        <v>230</v>
      </c>
      <c r="F232" s="62">
        <f>IF(F231&gt;$B$4,"",WORKDAY(F231,1,Feriados!$A$1:$A$5000))</f>
        <v>45000</v>
      </c>
      <c r="G232" s="64">
        <f t="shared" si="12"/>
        <v>10908.85170624198</v>
      </c>
      <c r="H232" s="64">
        <f t="shared" si="11"/>
        <v>908.85170624197963</v>
      </c>
    </row>
    <row r="233" spans="5:8" x14ac:dyDescent="0.3">
      <c r="E233" s="63">
        <f t="shared" si="13"/>
        <v>231</v>
      </c>
      <c r="F233" s="62">
        <f>IF(F232&gt;$B$4,"",WORKDAY(F232,1,Feriados!$A$1:$A$5000))</f>
        <v>45001</v>
      </c>
      <c r="G233" s="64">
        <f t="shared" si="12"/>
        <v>10912.978377916956</v>
      </c>
      <c r="H233" s="64">
        <f t="shared" si="11"/>
        <v>912.97837791695565</v>
      </c>
    </row>
    <row r="234" spans="5:8" x14ac:dyDescent="0.3">
      <c r="E234" s="63">
        <f t="shared" si="13"/>
        <v>232</v>
      </c>
      <c r="F234" s="62">
        <f>IF(F233&gt;$B$4,"",WORKDAY(F233,1,Feriados!$A$1:$A$5000))</f>
        <v>45002</v>
      </c>
      <c r="G234" s="64">
        <f t="shared" si="12"/>
        <v>10917.106610656247</v>
      </c>
      <c r="H234" s="64">
        <f t="shared" si="11"/>
        <v>917.10661065624663</v>
      </c>
    </row>
    <row r="235" spans="5:8" x14ac:dyDescent="0.3">
      <c r="E235" s="63">
        <f t="shared" si="13"/>
        <v>233</v>
      </c>
      <c r="F235" s="62">
        <f>IF(F234&gt;$B$4,"",WORKDAY(F234,1,Feriados!$A$1:$A$5000))</f>
        <v>45005</v>
      </c>
      <c r="G235" s="64">
        <f t="shared" si="12"/>
        <v>10921.236405050382</v>
      </c>
      <c r="H235" s="64">
        <f t="shared" si="11"/>
        <v>921.23640505038202</v>
      </c>
    </row>
    <row r="236" spans="5:8" x14ac:dyDescent="0.3">
      <c r="E236" s="63">
        <f t="shared" si="13"/>
        <v>234</v>
      </c>
      <c r="F236" s="62">
        <f>IF(F235&gt;$B$4,"",WORKDAY(F235,1,Feriados!$A$1:$A$5000))</f>
        <v>45006</v>
      </c>
      <c r="G236" s="64">
        <f t="shared" si="12"/>
        <v>10925.367761690115</v>
      </c>
      <c r="H236" s="64">
        <f t="shared" si="11"/>
        <v>925.367761690115</v>
      </c>
    </row>
    <row r="237" spans="5:8" x14ac:dyDescent="0.3">
      <c r="E237" s="63">
        <f t="shared" si="13"/>
        <v>235</v>
      </c>
      <c r="F237" s="62">
        <f>IF(F236&gt;$B$4,"",WORKDAY(F236,1,Feriados!$A$1:$A$5000))</f>
        <v>45007</v>
      </c>
      <c r="G237" s="64">
        <f t="shared" si="12"/>
        <v>10929.500681166421</v>
      </c>
      <c r="H237" s="64">
        <f t="shared" si="11"/>
        <v>929.50068116642069</v>
      </c>
    </row>
    <row r="238" spans="5:8" x14ac:dyDescent="0.3">
      <c r="E238" s="63">
        <f t="shared" si="13"/>
        <v>236</v>
      </c>
      <c r="F238" s="62">
        <f>IF(F237&gt;$B$4,"",WORKDAY(F237,1,Feriados!$A$1:$A$5000))</f>
        <v>45008</v>
      </c>
      <c r="G238" s="64">
        <f t="shared" si="12"/>
        <v>10933.6351640705</v>
      </c>
      <c r="H238" s="64">
        <f t="shared" si="11"/>
        <v>933.63516407049974</v>
      </c>
    </row>
    <row r="239" spans="5:8" x14ac:dyDescent="0.3">
      <c r="E239" s="63">
        <f t="shared" si="13"/>
        <v>237</v>
      </c>
      <c r="F239" s="62">
        <f>IF(F238&gt;$B$4,"",WORKDAY(F238,1,Feriados!$A$1:$A$5000))</f>
        <v>45009</v>
      </c>
      <c r="G239" s="64">
        <f t="shared" si="12"/>
        <v>10937.771210993777</v>
      </c>
      <c r="H239" s="64">
        <f t="shared" si="11"/>
        <v>937.77121099377655</v>
      </c>
    </row>
    <row r="240" spans="5:8" x14ac:dyDescent="0.3">
      <c r="E240" s="63">
        <f t="shared" si="13"/>
        <v>238</v>
      </c>
      <c r="F240" s="62">
        <f>IF(F239&gt;$B$4,"",WORKDAY(F239,1,Feriados!$A$1:$A$5000))</f>
        <v>45012</v>
      </c>
      <c r="G240" s="64">
        <f t="shared" si="12"/>
        <v>10941.908822527899</v>
      </c>
      <c r="H240" s="64">
        <f t="shared" si="11"/>
        <v>941.90882252789925</v>
      </c>
    </row>
    <row r="241" spans="5:8" x14ac:dyDescent="0.3">
      <c r="E241" s="63">
        <f t="shared" si="13"/>
        <v>239</v>
      </c>
      <c r="F241" s="62">
        <f>IF(F240&gt;$B$4,"",WORKDAY(F240,1,Feriados!$A$1:$A$5000))</f>
        <v>45013</v>
      </c>
      <c r="G241" s="64">
        <f t="shared" si="12"/>
        <v>10946.047999264738</v>
      </c>
      <c r="H241" s="64">
        <f t="shared" si="11"/>
        <v>946.04799926473788</v>
      </c>
    </row>
    <row r="242" spans="5:8" x14ac:dyDescent="0.3">
      <c r="E242" s="63">
        <f t="shared" si="13"/>
        <v>240</v>
      </c>
      <c r="F242" s="62">
        <f>IF(F241&gt;$B$4,"",WORKDAY(F241,1,Feriados!$A$1:$A$5000))</f>
        <v>45014</v>
      </c>
      <c r="G242" s="64">
        <f t="shared" si="12"/>
        <v>10950.188741796388</v>
      </c>
      <c r="H242" s="64">
        <f t="shared" si="11"/>
        <v>950.18874179638806</v>
      </c>
    </row>
    <row r="243" spans="5:8" x14ac:dyDescent="0.3">
      <c r="E243" s="63">
        <f t="shared" si="13"/>
        <v>241</v>
      </c>
      <c r="F243" s="62">
        <f>IF(F242&gt;$B$4,"",WORKDAY(F242,1,Feriados!$A$1:$A$5000))</f>
        <v>45015</v>
      </c>
      <c r="G243" s="64">
        <f t="shared" si="12"/>
        <v>10954.331050715167</v>
      </c>
      <c r="H243" s="64">
        <f t="shared" si="11"/>
        <v>954.33105071516729</v>
      </c>
    </row>
    <row r="244" spans="5:8" x14ac:dyDescent="0.3">
      <c r="E244" s="63">
        <f t="shared" si="13"/>
        <v>242</v>
      </c>
      <c r="F244" s="62">
        <f>IF(F243&gt;$B$4,"",WORKDAY(F243,1,Feriados!$A$1:$A$5000))</f>
        <v>45016</v>
      </c>
      <c r="G244" s="64">
        <f t="shared" si="12"/>
        <v>10958.47492661362</v>
      </c>
      <c r="H244" s="64">
        <f t="shared" si="11"/>
        <v>958.47492661362048</v>
      </c>
    </row>
    <row r="245" spans="5:8" x14ac:dyDescent="0.3">
      <c r="E245" s="63">
        <f t="shared" si="13"/>
        <v>243</v>
      </c>
      <c r="F245" s="62">
        <f>IF(F244&gt;$B$4,"",WORKDAY(F244,1,Feriados!$A$1:$A$5000))</f>
        <v>45019</v>
      </c>
      <c r="G245" s="64">
        <f t="shared" si="12"/>
        <v>10962.620370084514</v>
      </c>
      <c r="H245" s="64">
        <f t="shared" si="11"/>
        <v>962.62037008451443</v>
      </c>
    </row>
    <row r="246" spans="5:8" x14ac:dyDescent="0.3">
      <c r="E246" s="63">
        <f t="shared" si="13"/>
        <v>244</v>
      </c>
      <c r="F246" s="62">
        <f>IF(F245&gt;$B$4,"",WORKDAY(F245,1,Feriados!$A$1:$A$5000))</f>
        <v>45020</v>
      </c>
      <c r="G246" s="64">
        <f t="shared" si="12"/>
        <v>10966.76738172084</v>
      </c>
      <c r="H246" s="64">
        <f t="shared" si="11"/>
        <v>966.76738172083969</v>
      </c>
    </row>
    <row r="247" spans="5:8" x14ac:dyDescent="0.3">
      <c r="E247" s="63">
        <f t="shared" si="13"/>
        <v>245</v>
      </c>
      <c r="F247" s="62">
        <f>IF(F246&gt;$B$4,"",WORKDAY(F246,1,Feriados!$A$1:$A$5000))</f>
        <v>45021</v>
      </c>
      <c r="G247" s="64">
        <f t="shared" si="12"/>
        <v>10970.915962115814</v>
      </c>
      <c r="H247" s="64">
        <f t="shared" si="11"/>
        <v>970.91596211581418</v>
      </c>
    </row>
    <row r="248" spans="5:8" x14ac:dyDescent="0.3">
      <c r="E248" s="63">
        <f t="shared" si="13"/>
        <v>246</v>
      </c>
      <c r="F248" s="62">
        <f>IF(F247&gt;$B$4,"",WORKDAY(F247,1,Feriados!$A$1:$A$5000))</f>
        <v>45022</v>
      </c>
      <c r="G248" s="64">
        <f t="shared" si="12"/>
        <v>10975.066111862878</v>
      </c>
      <c r="H248" s="64">
        <f t="shared" si="11"/>
        <v>975.06611186287773</v>
      </c>
    </row>
    <row r="249" spans="5:8" x14ac:dyDescent="0.3">
      <c r="E249" s="63">
        <f t="shared" si="13"/>
        <v>247</v>
      </c>
      <c r="F249" s="62">
        <f>IF(F248&gt;$B$4,"",WORKDAY(F248,1,Feriados!$A$1:$A$5000))</f>
        <v>45026</v>
      </c>
      <c r="G249" s="64">
        <f t="shared" si="12"/>
        <v>10979.217831555694</v>
      </c>
      <c r="H249" s="64">
        <f t="shared" si="11"/>
        <v>979.21783155569392</v>
      </c>
    </row>
    <row r="250" spans="5:8" x14ac:dyDescent="0.3">
      <c r="E250" s="63">
        <f t="shared" si="13"/>
        <v>248</v>
      </c>
      <c r="F250" s="62">
        <f>IF(F249&gt;$B$4,"",WORKDAY(F249,1,Feriados!$A$1:$A$5000))</f>
        <v>45027</v>
      </c>
      <c r="G250" s="64">
        <f t="shared" si="12"/>
        <v>10983.371121788152</v>
      </c>
      <c r="H250" s="64">
        <f t="shared" si="11"/>
        <v>983.37112178815187</v>
      </c>
    </row>
    <row r="251" spans="5:8" x14ac:dyDescent="0.3">
      <c r="E251" s="63">
        <f t="shared" si="13"/>
        <v>249</v>
      </c>
      <c r="F251" s="62">
        <f>IF(F250&gt;$B$4,"",WORKDAY(F250,1,Feriados!$A$1:$A$5000))</f>
        <v>45028</v>
      </c>
      <c r="G251" s="64">
        <f t="shared" si="12"/>
        <v>10987.525983154366</v>
      </c>
      <c r="H251" s="64">
        <f t="shared" si="11"/>
        <v>987.52598315436626</v>
      </c>
    </row>
    <row r="252" spans="5:8" x14ac:dyDescent="0.3">
      <c r="E252" s="63">
        <f t="shared" si="13"/>
        <v>250</v>
      </c>
      <c r="F252" s="62">
        <f>IF(F251&gt;$B$4,"",WORKDAY(F251,1,Feriados!$A$1:$A$5000))</f>
        <v>45029</v>
      </c>
      <c r="G252" s="64">
        <f t="shared" si="12"/>
        <v>10991.682416248676</v>
      </c>
      <c r="H252" s="64">
        <f t="shared" si="11"/>
        <v>991.68241624867551</v>
      </c>
    </row>
    <row r="253" spans="5:8" x14ac:dyDescent="0.3">
      <c r="E253" s="63">
        <f t="shared" si="13"/>
        <v>251</v>
      </c>
      <c r="F253" s="62">
        <f>IF(F252&gt;$B$4,"",WORKDAY(F252,1,Feriados!$A$1:$A$5000))</f>
        <v>45030</v>
      </c>
      <c r="G253" s="64">
        <f t="shared" si="12"/>
        <v>10995.840421665644</v>
      </c>
      <c r="H253" s="64">
        <f t="shared" si="11"/>
        <v>995.84042166564359</v>
      </c>
    </row>
    <row r="254" spans="5:8" x14ac:dyDescent="0.3">
      <c r="E254" s="63">
        <f t="shared" si="13"/>
        <v>252</v>
      </c>
      <c r="F254" s="62">
        <f>IF(F253&gt;$B$4,"",WORKDAY(F253,1,Feriados!$A$1:$A$5000))</f>
        <v>45033</v>
      </c>
      <c r="G254" s="64">
        <f t="shared" si="12"/>
        <v>11000.00000000006</v>
      </c>
      <c r="H254" s="64">
        <f t="shared" si="11"/>
        <v>1000.00000000006</v>
      </c>
    </row>
    <row r="255" spans="5:8" x14ac:dyDescent="0.3">
      <c r="E255" s="63">
        <f t="shared" si="13"/>
        <v>253</v>
      </c>
      <c r="F255" s="62">
        <f>IF(F254&gt;$B$4,"",WORKDAY(F254,1,Feriados!$A$1:$A$5000))</f>
        <v>45034</v>
      </c>
      <c r="G255" s="64">
        <f t="shared" si="12"/>
        <v>11004.161151846936</v>
      </c>
      <c r="H255" s="64">
        <f t="shared" si="11"/>
        <v>1004.1611518469363</v>
      </c>
    </row>
    <row r="256" spans="5:8" x14ac:dyDescent="0.3">
      <c r="E256" s="63">
        <f t="shared" si="13"/>
        <v>254</v>
      </c>
      <c r="F256" s="62">
        <f>IF(F255&gt;$B$4,"",WORKDAY(F255,1,Feriados!$A$1:$A$5000))</f>
        <v>45035</v>
      </c>
      <c r="G256" s="64">
        <f t="shared" si="12"/>
        <v>11008.323877801513</v>
      </c>
      <c r="H256" s="64">
        <f t="shared" si="11"/>
        <v>1008.3238778015129</v>
      </c>
    </row>
    <row r="257" spans="5:8" x14ac:dyDescent="0.3">
      <c r="E257" s="63">
        <f t="shared" si="13"/>
        <v>255</v>
      </c>
      <c r="F257" s="62">
        <f>IF(F256&gt;$B$4,"",WORKDAY(F256,1,Feriados!$A$1:$A$5000))</f>
        <v>45036</v>
      </c>
      <c r="G257" s="64">
        <f t="shared" si="12"/>
        <v>11012.488178459253</v>
      </c>
      <c r="H257" s="64">
        <f t="shared" si="11"/>
        <v>1012.4881784592526</v>
      </c>
    </row>
    <row r="258" spans="5:8" x14ac:dyDescent="0.3">
      <c r="E258" s="63">
        <f t="shared" si="13"/>
        <v>256</v>
      </c>
      <c r="F258" s="62">
        <f>IF(F257&gt;$B$4,"",WORKDAY(F257,1,Feriados!$A$1:$A$5000))</f>
        <v>45040</v>
      </c>
      <c r="G258" s="64">
        <f t="shared" si="12"/>
        <v>11016.654054415843</v>
      </c>
      <c r="H258" s="64">
        <f t="shared" si="11"/>
        <v>1016.6540544158433</v>
      </c>
    </row>
    <row r="259" spans="5:8" x14ac:dyDescent="0.3">
      <c r="E259" s="63">
        <f t="shared" si="13"/>
        <v>257</v>
      </c>
      <c r="F259" s="62">
        <f>IF(F258&gt;$B$4,"",WORKDAY(F258,1,Feriados!$A$1:$A$5000))</f>
        <v>45041</v>
      </c>
      <c r="G259" s="64">
        <f t="shared" si="12"/>
        <v>11020.821506267201</v>
      </c>
      <c r="H259" s="64">
        <f t="shared" ref="H259:H322" si="14">IF(F259="","",+((1+$B$11)^(1/252)*G258)-$G$2)</f>
        <v>1020.8215062672007</v>
      </c>
    </row>
    <row r="260" spans="5:8" x14ac:dyDescent="0.3">
      <c r="E260" s="63">
        <f t="shared" si="13"/>
        <v>258</v>
      </c>
      <c r="F260" s="62">
        <f>IF(F259&gt;$B$4,"",WORKDAY(F259,1,Feriados!$A$1:$A$5000))</f>
        <v>45042</v>
      </c>
      <c r="G260" s="64">
        <f t="shared" ref="G260:G323" si="15">IF(F260="","",+(1+$B$11)^(1/252)*G259)</f>
        <v>11024.990534609466</v>
      </c>
      <c r="H260" s="64">
        <f t="shared" si="14"/>
        <v>1024.9905346094656</v>
      </c>
    </row>
    <row r="261" spans="5:8" x14ac:dyDescent="0.3">
      <c r="E261" s="63">
        <f t="shared" ref="E261:E324" si="16">E260+1</f>
        <v>259</v>
      </c>
      <c r="F261" s="62">
        <f>IF(F260&gt;$B$4,"",WORKDAY(F260,1,Feriados!$A$1:$A$5000))</f>
        <v>45043</v>
      </c>
      <c r="G261" s="64">
        <f t="shared" si="15"/>
        <v>11029.161140039001</v>
      </c>
      <c r="H261" s="64">
        <f t="shared" si="14"/>
        <v>1029.1611400390011</v>
      </c>
    </row>
    <row r="262" spans="5:8" x14ac:dyDescent="0.3">
      <c r="E262" s="63">
        <f t="shared" si="16"/>
        <v>260</v>
      </c>
      <c r="F262" s="62">
        <f>IF(F261&gt;$B$4,"",WORKDAY(F261,1,Feriados!$A$1:$A$5000))</f>
        <v>45044</v>
      </c>
      <c r="G262" s="64">
        <f t="shared" si="15"/>
        <v>11033.333323152399</v>
      </c>
      <c r="H262" s="64">
        <f t="shared" si="14"/>
        <v>1033.3333231523993</v>
      </c>
    </row>
    <row r="263" spans="5:8" x14ac:dyDescent="0.3">
      <c r="E263" s="63">
        <f t="shared" si="16"/>
        <v>261</v>
      </c>
      <c r="F263" s="62">
        <f>IF(F262&gt;$B$4,"",WORKDAY(F262,1,Feriados!$A$1:$A$5000))</f>
        <v>45048</v>
      </c>
      <c r="G263" s="64">
        <f t="shared" si="15"/>
        <v>11037.507084546476</v>
      </c>
      <c r="H263" s="64">
        <f t="shared" si="14"/>
        <v>1037.5070845464761</v>
      </c>
    </row>
    <row r="264" spans="5:8" x14ac:dyDescent="0.3">
      <c r="E264" s="63">
        <f t="shared" si="16"/>
        <v>262</v>
      </c>
      <c r="F264" s="62">
        <f>IF(F263&gt;$B$4,"",WORKDAY(F263,1,Feriados!$A$1:$A$5000))</f>
        <v>45049</v>
      </c>
      <c r="G264" s="64">
        <f t="shared" si="15"/>
        <v>11041.682424818275</v>
      </c>
      <c r="H264" s="64">
        <f t="shared" si="14"/>
        <v>1041.6824248182747</v>
      </c>
    </row>
    <row r="265" spans="5:8" x14ac:dyDescent="0.3">
      <c r="E265" s="63">
        <f t="shared" si="16"/>
        <v>263</v>
      </c>
      <c r="F265" s="62">
        <f>IF(F264&gt;$B$4,"",WORKDAY(F264,1,Feriados!$A$1:$A$5000))</f>
        <v>45050</v>
      </c>
      <c r="G265" s="64">
        <f t="shared" si="15"/>
        <v>11045.859344565062</v>
      </c>
      <c r="H265" s="64">
        <f t="shared" si="14"/>
        <v>1045.8593445650622</v>
      </c>
    </row>
    <row r="266" spans="5:8" x14ac:dyDescent="0.3">
      <c r="E266" s="63">
        <f t="shared" si="16"/>
        <v>264</v>
      </c>
      <c r="F266" s="62">
        <f>IF(F265&gt;$B$4,"",WORKDAY(F265,1,Feriados!$A$1:$A$5000))</f>
        <v>45051</v>
      </c>
      <c r="G266" s="64">
        <f t="shared" si="15"/>
        <v>11050.037844384333</v>
      </c>
      <c r="H266" s="64">
        <f t="shared" si="14"/>
        <v>1050.0378443843329</v>
      </c>
    </row>
    <row r="267" spans="5:8" x14ac:dyDescent="0.3">
      <c r="E267" s="63">
        <f t="shared" si="16"/>
        <v>265</v>
      </c>
      <c r="F267" s="62">
        <f>IF(F266&gt;$B$4,"",WORKDAY(F266,1,Feriados!$A$1:$A$5000))</f>
        <v>45054</v>
      </c>
      <c r="G267" s="64">
        <f t="shared" si="15"/>
        <v>11054.217924873807</v>
      </c>
      <c r="H267" s="64">
        <f t="shared" si="14"/>
        <v>1054.2179248738066</v>
      </c>
    </row>
    <row r="268" spans="5:8" x14ac:dyDescent="0.3">
      <c r="E268" s="63">
        <f t="shared" si="16"/>
        <v>266</v>
      </c>
      <c r="F268" s="62">
        <f>IF(F267&gt;$B$4,"",WORKDAY(F267,1,Feriados!$A$1:$A$5000))</f>
        <v>45055</v>
      </c>
      <c r="G268" s="64">
        <f t="shared" si="15"/>
        <v>11058.399586631431</v>
      </c>
      <c r="H268" s="64">
        <f t="shared" si="14"/>
        <v>1058.3995866314308</v>
      </c>
    </row>
    <row r="269" spans="5:8" x14ac:dyDescent="0.3">
      <c r="E269" s="63">
        <f t="shared" si="16"/>
        <v>267</v>
      </c>
      <c r="F269" s="62">
        <f>IF(F268&gt;$B$4,"",WORKDAY(F268,1,Feriados!$A$1:$A$5000))</f>
        <v>45056</v>
      </c>
      <c r="G269" s="64">
        <f t="shared" si="15"/>
        <v>11062.582830255378</v>
      </c>
      <c r="H269" s="64">
        <f t="shared" si="14"/>
        <v>1062.5828302553782</v>
      </c>
    </row>
    <row r="270" spans="5:8" x14ac:dyDescent="0.3">
      <c r="E270" s="63">
        <f t="shared" si="16"/>
        <v>268</v>
      </c>
      <c r="F270" s="62">
        <f>IF(F269&gt;$B$4,"",WORKDAY(F269,1,Feriados!$A$1:$A$5000))</f>
        <v>45057</v>
      </c>
      <c r="G270" s="64">
        <f t="shared" si="15"/>
        <v>11066.767656344045</v>
      </c>
      <c r="H270" s="64">
        <f t="shared" si="14"/>
        <v>1066.7676563440455</v>
      </c>
    </row>
    <row r="271" spans="5:8" x14ac:dyDescent="0.3">
      <c r="E271" s="63">
        <f t="shared" si="16"/>
        <v>269</v>
      </c>
      <c r="F271" s="62">
        <f>IF(F270&gt;$B$4,"",WORKDAY(F270,1,Feriados!$A$1:$A$5000))</f>
        <v>45058</v>
      </c>
      <c r="G271" s="64">
        <f t="shared" si="15"/>
        <v>11070.95406549606</v>
      </c>
      <c r="H271" s="64">
        <f t="shared" si="14"/>
        <v>1070.9540654960601</v>
      </c>
    </row>
    <row r="272" spans="5:8" x14ac:dyDescent="0.3">
      <c r="E272" s="63">
        <f t="shared" si="16"/>
        <v>270</v>
      </c>
      <c r="F272" s="62">
        <f>IF(F271&gt;$B$4,"",WORKDAY(F271,1,Feriados!$A$1:$A$5000))</f>
        <v>45061</v>
      </c>
      <c r="G272" s="64">
        <f t="shared" si="15"/>
        <v>11075.142058310272</v>
      </c>
      <c r="H272" s="64">
        <f t="shared" si="14"/>
        <v>1075.1420583102718</v>
      </c>
    </row>
    <row r="273" spans="5:8" x14ac:dyDescent="0.3">
      <c r="E273" s="63">
        <f t="shared" si="16"/>
        <v>271</v>
      </c>
      <c r="F273" s="62">
        <f>IF(F272&gt;$B$4,"",WORKDAY(F272,1,Feriados!$A$1:$A$5000))</f>
        <v>45062</v>
      </c>
      <c r="G273" s="64">
        <f t="shared" si="15"/>
        <v>11079.331635385759</v>
      </c>
      <c r="H273" s="64">
        <f t="shared" si="14"/>
        <v>1079.331635385759</v>
      </c>
    </row>
    <row r="274" spans="5:8" x14ac:dyDescent="0.3">
      <c r="E274" s="63">
        <f t="shared" si="16"/>
        <v>272</v>
      </c>
      <c r="F274" s="62">
        <f>IF(F273&gt;$B$4,"",WORKDAY(F273,1,Feriados!$A$1:$A$5000))</f>
        <v>45063</v>
      </c>
      <c r="G274" s="64">
        <f t="shared" si="15"/>
        <v>11083.522797321826</v>
      </c>
      <c r="H274" s="64">
        <f t="shared" si="14"/>
        <v>1083.5227973218261</v>
      </c>
    </row>
    <row r="275" spans="5:8" x14ac:dyDescent="0.3">
      <c r="E275" s="63">
        <f t="shared" si="16"/>
        <v>273</v>
      </c>
      <c r="F275" s="62">
        <f>IF(F274&gt;$B$4,"",WORKDAY(F274,1,Feriados!$A$1:$A$5000))</f>
        <v>45064</v>
      </c>
      <c r="G275" s="64">
        <f t="shared" si="15"/>
        <v>11087.715544718007</v>
      </c>
      <c r="H275" s="64">
        <f t="shared" si="14"/>
        <v>1087.7155447180066</v>
      </c>
    </row>
    <row r="276" spans="5:8" x14ac:dyDescent="0.3">
      <c r="E276" s="63">
        <f t="shared" si="16"/>
        <v>274</v>
      </c>
      <c r="F276" s="62">
        <f>IF(F275&gt;$B$4,"",WORKDAY(F275,1,Feriados!$A$1:$A$5000))</f>
        <v>45065</v>
      </c>
      <c r="G276" s="64">
        <f t="shared" si="15"/>
        <v>11091.909878174056</v>
      </c>
      <c r="H276" s="64">
        <f t="shared" si="14"/>
        <v>1091.9098781740558</v>
      </c>
    </row>
    <row r="277" spans="5:8" x14ac:dyDescent="0.3">
      <c r="E277" s="63">
        <f t="shared" si="16"/>
        <v>275</v>
      </c>
      <c r="F277" s="62">
        <f>IF(F276&gt;$B$4,"",WORKDAY(F276,1,Feriados!$A$1:$A$5000))</f>
        <v>45068</v>
      </c>
      <c r="G277" s="64">
        <f t="shared" si="15"/>
        <v>11096.10579828996</v>
      </c>
      <c r="H277" s="64">
        <f t="shared" si="14"/>
        <v>1096.1057982899601</v>
      </c>
    </row>
    <row r="278" spans="5:8" x14ac:dyDescent="0.3">
      <c r="E278" s="63">
        <f t="shared" si="16"/>
        <v>276</v>
      </c>
      <c r="F278" s="62">
        <f>IF(F277&gt;$B$4,"",WORKDAY(F277,1,Feriados!$A$1:$A$5000))</f>
        <v>45069</v>
      </c>
      <c r="G278" s="64">
        <f t="shared" si="15"/>
        <v>11100.303305665933</v>
      </c>
      <c r="H278" s="64">
        <f t="shared" si="14"/>
        <v>1100.3033056659333</v>
      </c>
    </row>
    <row r="279" spans="5:8" x14ac:dyDescent="0.3">
      <c r="E279" s="63">
        <f t="shared" si="16"/>
        <v>277</v>
      </c>
      <c r="F279" s="62">
        <f>IF(F278&gt;$B$4,"",WORKDAY(F278,1,Feriados!$A$1:$A$5000))</f>
        <v>45070</v>
      </c>
      <c r="G279" s="64">
        <f t="shared" si="15"/>
        <v>11104.502400902413</v>
      </c>
      <c r="H279" s="64">
        <f t="shared" si="14"/>
        <v>1104.5024009024128</v>
      </c>
    </row>
    <row r="280" spans="5:8" x14ac:dyDescent="0.3">
      <c r="E280" s="63">
        <f t="shared" si="16"/>
        <v>278</v>
      </c>
      <c r="F280" s="62">
        <f>IF(F279&gt;$B$4,"",WORKDAY(F279,1,Feriados!$A$1:$A$5000))</f>
        <v>45071</v>
      </c>
      <c r="G280" s="64">
        <f t="shared" si="15"/>
        <v>11108.703084600063</v>
      </c>
      <c r="H280" s="64">
        <f t="shared" si="14"/>
        <v>1108.7030846000634</v>
      </c>
    </row>
    <row r="281" spans="5:8" x14ac:dyDescent="0.3">
      <c r="E281" s="63">
        <f t="shared" si="16"/>
        <v>279</v>
      </c>
      <c r="F281" s="62">
        <f>IF(F280&gt;$B$4,"",WORKDAY(F280,1,Feriados!$A$1:$A$5000))</f>
        <v>45072</v>
      </c>
      <c r="G281" s="64">
        <f t="shared" si="15"/>
        <v>11112.905357359781</v>
      </c>
      <c r="H281" s="64">
        <f t="shared" si="14"/>
        <v>1112.9053573597812</v>
      </c>
    </row>
    <row r="282" spans="5:8" x14ac:dyDescent="0.3">
      <c r="E282" s="63">
        <f t="shared" si="16"/>
        <v>280</v>
      </c>
      <c r="F282" s="62">
        <f>IF(F281&gt;$B$4,"",WORKDAY(F281,1,Feriados!$A$1:$A$5000))</f>
        <v>45075</v>
      </c>
      <c r="G282" s="64">
        <f t="shared" si="15"/>
        <v>11117.109219782686</v>
      </c>
      <c r="H282" s="64">
        <f t="shared" si="14"/>
        <v>1117.1092197826856</v>
      </c>
    </row>
    <row r="283" spans="5:8" x14ac:dyDescent="0.3">
      <c r="E283" s="63">
        <f t="shared" si="16"/>
        <v>281</v>
      </c>
      <c r="F283" s="62">
        <f>IF(F282&gt;$B$4,"",WORKDAY(F282,1,Feriados!$A$1:$A$5000))</f>
        <v>45076</v>
      </c>
      <c r="G283" s="64">
        <f t="shared" si="15"/>
        <v>11121.314672470126</v>
      </c>
      <c r="H283" s="64">
        <f t="shared" si="14"/>
        <v>1121.3146724701255</v>
      </c>
    </row>
    <row r="284" spans="5:8" x14ac:dyDescent="0.3">
      <c r="E284" s="63">
        <f t="shared" si="16"/>
        <v>282</v>
      </c>
      <c r="F284" s="62">
        <f>IF(F283&gt;$B$4,"",WORKDAY(F283,1,Feriados!$A$1:$A$5000))</f>
        <v>45077</v>
      </c>
      <c r="G284" s="64">
        <f t="shared" si="15"/>
        <v>11125.521716023675</v>
      </c>
      <c r="H284" s="64">
        <f t="shared" si="14"/>
        <v>1125.5217160236753</v>
      </c>
    </row>
    <row r="285" spans="5:8" x14ac:dyDescent="0.3">
      <c r="E285" s="63">
        <f t="shared" si="16"/>
        <v>283</v>
      </c>
      <c r="F285" s="62">
        <f>IF(F284&gt;$B$4,"",WORKDAY(F284,1,Feriados!$A$1:$A$5000))</f>
        <v>45078</v>
      </c>
      <c r="G285" s="64">
        <f t="shared" si="15"/>
        <v>11129.730351045138</v>
      </c>
      <c r="H285" s="64">
        <f t="shared" si="14"/>
        <v>1129.7303510451384</v>
      </c>
    </row>
    <row r="286" spans="5:8" x14ac:dyDescent="0.3">
      <c r="E286" s="63">
        <f t="shared" si="16"/>
        <v>284</v>
      </c>
      <c r="F286" s="62">
        <f>IF(F285&gt;$B$4,"",WORKDAY(F285,1,Feriados!$A$1:$A$5000))</f>
        <v>45079</v>
      </c>
      <c r="G286" s="64">
        <f t="shared" si="15"/>
        <v>11133.940578136548</v>
      </c>
      <c r="H286" s="64">
        <f t="shared" si="14"/>
        <v>1133.9405781365476</v>
      </c>
    </row>
    <row r="287" spans="5:8" x14ac:dyDescent="0.3">
      <c r="E287" s="63">
        <f t="shared" si="16"/>
        <v>285</v>
      </c>
      <c r="F287" s="62">
        <f>IF(F286&gt;$B$4,"",WORKDAY(F286,1,Feriados!$A$1:$A$5000))</f>
        <v>45082</v>
      </c>
      <c r="G287" s="64">
        <f t="shared" si="15"/>
        <v>11138.152397900159</v>
      </c>
      <c r="H287" s="64">
        <f t="shared" si="14"/>
        <v>1138.1523979001595</v>
      </c>
    </row>
    <row r="288" spans="5:8" x14ac:dyDescent="0.3">
      <c r="E288" s="63">
        <f t="shared" si="16"/>
        <v>286</v>
      </c>
      <c r="F288" s="62">
        <f>IF(F287&gt;$B$4,"",WORKDAY(F287,1,Feriados!$A$1:$A$5000))</f>
        <v>45083</v>
      </c>
      <c r="G288" s="64">
        <f t="shared" si="15"/>
        <v>11142.365810938461</v>
      </c>
      <c r="H288" s="64">
        <f t="shared" si="14"/>
        <v>1142.3658109384614</v>
      </c>
    </row>
    <row r="289" spans="5:8" x14ac:dyDescent="0.3">
      <c r="E289" s="63">
        <f t="shared" si="16"/>
        <v>287</v>
      </c>
      <c r="F289" s="62">
        <f>IF(F288&gt;$B$4,"",WORKDAY(F288,1,Feriados!$A$1:$A$5000))</f>
        <v>45084</v>
      </c>
      <c r="G289" s="64">
        <f t="shared" si="15"/>
        <v>11146.580817854167</v>
      </c>
      <c r="H289" s="64">
        <f t="shared" si="14"/>
        <v>1146.5808178541665</v>
      </c>
    </row>
    <row r="290" spans="5:8" x14ac:dyDescent="0.3">
      <c r="E290" s="63">
        <f t="shared" si="16"/>
        <v>288</v>
      </c>
      <c r="F290" s="62">
        <f>IF(F289&gt;$B$4,"",WORKDAY(F289,1,Feriados!$A$1:$A$5000))</f>
        <v>45086</v>
      </c>
      <c r="G290" s="64">
        <f t="shared" si="15"/>
        <v>11150.797419250219</v>
      </c>
      <c r="H290" s="64">
        <f t="shared" si="14"/>
        <v>1150.7974192502188</v>
      </c>
    </row>
    <row r="291" spans="5:8" x14ac:dyDescent="0.3">
      <c r="E291" s="63">
        <f t="shared" si="16"/>
        <v>289</v>
      </c>
      <c r="F291" s="62">
        <f>IF(F290&gt;$B$4,"",WORKDAY(F290,1,Feriados!$A$1:$A$5000))</f>
        <v>45089</v>
      </c>
      <c r="G291" s="64">
        <f t="shared" si="15"/>
        <v>11155.015615729788</v>
      </c>
      <c r="H291" s="64">
        <f t="shared" si="14"/>
        <v>1155.0156157297879</v>
      </c>
    </row>
    <row r="292" spans="5:8" x14ac:dyDescent="0.3">
      <c r="E292" s="63">
        <f t="shared" si="16"/>
        <v>290</v>
      </c>
      <c r="F292" s="62">
        <f>IF(F291&gt;$B$4,"",WORKDAY(F291,1,Feriados!$A$1:$A$5000))</f>
        <v>45090</v>
      </c>
      <c r="G292" s="64">
        <f t="shared" si="15"/>
        <v>11159.235407896273</v>
      </c>
      <c r="H292" s="64">
        <f t="shared" si="14"/>
        <v>1159.2354078962726</v>
      </c>
    </row>
    <row r="293" spans="5:8" x14ac:dyDescent="0.3">
      <c r="E293" s="63">
        <f t="shared" si="16"/>
        <v>291</v>
      </c>
      <c r="F293" s="62">
        <f>IF(F292&gt;$B$4,"",WORKDAY(F292,1,Feriados!$A$1:$A$5000))</f>
        <v>45091</v>
      </c>
      <c r="G293" s="64">
        <f t="shared" si="15"/>
        <v>11163.456796353301</v>
      </c>
      <c r="H293" s="64">
        <f t="shared" si="14"/>
        <v>1163.4567963533009</v>
      </c>
    </row>
    <row r="294" spans="5:8" x14ac:dyDescent="0.3">
      <c r="E294" s="63">
        <f t="shared" si="16"/>
        <v>292</v>
      </c>
      <c r="F294" s="62">
        <f>IF(F293&gt;$B$4,"",WORKDAY(F293,1,Feriados!$A$1:$A$5000))</f>
        <v>45092</v>
      </c>
      <c r="G294" s="64">
        <f t="shared" si="15"/>
        <v>11167.679781704726</v>
      </c>
      <c r="H294" s="64">
        <f t="shared" si="14"/>
        <v>1167.6797817047263</v>
      </c>
    </row>
    <row r="295" spans="5:8" x14ac:dyDescent="0.3">
      <c r="E295" s="63">
        <f t="shared" si="16"/>
        <v>293</v>
      </c>
      <c r="F295" s="62">
        <f>IF(F294&gt;$B$4,"",WORKDAY(F294,1,Feriados!$A$1:$A$5000))</f>
        <v>45093</v>
      </c>
      <c r="G295" s="64">
        <f t="shared" si="15"/>
        <v>11171.904364554634</v>
      </c>
      <c r="H295" s="64">
        <f t="shared" si="14"/>
        <v>1171.9043645546335</v>
      </c>
    </row>
    <row r="296" spans="5:8" x14ac:dyDescent="0.3">
      <c r="E296" s="63">
        <f t="shared" si="16"/>
        <v>294</v>
      </c>
      <c r="F296" s="62">
        <f>IF(F295&gt;$B$4,"",WORKDAY(F295,1,Feriados!$A$1:$A$5000))</f>
        <v>45096</v>
      </c>
      <c r="G296" s="64">
        <f t="shared" si="15"/>
        <v>11176.130545507334</v>
      </c>
      <c r="H296" s="64">
        <f t="shared" si="14"/>
        <v>1176.1305455073343</v>
      </c>
    </row>
    <row r="297" spans="5:8" x14ac:dyDescent="0.3">
      <c r="E297" s="63">
        <f t="shared" si="16"/>
        <v>295</v>
      </c>
      <c r="F297" s="62">
        <f>IF(F296&gt;$B$4,"",WORKDAY(F296,1,Feriados!$A$1:$A$5000))</f>
        <v>45097</v>
      </c>
      <c r="G297" s="64">
        <f t="shared" si="15"/>
        <v>11180.358325167368</v>
      </c>
      <c r="H297" s="64">
        <f t="shared" si="14"/>
        <v>1180.3583251673681</v>
      </c>
    </row>
    <row r="298" spans="5:8" x14ac:dyDescent="0.3">
      <c r="E298" s="63">
        <f t="shared" si="16"/>
        <v>296</v>
      </c>
      <c r="F298" s="62">
        <f>IF(F297&gt;$B$4,"",WORKDAY(F297,1,Feriados!$A$1:$A$5000))</f>
        <v>45098</v>
      </c>
      <c r="G298" s="64">
        <f t="shared" si="15"/>
        <v>11184.587704139505</v>
      </c>
      <c r="H298" s="64">
        <f t="shared" si="14"/>
        <v>1184.5877041395051</v>
      </c>
    </row>
    <row r="299" spans="5:8" x14ac:dyDescent="0.3">
      <c r="E299" s="63">
        <f t="shared" si="16"/>
        <v>297</v>
      </c>
      <c r="F299" s="62">
        <f>IF(F298&gt;$B$4,"",WORKDAY(F298,1,Feriados!$A$1:$A$5000))</f>
        <v>45099</v>
      </c>
      <c r="G299" s="64">
        <f t="shared" si="15"/>
        <v>11188.818683028745</v>
      </c>
      <c r="H299" s="64">
        <f t="shared" si="14"/>
        <v>1188.818683028745</v>
      </c>
    </row>
    <row r="300" spans="5:8" x14ac:dyDescent="0.3">
      <c r="E300" s="63">
        <f t="shared" si="16"/>
        <v>298</v>
      </c>
      <c r="F300" s="62">
        <f>IF(F299&gt;$B$4,"",WORKDAY(F299,1,Feriados!$A$1:$A$5000))</f>
        <v>45100</v>
      </c>
      <c r="G300" s="64">
        <f t="shared" si="15"/>
        <v>11193.051262440315</v>
      </c>
      <c r="H300" s="64">
        <f t="shared" si="14"/>
        <v>1193.0512624403145</v>
      </c>
    </row>
    <row r="301" spans="5:8" x14ac:dyDescent="0.3">
      <c r="E301" s="63">
        <f t="shared" si="16"/>
        <v>299</v>
      </c>
      <c r="F301" s="62">
        <f>IF(F300&gt;$B$4,"",WORKDAY(F300,1,Feriados!$A$1:$A$5000))</f>
        <v>45103</v>
      </c>
      <c r="G301" s="64">
        <f t="shared" si="15"/>
        <v>11197.285442979668</v>
      </c>
      <c r="H301" s="64">
        <f t="shared" si="14"/>
        <v>1197.285442979668</v>
      </c>
    </row>
    <row r="302" spans="5:8" x14ac:dyDescent="0.3">
      <c r="E302" s="63">
        <f t="shared" si="16"/>
        <v>300</v>
      </c>
      <c r="F302" s="62">
        <f>IF(F301&gt;$B$4,"",WORKDAY(F301,1,Feriados!$A$1:$A$5000))</f>
        <v>45104</v>
      </c>
      <c r="G302" s="64">
        <f t="shared" si="15"/>
        <v>11201.521225252493</v>
      </c>
      <c r="H302" s="64">
        <f t="shared" si="14"/>
        <v>1201.5212252524925</v>
      </c>
    </row>
    <row r="303" spans="5:8" x14ac:dyDescent="0.3">
      <c r="E303" s="63">
        <f t="shared" si="16"/>
        <v>301</v>
      </c>
      <c r="F303" s="62">
        <f>IF(F302&gt;$B$4,"",WORKDAY(F302,1,Feriados!$A$1:$A$5000))</f>
        <v>45105</v>
      </c>
      <c r="G303" s="64">
        <f t="shared" si="15"/>
        <v>11205.758609864701</v>
      </c>
      <c r="H303" s="64">
        <f t="shared" si="14"/>
        <v>1205.7586098647007</v>
      </c>
    </row>
    <row r="304" spans="5:8" x14ac:dyDescent="0.3">
      <c r="E304" s="63">
        <f t="shared" si="16"/>
        <v>302</v>
      </c>
      <c r="F304" s="62">
        <f>IF(F303&gt;$B$4,"",WORKDAY(F303,1,Feriados!$A$1:$A$5000))</f>
        <v>45106</v>
      </c>
      <c r="G304" s="64">
        <f t="shared" si="15"/>
        <v>11209.997597422436</v>
      </c>
      <c r="H304" s="64">
        <f t="shared" si="14"/>
        <v>1209.9975974224362</v>
      </c>
    </row>
    <row r="305" spans="5:8" x14ac:dyDescent="0.3">
      <c r="E305" s="63">
        <f t="shared" si="16"/>
        <v>303</v>
      </c>
      <c r="F305" s="62">
        <f>IF(F304&gt;$B$4,"",WORKDAY(F304,1,Feriados!$A$1:$A$5000))</f>
        <v>45107</v>
      </c>
      <c r="G305" s="64">
        <f t="shared" si="15"/>
        <v>11214.238188532072</v>
      </c>
      <c r="H305" s="64">
        <f t="shared" si="14"/>
        <v>1214.2381885320719</v>
      </c>
    </row>
    <row r="306" spans="5:8" x14ac:dyDescent="0.3">
      <c r="E306" s="63">
        <f t="shared" si="16"/>
        <v>304</v>
      </c>
      <c r="F306" s="62">
        <f>IF(F305&gt;$B$4,"",WORKDAY(F305,1,Feriados!$A$1:$A$5000))</f>
        <v>45110</v>
      </c>
      <c r="G306" s="64">
        <f t="shared" si="15"/>
        <v>11218.480383800212</v>
      </c>
      <c r="H306" s="64">
        <f t="shared" si="14"/>
        <v>1218.4803838002117</v>
      </c>
    </row>
    <row r="307" spans="5:8" x14ac:dyDescent="0.3">
      <c r="E307" s="63">
        <f t="shared" si="16"/>
        <v>305</v>
      </c>
      <c r="F307" s="62">
        <f>IF(F306&gt;$B$4,"",WORKDAY(F306,1,Feriados!$A$1:$A$5000))</f>
        <v>45111</v>
      </c>
      <c r="G307" s="64">
        <f t="shared" si="15"/>
        <v>11222.724183833685</v>
      </c>
      <c r="H307" s="64">
        <f t="shared" si="14"/>
        <v>1222.7241838336849</v>
      </c>
    </row>
    <row r="308" spans="5:8" x14ac:dyDescent="0.3">
      <c r="E308" s="63">
        <f t="shared" si="16"/>
        <v>306</v>
      </c>
      <c r="F308" s="62">
        <f>IF(F307&gt;$B$4,"",WORKDAY(F307,1,Feriados!$A$1:$A$5000))</f>
        <v>45112</v>
      </c>
      <c r="G308" s="64">
        <f t="shared" si="15"/>
        <v>11226.969589239554</v>
      </c>
      <c r="H308" s="64">
        <f t="shared" si="14"/>
        <v>1226.9695892395539</v>
      </c>
    </row>
    <row r="309" spans="5:8" x14ac:dyDescent="0.3">
      <c r="E309" s="63">
        <f t="shared" si="16"/>
        <v>307</v>
      </c>
      <c r="F309" s="62">
        <f>IF(F308&gt;$B$4,"",WORKDAY(F308,1,Feriados!$A$1:$A$5000))</f>
        <v>45113</v>
      </c>
      <c r="G309" s="64">
        <f t="shared" si="15"/>
        <v>11231.216600625108</v>
      </c>
      <c r="H309" s="64">
        <f t="shared" si="14"/>
        <v>1231.2166006251082</v>
      </c>
    </row>
    <row r="310" spans="5:8" x14ac:dyDescent="0.3">
      <c r="E310" s="63">
        <f t="shared" si="16"/>
        <v>308</v>
      </c>
      <c r="F310" s="62">
        <f>IF(F309&gt;$B$4,"",WORKDAY(F309,1,Feriados!$A$1:$A$5000))</f>
        <v>45114</v>
      </c>
      <c r="G310" s="64">
        <f t="shared" si="15"/>
        <v>11235.465218597868</v>
      </c>
      <c r="H310" s="64">
        <f t="shared" si="14"/>
        <v>1235.4652185978684</v>
      </c>
    </row>
    <row r="311" spans="5:8" x14ac:dyDescent="0.3">
      <c r="E311" s="63">
        <f t="shared" si="16"/>
        <v>309</v>
      </c>
      <c r="F311" s="62">
        <f>IF(F310&gt;$B$4,"",WORKDAY(F310,1,Feriados!$A$1:$A$5000))</f>
        <v>45117</v>
      </c>
      <c r="G311" s="64">
        <f t="shared" si="15"/>
        <v>11239.715443765586</v>
      </c>
      <c r="H311" s="64">
        <f t="shared" si="14"/>
        <v>1239.7154437655863</v>
      </c>
    </row>
    <row r="312" spans="5:8" x14ac:dyDescent="0.3">
      <c r="E312" s="63">
        <f t="shared" si="16"/>
        <v>310</v>
      </c>
      <c r="F312" s="62">
        <f>IF(F311&gt;$B$4,"",WORKDAY(F311,1,Feriados!$A$1:$A$5000))</f>
        <v>45118</v>
      </c>
      <c r="G312" s="64">
        <f t="shared" si="15"/>
        <v>11243.967276736241</v>
      </c>
      <c r="H312" s="64">
        <f t="shared" si="14"/>
        <v>1243.9672767362408</v>
      </c>
    </row>
    <row r="313" spans="5:8" x14ac:dyDescent="0.3">
      <c r="E313" s="63">
        <f t="shared" si="16"/>
        <v>311</v>
      </c>
      <c r="F313" s="62">
        <f>IF(F312&gt;$B$4,"",WORKDAY(F312,1,Feriados!$A$1:$A$5000))</f>
        <v>45119</v>
      </c>
      <c r="G313" s="64">
        <f t="shared" si="15"/>
        <v>11248.220718118042</v>
      </c>
      <c r="H313" s="64">
        <f t="shared" si="14"/>
        <v>1248.220718118042</v>
      </c>
    </row>
    <row r="314" spans="5:8" x14ac:dyDescent="0.3">
      <c r="E314" s="63">
        <f t="shared" si="16"/>
        <v>312</v>
      </c>
      <c r="F314" s="62">
        <f>IF(F313&gt;$B$4,"",WORKDAY(F313,1,Feriados!$A$1:$A$5000))</f>
        <v>45120</v>
      </c>
      <c r="G314" s="64">
        <f t="shared" si="15"/>
        <v>11252.475768519431</v>
      </c>
      <c r="H314" s="64">
        <f t="shared" si="14"/>
        <v>1252.4757685194309</v>
      </c>
    </row>
    <row r="315" spans="5:8" x14ac:dyDescent="0.3">
      <c r="E315" s="63">
        <f t="shared" si="16"/>
        <v>313</v>
      </c>
      <c r="F315" s="62">
        <f>IF(F314&gt;$B$4,"",WORKDAY(F314,1,Feriados!$A$1:$A$5000))</f>
        <v>45121</v>
      </c>
      <c r="G315" s="64">
        <f t="shared" si="15"/>
        <v>11256.732428549078</v>
      </c>
      <c r="H315" s="64">
        <f t="shared" si="14"/>
        <v>1256.7324285490777</v>
      </c>
    </row>
    <row r="316" spans="5:8" x14ac:dyDescent="0.3">
      <c r="E316" s="63">
        <f t="shared" si="16"/>
        <v>314</v>
      </c>
      <c r="F316" s="62">
        <f>IF(F315&gt;$B$4,"",WORKDAY(F315,1,Feriados!$A$1:$A$5000))</f>
        <v>45124</v>
      </c>
      <c r="G316" s="64">
        <f t="shared" si="15"/>
        <v>11260.990698815884</v>
      </c>
      <c r="H316" s="64">
        <f t="shared" si="14"/>
        <v>1260.9906988158837</v>
      </c>
    </row>
    <row r="317" spans="5:8" x14ac:dyDescent="0.3">
      <c r="E317" s="63">
        <f t="shared" si="16"/>
        <v>315</v>
      </c>
      <c r="F317" s="62">
        <f>IF(F316&gt;$B$4,"",WORKDAY(F316,1,Feriados!$A$1:$A$5000))</f>
        <v>45125</v>
      </c>
      <c r="G317" s="64">
        <f t="shared" si="15"/>
        <v>11265.250579928977</v>
      </c>
      <c r="H317" s="64">
        <f t="shared" si="14"/>
        <v>1265.2505799289775</v>
      </c>
    </row>
    <row r="318" spans="5:8" x14ac:dyDescent="0.3">
      <c r="E318" s="63">
        <f t="shared" si="16"/>
        <v>316</v>
      </c>
      <c r="F318" s="62">
        <f>IF(F317&gt;$B$4,"",WORKDAY(F317,1,Feriados!$A$1:$A$5000))</f>
        <v>45126</v>
      </c>
      <c r="G318" s="64">
        <f t="shared" si="15"/>
        <v>11269.512072497722</v>
      </c>
      <c r="H318" s="64">
        <f t="shared" si="14"/>
        <v>1269.5120724977223</v>
      </c>
    </row>
    <row r="319" spans="5:8" x14ac:dyDescent="0.3">
      <c r="E319" s="63">
        <f t="shared" si="16"/>
        <v>317</v>
      </c>
      <c r="F319" s="62">
        <f>IF(F318&gt;$B$4,"",WORKDAY(F318,1,Feriados!$A$1:$A$5000))</f>
        <v>45127</v>
      </c>
      <c r="G319" s="64">
        <f t="shared" si="15"/>
        <v>11273.775177131711</v>
      </c>
      <c r="H319" s="64">
        <f t="shared" si="14"/>
        <v>1273.7751771317107</v>
      </c>
    </row>
    <row r="320" spans="5:8" x14ac:dyDescent="0.3">
      <c r="E320" s="63">
        <f t="shared" si="16"/>
        <v>318</v>
      </c>
      <c r="F320" s="62">
        <f>IF(F319&gt;$B$4,"",WORKDAY(F319,1,Feriados!$A$1:$A$5000))</f>
        <v>45128</v>
      </c>
      <c r="G320" s="64">
        <f t="shared" si="15"/>
        <v>11278.039894440764</v>
      </c>
      <c r="H320" s="64">
        <f t="shared" si="14"/>
        <v>1278.0398944407643</v>
      </c>
    </row>
    <row r="321" spans="5:8" x14ac:dyDescent="0.3">
      <c r="E321" s="63">
        <f t="shared" si="16"/>
        <v>319</v>
      </c>
      <c r="F321" s="62">
        <f>IF(F320&gt;$B$4,"",WORKDAY(F320,1,Feriados!$A$1:$A$5000))</f>
        <v>45131</v>
      </c>
      <c r="G321" s="64">
        <f t="shared" si="15"/>
        <v>11282.306225034938</v>
      </c>
      <c r="H321" s="64">
        <f t="shared" si="14"/>
        <v>1282.3062250349376</v>
      </c>
    </row>
    <row r="322" spans="5:8" x14ac:dyDescent="0.3">
      <c r="E322" s="63">
        <f t="shared" si="16"/>
        <v>320</v>
      </c>
      <c r="F322" s="62">
        <f>IF(F321&gt;$B$4,"",WORKDAY(F321,1,Feriados!$A$1:$A$5000))</f>
        <v>45132</v>
      </c>
      <c r="G322" s="64">
        <f t="shared" si="15"/>
        <v>11286.574169524514</v>
      </c>
      <c r="H322" s="64">
        <f t="shared" si="14"/>
        <v>1286.5741695245142</v>
      </c>
    </row>
    <row r="323" spans="5:8" x14ac:dyDescent="0.3">
      <c r="E323" s="63">
        <f t="shared" si="16"/>
        <v>321</v>
      </c>
      <c r="F323" s="62">
        <f>IF(F322&gt;$B$4,"",WORKDAY(F322,1,Feriados!$A$1:$A$5000))</f>
        <v>45133</v>
      </c>
      <c r="G323" s="64">
        <f t="shared" si="15"/>
        <v>11290.843728520007</v>
      </c>
      <c r="H323" s="64">
        <f t="shared" ref="H323:H386" si="17">IF(F323="","",+((1+$B$11)^(1/252)*G322)-$G$2)</f>
        <v>1290.8437285200071</v>
      </c>
    </row>
    <row r="324" spans="5:8" x14ac:dyDescent="0.3">
      <c r="E324" s="63">
        <f t="shared" si="16"/>
        <v>322</v>
      </c>
      <c r="F324" s="62">
        <f>IF(F323&gt;$B$4,"",WORKDAY(F323,1,Feriados!$A$1:$A$5000))</f>
        <v>45134</v>
      </c>
      <c r="G324" s="64">
        <f t="shared" ref="G324:G387" si="18">IF(F324="","",+(1+$B$11)^(1/252)*G323)</f>
        <v>11295.114902632164</v>
      </c>
      <c r="H324" s="64">
        <f t="shared" si="17"/>
        <v>1295.1149026321636</v>
      </c>
    </row>
    <row r="325" spans="5:8" x14ac:dyDescent="0.3">
      <c r="E325" s="63">
        <f t="shared" ref="E325:E388" si="19">E324+1</f>
        <v>323</v>
      </c>
      <c r="F325" s="62">
        <f>IF(F324&gt;$B$4,"",WORKDAY(F324,1,Feriados!$A$1:$A$5000))</f>
        <v>45135</v>
      </c>
      <c r="G325" s="64">
        <f t="shared" si="18"/>
        <v>11299.387692471961</v>
      </c>
      <c r="H325" s="64">
        <f t="shared" si="17"/>
        <v>1299.3876924719607</v>
      </c>
    </row>
    <row r="326" spans="5:8" x14ac:dyDescent="0.3">
      <c r="E326" s="63">
        <f t="shared" si="19"/>
        <v>324</v>
      </c>
      <c r="F326" s="62">
        <f>IF(F325&gt;$B$4,"",WORKDAY(F325,1,Feriados!$A$1:$A$5000))</f>
        <v>45138</v>
      </c>
      <c r="G326" s="64">
        <f t="shared" si="18"/>
        <v>11303.662098650608</v>
      </c>
      <c r="H326" s="64">
        <f t="shared" si="17"/>
        <v>1303.6620986506077</v>
      </c>
    </row>
    <row r="327" spans="5:8" x14ac:dyDescent="0.3">
      <c r="E327" s="63">
        <f t="shared" si="19"/>
        <v>325</v>
      </c>
      <c r="F327" s="62">
        <f>IF(F326&gt;$B$4,"",WORKDAY(F326,1,Feriados!$A$1:$A$5000))</f>
        <v>45139</v>
      </c>
      <c r="G327" s="64">
        <f t="shared" si="18"/>
        <v>11307.938121779542</v>
      </c>
      <c r="H327" s="64">
        <f t="shared" si="17"/>
        <v>1307.9381217795417</v>
      </c>
    </row>
    <row r="328" spans="5:8" x14ac:dyDescent="0.3">
      <c r="E328" s="63">
        <f t="shared" si="19"/>
        <v>326</v>
      </c>
      <c r="F328" s="62">
        <f>IF(F327&gt;$B$4,"",WORKDAY(F327,1,Feriados!$A$1:$A$5000))</f>
        <v>45140</v>
      </c>
      <c r="G328" s="64">
        <f t="shared" si="18"/>
        <v>11312.215762470434</v>
      </c>
      <c r="H328" s="64">
        <f t="shared" si="17"/>
        <v>1312.2157624704341</v>
      </c>
    </row>
    <row r="329" spans="5:8" x14ac:dyDescent="0.3">
      <c r="E329" s="63">
        <f t="shared" si="19"/>
        <v>327</v>
      </c>
      <c r="F329" s="62">
        <f>IF(F328&gt;$B$4,"",WORKDAY(F328,1,Feriados!$A$1:$A$5000))</f>
        <v>45141</v>
      </c>
      <c r="G329" s="64">
        <f t="shared" si="18"/>
        <v>11316.495021335186</v>
      </c>
      <c r="H329" s="64">
        <f t="shared" si="17"/>
        <v>1316.4950213351858</v>
      </c>
    </row>
    <row r="330" spans="5:8" x14ac:dyDescent="0.3">
      <c r="E330" s="63">
        <f t="shared" si="19"/>
        <v>328</v>
      </c>
      <c r="F330" s="62">
        <f>IF(F329&gt;$B$4,"",WORKDAY(F329,1,Feriados!$A$1:$A$5000))</f>
        <v>45142</v>
      </c>
      <c r="G330" s="64">
        <f t="shared" si="18"/>
        <v>11320.775898985932</v>
      </c>
      <c r="H330" s="64">
        <f t="shared" si="17"/>
        <v>1320.7758989859321</v>
      </c>
    </row>
    <row r="331" spans="5:8" x14ac:dyDescent="0.3">
      <c r="E331" s="63">
        <f t="shared" si="19"/>
        <v>329</v>
      </c>
      <c r="F331" s="62">
        <f>IF(F330&gt;$B$4,"",WORKDAY(F330,1,Feriados!$A$1:$A$5000))</f>
        <v>45145</v>
      </c>
      <c r="G331" s="64">
        <f t="shared" si="18"/>
        <v>11325.058396035036</v>
      </c>
      <c r="H331" s="64">
        <f t="shared" si="17"/>
        <v>1325.0583960350359</v>
      </c>
    </row>
    <row r="332" spans="5:8" x14ac:dyDescent="0.3">
      <c r="E332" s="63">
        <f t="shared" si="19"/>
        <v>330</v>
      </c>
      <c r="F332" s="62">
        <f>IF(F331&gt;$B$4,"",WORKDAY(F331,1,Feriados!$A$1:$A$5000))</f>
        <v>45146</v>
      </c>
      <c r="G332" s="64">
        <f t="shared" si="18"/>
        <v>11329.342513095095</v>
      </c>
      <c r="H332" s="64">
        <f t="shared" si="17"/>
        <v>1329.3425130950945</v>
      </c>
    </row>
    <row r="333" spans="5:8" x14ac:dyDescent="0.3">
      <c r="E333" s="63">
        <f t="shared" si="19"/>
        <v>331</v>
      </c>
      <c r="F333" s="62">
        <f>IF(F332&gt;$B$4,"",WORKDAY(F332,1,Feriados!$A$1:$A$5000))</f>
        <v>45147</v>
      </c>
      <c r="G333" s="64">
        <f t="shared" si="18"/>
        <v>11333.628250778936</v>
      </c>
      <c r="H333" s="64">
        <f t="shared" si="17"/>
        <v>1333.6282507789365</v>
      </c>
    </row>
    <row r="334" spans="5:8" x14ac:dyDescent="0.3">
      <c r="E334" s="63">
        <f t="shared" si="19"/>
        <v>332</v>
      </c>
      <c r="F334" s="62">
        <f>IF(F333&gt;$B$4,"",WORKDAY(F333,1,Feriados!$A$1:$A$5000))</f>
        <v>45148</v>
      </c>
      <c r="G334" s="64">
        <f t="shared" si="18"/>
        <v>11337.915609699623</v>
      </c>
      <c r="H334" s="64">
        <f t="shared" si="17"/>
        <v>1337.915609699623</v>
      </c>
    </row>
    <row r="335" spans="5:8" x14ac:dyDescent="0.3">
      <c r="E335" s="63">
        <f t="shared" si="19"/>
        <v>333</v>
      </c>
      <c r="F335" s="62">
        <f>IF(F334&gt;$B$4,"",WORKDAY(F334,1,Feriados!$A$1:$A$5000))</f>
        <v>45149</v>
      </c>
      <c r="G335" s="64">
        <f t="shared" si="18"/>
        <v>11342.204590470445</v>
      </c>
      <c r="H335" s="64">
        <f t="shared" si="17"/>
        <v>1342.2045904704446</v>
      </c>
    </row>
    <row r="336" spans="5:8" x14ac:dyDescent="0.3">
      <c r="E336" s="63">
        <f t="shared" si="19"/>
        <v>334</v>
      </c>
      <c r="F336" s="62">
        <f>IF(F335&gt;$B$4,"",WORKDAY(F335,1,Feriados!$A$1:$A$5000))</f>
        <v>45152</v>
      </c>
      <c r="G336" s="64">
        <f t="shared" si="18"/>
        <v>11346.495193704926</v>
      </c>
      <c r="H336" s="64">
        <f t="shared" si="17"/>
        <v>1346.4951937049264</v>
      </c>
    </row>
    <row r="337" spans="5:8" x14ac:dyDescent="0.3">
      <c r="E337" s="63">
        <f t="shared" si="19"/>
        <v>335</v>
      </c>
      <c r="F337" s="62">
        <f>IF(F336&gt;$B$4,"",WORKDAY(F336,1,Feriados!$A$1:$A$5000))</f>
        <v>45153</v>
      </c>
      <c r="G337" s="64">
        <f t="shared" si="18"/>
        <v>11350.787420016823</v>
      </c>
      <c r="H337" s="64">
        <f t="shared" si="17"/>
        <v>1350.7874200168226</v>
      </c>
    </row>
    <row r="338" spans="5:8" x14ac:dyDescent="0.3">
      <c r="E338" s="63">
        <f t="shared" si="19"/>
        <v>336</v>
      </c>
      <c r="F338" s="62">
        <f>IF(F337&gt;$B$4,"",WORKDAY(F337,1,Feriados!$A$1:$A$5000))</f>
        <v>45154</v>
      </c>
      <c r="G338" s="64">
        <f t="shared" si="18"/>
        <v>11355.081270020124</v>
      </c>
      <c r="H338" s="64">
        <f t="shared" si="17"/>
        <v>1355.0812700201241</v>
      </c>
    </row>
    <row r="339" spans="5:8" x14ac:dyDescent="0.3">
      <c r="E339" s="63">
        <f t="shared" si="19"/>
        <v>337</v>
      </c>
      <c r="F339" s="62">
        <f>IF(F338&gt;$B$4,"",WORKDAY(F338,1,Feriados!$A$1:$A$5000))</f>
        <v>45155</v>
      </c>
      <c r="G339" s="64">
        <f t="shared" si="18"/>
        <v>11359.376744329049</v>
      </c>
      <c r="H339" s="64">
        <f t="shared" si="17"/>
        <v>1359.376744329049</v>
      </c>
    </row>
    <row r="340" spans="5:8" x14ac:dyDescent="0.3">
      <c r="E340" s="63">
        <f t="shared" si="19"/>
        <v>338</v>
      </c>
      <c r="F340" s="62">
        <f>IF(F339&gt;$B$4,"",WORKDAY(F339,1,Feriados!$A$1:$A$5000))</f>
        <v>45156</v>
      </c>
      <c r="G340" s="64">
        <f t="shared" si="18"/>
        <v>11363.673843558052</v>
      </c>
      <c r="H340" s="64">
        <f t="shared" si="17"/>
        <v>1363.6738435580519</v>
      </c>
    </row>
    <row r="341" spans="5:8" x14ac:dyDescent="0.3">
      <c r="E341" s="63">
        <f t="shared" si="19"/>
        <v>339</v>
      </c>
      <c r="F341" s="62">
        <f>IF(F340&gt;$B$4,"",WORKDAY(F340,1,Feriados!$A$1:$A$5000))</f>
        <v>45159</v>
      </c>
      <c r="G341" s="64">
        <f t="shared" si="18"/>
        <v>11367.972568321818</v>
      </c>
      <c r="H341" s="64">
        <f t="shared" si="17"/>
        <v>1367.9725683218185</v>
      </c>
    </row>
    <row r="342" spans="5:8" x14ac:dyDescent="0.3">
      <c r="E342" s="63">
        <f t="shared" si="19"/>
        <v>340</v>
      </c>
      <c r="F342" s="62">
        <f>IF(F341&gt;$B$4,"",WORKDAY(F341,1,Feriados!$A$1:$A$5000))</f>
        <v>45160</v>
      </c>
      <c r="G342" s="64">
        <f t="shared" si="18"/>
        <v>11372.272919235265</v>
      </c>
      <c r="H342" s="64">
        <f t="shared" si="17"/>
        <v>1372.2729192352654</v>
      </c>
    </row>
    <row r="343" spans="5:8" x14ac:dyDescent="0.3">
      <c r="E343" s="63">
        <f t="shared" si="19"/>
        <v>341</v>
      </c>
      <c r="F343" s="62">
        <f>IF(F342&gt;$B$4,"",WORKDAY(F342,1,Feriados!$A$1:$A$5000))</f>
        <v>45161</v>
      </c>
      <c r="G343" s="64">
        <f t="shared" si="18"/>
        <v>11376.574896913544</v>
      </c>
      <c r="H343" s="64">
        <f t="shared" si="17"/>
        <v>1376.5748969135439</v>
      </c>
    </row>
    <row r="344" spans="5:8" x14ac:dyDescent="0.3">
      <c r="E344" s="63">
        <f t="shared" si="19"/>
        <v>342</v>
      </c>
      <c r="F344" s="62">
        <f>IF(F343&gt;$B$4,"",WORKDAY(F343,1,Feriados!$A$1:$A$5000))</f>
        <v>45162</v>
      </c>
      <c r="G344" s="64">
        <f t="shared" si="18"/>
        <v>11380.878501972036</v>
      </c>
      <c r="H344" s="64">
        <f t="shared" si="17"/>
        <v>1380.8785019720362</v>
      </c>
    </row>
    <row r="345" spans="5:8" x14ac:dyDescent="0.3">
      <c r="E345" s="63">
        <f t="shared" si="19"/>
        <v>343</v>
      </c>
      <c r="F345" s="62">
        <f>IF(F344&gt;$B$4,"",WORKDAY(F344,1,Feriados!$A$1:$A$5000))</f>
        <v>45163</v>
      </c>
      <c r="G345" s="64">
        <f t="shared" si="18"/>
        <v>11385.183735026359</v>
      </c>
      <c r="H345" s="64">
        <f t="shared" si="17"/>
        <v>1385.1837350263595</v>
      </c>
    </row>
    <row r="346" spans="5:8" x14ac:dyDescent="0.3">
      <c r="E346" s="63">
        <f t="shared" si="19"/>
        <v>344</v>
      </c>
      <c r="F346" s="62">
        <f>IF(F345&gt;$B$4,"",WORKDAY(F345,1,Feriados!$A$1:$A$5000))</f>
        <v>45166</v>
      </c>
      <c r="G346" s="64">
        <f t="shared" si="18"/>
        <v>11389.490596692363</v>
      </c>
      <c r="H346" s="64">
        <f t="shared" si="17"/>
        <v>1389.4905966923634</v>
      </c>
    </row>
    <row r="347" spans="5:8" x14ac:dyDescent="0.3">
      <c r="E347" s="63">
        <f t="shared" si="19"/>
        <v>345</v>
      </c>
      <c r="F347" s="62">
        <f>IF(F346&gt;$B$4,"",WORKDAY(F346,1,Feriados!$A$1:$A$5000))</f>
        <v>45167</v>
      </c>
      <c r="G347" s="64">
        <f t="shared" si="18"/>
        <v>11393.799087586129</v>
      </c>
      <c r="H347" s="64">
        <f t="shared" si="17"/>
        <v>1393.7990875861287</v>
      </c>
    </row>
    <row r="348" spans="5:8" x14ac:dyDescent="0.3">
      <c r="E348" s="63">
        <f t="shared" si="19"/>
        <v>346</v>
      </c>
      <c r="F348" s="62">
        <f>IF(F347&gt;$B$4,"",WORKDAY(F347,1,Feriados!$A$1:$A$5000))</f>
        <v>45168</v>
      </c>
      <c r="G348" s="64">
        <f t="shared" si="18"/>
        <v>11398.109208323969</v>
      </c>
      <c r="H348" s="64">
        <f t="shared" si="17"/>
        <v>1398.1092083239691</v>
      </c>
    </row>
    <row r="349" spans="5:8" x14ac:dyDescent="0.3">
      <c r="E349" s="63">
        <f t="shared" si="19"/>
        <v>347</v>
      </c>
      <c r="F349" s="62">
        <f>IF(F348&gt;$B$4,"",WORKDAY(F348,1,Feriados!$A$1:$A$5000))</f>
        <v>45169</v>
      </c>
      <c r="G349" s="64">
        <f t="shared" si="18"/>
        <v>11402.420959522435</v>
      </c>
      <c r="H349" s="64">
        <f t="shared" si="17"/>
        <v>1402.4209595224347</v>
      </c>
    </row>
    <row r="350" spans="5:8" x14ac:dyDescent="0.3">
      <c r="E350" s="63">
        <f t="shared" si="19"/>
        <v>348</v>
      </c>
      <c r="F350" s="62">
        <f>IF(F349&gt;$B$4,"",WORKDAY(F349,1,Feriados!$A$1:$A$5000))</f>
        <v>45170</v>
      </c>
      <c r="G350" s="64">
        <f t="shared" si="18"/>
        <v>11406.734341798307</v>
      </c>
      <c r="H350" s="64">
        <f t="shared" si="17"/>
        <v>1406.7343417983066</v>
      </c>
    </row>
    <row r="351" spans="5:8" x14ac:dyDescent="0.3">
      <c r="E351" s="63">
        <f t="shared" si="19"/>
        <v>349</v>
      </c>
      <c r="F351" s="62">
        <f>IF(F350&gt;$B$4,"",WORKDAY(F350,1,Feriados!$A$1:$A$5000))</f>
        <v>45173</v>
      </c>
      <c r="G351" s="64">
        <f t="shared" si="18"/>
        <v>11411.049355768599</v>
      </c>
      <c r="H351" s="64">
        <f t="shared" si="17"/>
        <v>1411.0493557685986</v>
      </c>
    </row>
    <row r="352" spans="5:8" x14ac:dyDescent="0.3">
      <c r="E352" s="63">
        <f t="shared" si="19"/>
        <v>350</v>
      </c>
      <c r="F352" s="62">
        <f>IF(F351&gt;$B$4,"",WORKDAY(F351,1,Feriados!$A$1:$A$5000))</f>
        <v>45174</v>
      </c>
      <c r="G352" s="64">
        <f t="shared" si="18"/>
        <v>11415.366002050559</v>
      </c>
      <c r="H352" s="64">
        <f t="shared" si="17"/>
        <v>1415.3660020505595</v>
      </c>
    </row>
    <row r="353" spans="5:8" x14ac:dyDescent="0.3">
      <c r="E353" s="63">
        <f t="shared" si="19"/>
        <v>351</v>
      </c>
      <c r="F353" s="62">
        <f>IF(F352&gt;$B$4,"",WORKDAY(F352,1,Feriados!$A$1:$A$5000))</f>
        <v>45175</v>
      </c>
      <c r="G353" s="64">
        <f t="shared" si="18"/>
        <v>11419.684281261669</v>
      </c>
      <c r="H353" s="64">
        <f t="shared" si="17"/>
        <v>1419.6842812616687</v>
      </c>
    </row>
    <row r="354" spans="5:8" x14ac:dyDescent="0.3">
      <c r="E354" s="63">
        <f t="shared" si="19"/>
        <v>352</v>
      </c>
      <c r="F354" s="62">
        <f>IF(F353&gt;$B$4,"",WORKDAY(F353,1,Feriados!$A$1:$A$5000))</f>
        <v>45177</v>
      </c>
      <c r="G354" s="64">
        <f t="shared" si="18"/>
        <v>11424.004194019644</v>
      </c>
      <c r="H354" s="64">
        <f t="shared" si="17"/>
        <v>1424.0041940196443</v>
      </c>
    </row>
    <row r="355" spans="5:8" x14ac:dyDescent="0.3">
      <c r="E355" s="63">
        <f t="shared" si="19"/>
        <v>353</v>
      </c>
      <c r="F355" s="62">
        <f>IF(F354&gt;$B$4,"",WORKDAY(F354,1,Feriados!$A$1:$A$5000))</f>
        <v>45180</v>
      </c>
      <c r="G355" s="64">
        <f t="shared" si="18"/>
        <v>11428.325740942433</v>
      </c>
      <c r="H355" s="64">
        <f t="shared" si="17"/>
        <v>1428.3257409424332</v>
      </c>
    </row>
    <row r="356" spans="5:8" x14ac:dyDescent="0.3">
      <c r="E356" s="63">
        <f t="shared" si="19"/>
        <v>354</v>
      </c>
      <c r="F356" s="62">
        <f>IF(F355&gt;$B$4,"",WORKDAY(F355,1,Feriados!$A$1:$A$5000))</f>
        <v>45181</v>
      </c>
      <c r="G356" s="64">
        <f t="shared" si="18"/>
        <v>11432.648922648217</v>
      </c>
      <c r="H356" s="64">
        <f t="shared" si="17"/>
        <v>1432.6489226482172</v>
      </c>
    </row>
    <row r="357" spans="5:8" x14ac:dyDescent="0.3">
      <c r="E357" s="63">
        <f t="shared" si="19"/>
        <v>355</v>
      </c>
      <c r="F357" s="62">
        <f>IF(F356&gt;$B$4,"",WORKDAY(F356,1,Feriados!$A$1:$A$5000))</f>
        <v>45182</v>
      </c>
      <c r="G357" s="64">
        <f t="shared" si="18"/>
        <v>11436.973739755414</v>
      </c>
      <c r="H357" s="64">
        <f t="shared" si="17"/>
        <v>1436.9737397554145</v>
      </c>
    </row>
    <row r="358" spans="5:8" x14ac:dyDescent="0.3">
      <c r="E358" s="63">
        <f t="shared" si="19"/>
        <v>356</v>
      </c>
      <c r="F358" s="62">
        <f>IF(F357&gt;$B$4,"",WORKDAY(F357,1,Feriados!$A$1:$A$5000))</f>
        <v>45183</v>
      </c>
      <c r="G358" s="64">
        <f t="shared" si="18"/>
        <v>11441.300192882674</v>
      </c>
      <c r="H358" s="64">
        <f t="shared" si="17"/>
        <v>1441.3001928826743</v>
      </c>
    </row>
    <row r="359" spans="5:8" x14ac:dyDescent="0.3">
      <c r="E359" s="63">
        <f t="shared" si="19"/>
        <v>357</v>
      </c>
      <c r="F359" s="62">
        <f>IF(F358&gt;$B$4,"",WORKDAY(F358,1,Feriados!$A$1:$A$5000))</f>
        <v>45184</v>
      </c>
      <c r="G359" s="64">
        <f t="shared" si="18"/>
        <v>11445.628282648882</v>
      </c>
      <c r="H359" s="64">
        <f t="shared" si="17"/>
        <v>1445.6282826488823</v>
      </c>
    </row>
    <row r="360" spans="5:8" x14ac:dyDescent="0.3">
      <c r="E360" s="63">
        <f t="shared" si="19"/>
        <v>358</v>
      </c>
      <c r="F360" s="62">
        <f>IF(F359&gt;$B$4,"",WORKDAY(F359,1,Feriados!$A$1:$A$5000))</f>
        <v>45187</v>
      </c>
      <c r="G360" s="64">
        <f t="shared" si="18"/>
        <v>11449.958009673155</v>
      </c>
      <c r="H360" s="64">
        <f t="shared" si="17"/>
        <v>1449.9580096731552</v>
      </c>
    </row>
    <row r="361" spans="5:8" x14ac:dyDescent="0.3">
      <c r="E361" s="63">
        <f t="shared" si="19"/>
        <v>359</v>
      </c>
      <c r="F361" s="62">
        <f>IF(F360&gt;$B$4,"",WORKDAY(F360,1,Feriados!$A$1:$A$5000))</f>
        <v>45188</v>
      </c>
      <c r="G361" s="64">
        <f t="shared" si="18"/>
        <v>11454.289374574848</v>
      </c>
      <c r="H361" s="64">
        <f t="shared" si="17"/>
        <v>1454.2893745748479</v>
      </c>
    </row>
    <row r="362" spans="5:8" x14ac:dyDescent="0.3">
      <c r="E362" s="63">
        <f t="shared" si="19"/>
        <v>360</v>
      </c>
      <c r="F362" s="62">
        <f>IF(F361&gt;$B$4,"",WORKDAY(F361,1,Feriados!$A$1:$A$5000))</f>
        <v>45189</v>
      </c>
      <c r="G362" s="64">
        <f t="shared" si="18"/>
        <v>11458.622377973546</v>
      </c>
      <c r="H362" s="64">
        <f t="shared" si="17"/>
        <v>1458.6223779735465</v>
      </c>
    </row>
    <row r="363" spans="5:8" x14ac:dyDescent="0.3">
      <c r="E363" s="63">
        <f t="shared" si="19"/>
        <v>361</v>
      </c>
      <c r="F363" s="62">
        <f>IF(F362&gt;$B$4,"",WORKDAY(F362,1,Feriados!$A$1:$A$5000))</f>
        <v>45190</v>
      </c>
      <c r="G363" s="64">
        <f t="shared" si="18"/>
        <v>11462.957020489072</v>
      </c>
      <c r="H363" s="64">
        <f t="shared" si="17"/>
        <v>1462.9570204890715</v>
      </c>
    </row>
    <row r="364" spans="5:8" x14ac:dyDescent="0.3">
      <c r="E364" s="63">
        <f t="shared" si="19"/>
        <v>362</v>
      </c>
      <c r="F364" s="62">
        <f>IF(F363&gt;$B$4,"",WORKDAY(F363,1,Feriados!$A$1:$A$5000))</f>
        <v>45191</v>
      </c>
      <c r="G364" s="64">
        <f t="shared" si="18"/>
        <v>11467.293302741478</v>
      </c>
      <c r="H364" s="64">
        <f t="shared" si="17"/>
        <v>1467.2933027414783</v>
      </c>
    </row>
    <row r="365" spans="5:8" x14ac:dyDescent="0.3">
      <c r="E365" s="63">
        <f t="shared" si="19"/>
        <v>363</v>
      </c>
      <c r="F365" s="62">
        <f>IF(F364&gt;$B$4,"",WORKDAY(F364,1,Feriados!$A$1:$A$5000))</f>
        <v>45194</v>
      </c>
      <c r="G365" s="64">
        <f t="shared" si="18"/>
        <v>11471.631225351059</v>
      </c>
      <c r="H365" s="64">
        <f t="shared" si="17"/>
        <v>1471.6312253510587</v>
      </c>
    </row>
    <row r="366" spans="5:8" x14ac:dyDescent="0.3">
      <c r="E366" s="63">
        <f t="shared" si="19"/>
        <v>364</v>
      </c>
      <c r="F366" s="62">
        <f>IF(F365&gt;$B$4,"",WORKDAY(F365,1,Feriados!$A$1:$A$5000))</f>
        <v>45195</v>
      </c>
      <c r="G366" s="64">
        <f t="shared" si="18"/>
        <v>11475.970788938337</v>
      </c>
      <c r="H366" s="64">
        <f t="shared" si="17"/>
        <v>1475.9707889383371</v>
      </c>
    </row>
    <row r="367" spans="5:8" x14ac:dyDescent="0.3">
      <c r="E367" s="63">
        <f t="shared" si="19"/>
        <v>365</v>
      </c>
      <c r="F367" s="62">
        <f>IF(F366&gt;$B$4,"",WORKDAY(F366,1,Feriados!$A$1:$A$5000))</f>
        <v>45196</v>
      </c>
      <c r="G367" s="64">
        <f t="shared" si="18"/>
        <v>11480.311994124073</v>
      </c>
      <c r="H367" s="64">
        <f t="shared" si="17"/>
        <v>1480.311994124073</v>
      </c>
    </row>
    <row r="368" spans="5:8" x14ac:dyDescent="0.3">
      <c r="E368" s="63">
        <f t="shared" si="19"/>
        <v>366</v>
      </c>
      <c r="F368" s="62">
        <f>IF(F367&gt;$B$4,"",WORKDAY(F367,1,Feriados!$A$1:$A$5000))</f>
        <v>45197</v>
      </c>
      <c r="G368" s="64">
        <f t="shared" si="18"/>
        <v>11484.654841529262</v>
      </c>
      <c r="H368" s="64">
        <f t="shared" si="17"/>
        <v>1484.6548415292618</v>
      </c>
    </row>
    <row r="369" spans="5:8" x14ac:dyDescent="0.3">
      <c r="E369" s="63">
        <f t="shared" si="19"/>
        <v>367</v>
      </c>
      <c r="F369" s="62">
        <f>IF(F368&gt;$B$4,"",WORKDAY(F368,1,Feriados!$A$1:$A$5000))</f>
        <v>45198</v>
      </c>
      <c r="G369" s="64">
        <f t="shared" si="18"/>
        <v>11488.999331775132</v>
      </c>
      <c r="H369" s="64">
        <f t="shared" si="17"/>
        <v>1488.9993317751323</v>
      </c>
    </row>
    <row r="370" spans="5:8" x14ac:dyDescent="0.3">
      <c r="E370" s="63">
        <f t="shared" si="19"/>
        <v>368</v>
      </c>
      <c r="F370" s="62">
        <f>IF(F369&gt;$B$4,"",WORKDAY(F369,1,Feriados!$A$1:$A$5000))</f>
        <v>45201</v>
      </c>
      <c r="G370" s="64">
        <f t="shared" si="18"/>
        <v>11493.345465483149</v>
      </c>
      <c r="H370" s="64">
        <f t="shared" si="17"/>
        <v>1493.3454654831494</v>
      </c>
    </row>
    <row r="371" spans="5:8" x14ac:dyDescent="0.3">
      <c r="E371" s="63">
        <f t="shared" si="19"/>
        <v>369</v>
      </c>
      <c r="F371" s="62">
        <f>IF(F370&gt;$B$4,"",WORKDAY(F370,1,Feriados!$A$1:$A$5000))</f>
        <v>45202</v>
      </c>
      <c r="G371" s="64">
        <f t="shared" si="18"/>
        <v>11497.693243275013</v>
      </c>
      <c r="H371" s="64">
        <f t="shared" si="17"/>
        <v>1497.6932432750127</v>
      </c>
    </row>
    <row r="372" spans="5:8" x14ac:dyDescent="0.3">
      <c r="E372" s="63">
        <f t="shared" si="19"/>
        <v>370</v>
      </c>
      <c r="F372" s="62">
        <f>IF(F371&gt;$B$4,"",WORKDAY(F371,1,Feriados!$A$1:$A$5000))</f>
        <v>45203</v>
      </c>
      <c r="G372" s="64">
        <f t="shared" si="18"/>
        <v>11502.042665772657</v>
      </c>
      <c r="H372" s="64">
        <f t="shared" si="17"/>
        <v>1502.0426657726566</v>
      </c>
    </row>
    <row r="373" spans="5:8" x14ac:dyDescent="0.3">
      <c r="E373" s="63">
        <f t="shared" si="19"/>
        <v>371</v>
      </c>
      <c r="F373" s="62">
        <f>IF(F372&gt;$B$4,"",WORKDAY(F372,1,Feriados!$A$1:$A$5000))</f>
        <v>45204</v>
      </c>
      <c r="G373" s="64">
        <f t="shared" si="18"/>
        <v>11506.39373359825</v>
      </c>
      <c r="H373" s="64">
        <f t="shared" si="17"/>
        <v>1506.39373359825</v>
      </c>
    </row>
    <row r="374" spans="5:8" x14ac:dyDescent="0.3">
      <c r="E374" s="63">
        <f t="shared" si="19"/>
        <v>372</v>
      </c>
      <c r="F374" s="62">
        <f>IF(F373&gt;$B$4,"",WORKDAY(F373,1,Feriados!$A$1:$A$5000))</f>
        <v>45205</v>
      </c>
      <c r="G374" s="64">
        <f t="shared" si="18"/>
        <v>11510.7464473742</v>
      </c>
      <c r="H374" s="64">
        <f t="shared" si="17"/>
        <v>1510.7464473742002</v>
      </c>
    </row>
    <row r="375" spans="5:8" x14ac:dyDescent="0.3">
      <c r="E375" s="63">
        <f t="shared" si="19"/>
        <v>373</v>
      </c>
      <c r="F375" s="62">
        <f>IF(F374&gt;$B$4,"",WORKDAY(F374,1,Feriados!$A$1:$A$5000))</f>
        <v>45208</v>
      </c>
      <c r="G375" s="64">
        <f t="shared" si="18"/>
        <v>11515.100807723147</v>
      </c>
      <c r="H375" s="64">
        <f t="shared" si="17"/>
        <v>1515.1008077231472</v>
      </c>
    </row>
    <row r="376" spans="5:8" x14ac:dyDescent="0.3">
      <c r="E376" s="63">
        <f t="shared" si="19"/>
        <v>374</v>
      </c>
      <c r="F376" s="62">
        <f>IF(F375&gt;$B$4,"",WORKDAY(F375,1,Feriados!$A$1:$A$5000))</f>
        <v>45209</v>
      </c>
      <c r="G376" s="64">
        <f t="shared" si="18"/>
        <v>11519.456815267968</v>
      </c>
      <c r="H376" s="64">
        <f t="shared" si="17"/>
        <v>1519.4568152679676</v>
      </c>
    </row>
    <row r="377" spans="5:8" x14ac:dyDescent="0.3">
      <c r="E377" s="63">
        <f t="shared" si="19"/>
        <v>375</v>
      </c>
      <c r="F377" s="62">
        <f>IF(F376&gt;$B$4,"",WORKDAY(F376,1,Feriados!$A$1:$A$5000))</f>
        <v>45210</v>
      </c>
      <c r="G377" s="64">
        <f t="shared" si="18"/>
        <v>11523.814470631774</v>
      </c>
      <c r="H377" s="64">
        <f t="shared" si="17"/>
        <v>1523.8144706317744</v>
      </c>
    </row>
    <row r="378" spans="5:8" x14ac:dyDescent="0.3">
      <c r="E378" s="63">
        <f t="shared" si="19"/>
        <v>376</v>
      </c>
      <c r="F378" s="62">
        <f>IF(F377&gt;$B$4,"",WORKDAY(F377,1,Feriados!$A$1:$A$5000))</f>
        <v>45212</v>
      </c>
      <c r="G378" s="64">
        <f t="shared" si="18"/>
        <v>11528.173774437913</v>
      </c>
      <c r="H378" s="64">
        <f t="shared" si="17"/>
        <v>1528.1737744379134</v>
      </c>
    </row>
    <row r="379" spans="5:8" x14ac:dyDescent="0.3">
      <c r="E379" s="63">
        <f t="shared" si="19"/>
        <v>377</v>
      </c>
      <c r="F379" s="62">
        <f>IF(F378&gt;$B$4,"",WORKDAY(F378,1,Feriados!$A$1:$A$5000))</f>
        <v>45215</v>
      </c>
      <c r="G379" s="64">
        <f t="shared" si="18"/>
        <v>11532.534727309971</v>
      </c>
      <c r="H379" s="64">
        <f t="shared" si="17"/>
        <v>1532.5347273099705</v>
      </c>
    </row>
    <row r="380" spans="5:8" x14ac:dyDescent="0.3">
      <c r="E380" s="63">
        <f t="shared" si="19"/>
        <v>378</v>
      </c>
      <c r="F380" s="62">
        <f>IF(F379&gt;$B$4,"",WORKDAY(F379,1,Feriados!$A$1:$A$5000))</f>
        <v>45216</v>
      </c>
      <c r="G380" s="64">
        <f t="shared" si="18"/>
        <v>11536.897329871763</v>
      </c>
      <c r="H380" s="64">
        <f t="shared" si="17"/>
        <v>1536.8973298717628</v>
      </c>
    </row>
    <row r="381" spans="5:8" x14ac:dyDescent="0.3">
      <c r="E381" s="63">
        <f t="shared" si="19"/>
        <v>379</v>
      </c>
      <c r="F381" s="62">
        <f>IF(F380&gt;$B$4,"",WORKDAY(F380,1,Feriados!$A$1:$A$5000))</f>
        <v>45217</v>
      </c>
      <c r="G381" s="64">
        <f t="shared" si="18"/>
        <v>11541.261582747347</v>
      </c>
      <c r="H381" s="64">
        <f t="shared" si="17"/>
        <v>1541.2615827473473</v>
      </c>
    </row>
    <row r="382" spans="5:8" x14ac:dyDescent="0.3">
      <c r="E382" s="63">
        <f t="shared" si="19"/>
        <v>380</v>
      </c>
      <c r="F382" s="62">
        <f>IF(F381&gt;$B$4,"",WORKDAY(F381,1,Feriados!$A$1:$A$5000))</f>
        <v>45218</v>
      </c>
      <c r="G382" s="64">
        <f t="shared" si="18"/>
        <v>11545.627486561014</v>
      </c>
      <c r="H382" s="64">
        <f t="shared" si="17"/>
        <v>1545.6274865610139</v>
      </c>
    </row>
    <row r="383" spans="5:8" x14ac:dyDescent="0.3">
      <c r="E383" s="63">
        <f t="shared" si="19"/>
        <v>381</v>
      </c>
      <c r="F383" s="62">
        <f>IF(F382&gt;$B$4,"",WORKDAY(F382,1,Feriados!$A$1:$A$5000))</f>
        <v>45219</v>
      </c>
      <c r="G383" s="64">
        <f t="shared" si="18"/>
        <v>11549.995041937293</v>
      </c>
      <c r="H383" s="64">
        <f t="shared" si="17"/>
        <v>1549.9950419372926</v>
      </c>
    </row>
    <row r="384" spans="5:8" x14ac:dyDescent="0.3">
      <c r="E384" s="63">
        <f t="shared" si="19"/>
        <v>382</v>
      </c>
      <c r="F384" s="62">
        <f>IF(F383&gt;$B$4,"",WORKDAY(F383,1,Feriados!$A$1:$A$5000))</f>
        <v>45222</v>
      </c>
      <c r="G384" s="64">
        <f t="shared" si="18"/>
        <v>11554.364249500944</v>
      </c>
      <c r="H384" s="64">
        <f t="shared" si="17"/>
        <v>1554.3642495009444</v>
      </c>
    </row>
    <row r="385" spans="5:8" x14ac:dyDescent="0.3">
      <c r="E385" s="63">
        <f t="shared" si="19"/>
        <v>383</v>
      </c>
      <c r="F385" s="62">
        <f>IF(F384&gt;$B$4,"",WORKDAY(F384,1,Feriados!$A$1:$A$5000))</f>
        <v>45223</v>
      </c>
      <c r="G385" s="64">
        <f t="shared" si="18"/>
        <v>11558.735109876972</v>
      </c>
      <c r="H385" s="64">
        <f t="shared" si="17"/>
        <v>1558.7351098769723</v>
      </c>
    </row>
    <row r="386" spans="5:8" x14ac:dyDescent="0.3">
      <c r="E386" s="63">
        <f t="shared" si="19"/>
        <v>384</v>
      </c>
      <c r="F386" s="62">
        <f>IF(F385&gt;$B$4,"",WORKDAY(F385,1,Feriados!$A$1:$A$5000))</f>
        <v>45224</v>
      </c>
      <c r="G386" s="64">
        <f t="shared" si="18"/>
        <v>11563.10762369061</v>
      </c>
      <c r="H386" s="64">
        <f t="shared" si="17"/>
        <v>1563.1076236906101</v>
      </c>
    </row>
    <row r="387" spans="5:8" x14ac:dyDescent="0.3">
      <c r="E387" s="63">
        <f t="shared" si="19"/>
        <v>385</v>
      </c>
      <c r="F387" s="62">
        <f>IF(F386&gt;$B$4,"",WORKDAY(F386,1,Feriados!$A$1:$A$5000))</f>
        <v>45225</v>
      </c>
      <c r="G387" s="64">
        <f t="shared" si="18"/>
        <v>11567.481791567334</v>
      </c>
      <c r="H387" s="64">
        <f t="shared" ref="H387:H450" si="20">IF(F387="","",+((1+$B$11)^(1/252)*G386)-$G$2)</f>
        <v>1567.4817915673339</v>
      </c>
    </row>
    <row r="388" spans="5:8" x14ac:dyDescent="0.3">
      <c r="E388" s="63">
        <f t="shared" si="19"/>
        <v>386</v>
      </c>
      <c r="F388" s="62">
        <f>IF(F387&gt;$B$4,"",WORKDAY(F387,1,Feriados!$A$1:$A$5000))</f>
        <v>45226</v>
      </c>
      <c r="G388" s="64">
        <f t="shared" ref="G388:G451" si="21">IF(F388="","",+(1+$B$11)^(1/252)*G387)</f>
        <v>11571.857614132852</v>
      </c>
      <c r="H388" s="64">
        <f t="shared" si="20"/>
        <v>1571.8576141328522</v>
      </c>
    </row>
    <row r="389" spans="5:8" x14ac:dyDescent="0.3">
      <c r="E389" s="63">
        <f t="shared" ref="E389:E452" si="22">E388+1</f>
        <v>387</v>
      </c>
      <c r="F389" s="62">
        <f>IF(F388&gt;$B$4,"",WORKDAY(F388,1,Feriados!$A$1:$A$5000))</f>
        <v>45229</v>
      </c>
      <c r="G389" s="64">
        <f t="shared" si="21"/>
        <v>11576.23509201311</v>
      </c>
      <c r="H389" s="64">
        <f t="shared" si="20"/>
        <v>1576.2350920131103</v>
      </c>
    </row>
    <row r="390" spans="5:8" x14ac:dyDescent="0.3">
      <c r="E390" s="63">
        <f t="shared" si="22"/>
        <v>388</v>
      </c>
      <c r="F390" s="62">
        <f>IF(F389&gt;$B$4,"",WORKDAY(F389,1,Feriados!$A$1:$A$5000))</f>
        <v>45230</v>
      </c>
      <c r="G390" s="64">
        <f t="shared" si="21"/>
        <v>11580.614225834293</v>
      </c>
      <c r="H390" s="64">
        <f t="shared" si="20"/>
        <v>1580.6142258342934</v>
      </c>
    </row>
    <row r="391" spans="5:8" x14ac:dyDescent="0.3">
      <c r="E391" s="63">
        <f t="shared" si="22"/>
        <v>389</v>
      </c>
      <c r="F391" s="62">
        <f>IF(F390&gt;$B$4,"",WORKDAY(F390,1,Feriados!$A$1:$A$5000))</f>
        <v>45231</v>
      </c>
      <c r="G391" s="64">
        <f t="shared" si="21"/>
        <v>11584.995016222822</v>
      </c>
      <c r="H391" s="64">
        <f t="shared" si="20"/>
        <v>1584.9950162228215</v>
      </c>
    </row>
    <row r="392" spans="5:8" x14ac:dyDescent="0.3">
      <c r="E392" s="63">
        <f t="shared" si="22"/>
        <v>390</v>
      </c>
      <c r="F392" s="62">
        <f>IF(F391&gt;$B$4,"",WORKDAY(F391,1,Feriados!$A$1:$A$5000))</f>
        <v>45233</v>
      </c>
      <c r="G392" s="64">
        <f t="shared" si="21"/>
        <v>11589.377463805351</v>
      </c>
      <c r="H392" s="64">
        <f t="shared" si="20"/>
        <v>1589.377463805351</v>
      </c>
    </row>
    <row r="393" spans="5:8" x14ac:dyDescent="0.3">
      <c r="E393" s="63">
        <f t="shared" si="22"/>
        <v>391</v>
      </c>
      <c r="F393" s="62">
        <f>IF(F392&gt;$B$4,"",WORKDAY(F392,1,Feriados!$A$1:$A$5000))</f>
        <v>45236</v>
      </c>
      <c r="G393" s="64">
        <f t="shared" si="21"/>
        <v>11593.761569208775</v>
      </c>
      <c r="H393" s="64">
        <f t="shared" si="20"/>
        <v>1593.7615692087747</v>
      </c>
    </row>
    <row r="394" spans="5:8" x14ac:dyDescent="0.3">
      <c r="E394" s="63">
        <f t="shared" si="22"/>
        <v>392</v>
      </c>
      <c r="F394" s="62">
        <f>IF(F393&gt;$B$4,"",WORKDAY(F393,1,Feriados!$A$1:$A$5000))</f>
        <v>45237</v>
      </c>
      <c r="G394" s="64">
        <f t="shared" si="21"/>
        <v>11598.147333060226</v>
      </c>
      <c r="H394" s="64">
        <f t="shared" si="20"/>
        <v>1598.1473330602257</v>
      </c>
    </row>
    <row r="395" spans="5:8" x14ac:dyDescent="0.3">
      <c r="E395" s="63">
        <f t="shared" si="22"/>
        <v>393</v>
      </c>
      <c r="F395" s="62">
        <f>IF(F394&gt;$B$4,"",WORKDAY(F394,1,Feriados!$A$1:$A$5000))</f>
        <v>45238</v>
      </c>
      <c r="G395" s="64">
        <f t="shared" si="21"/>
        <v>11602.534755987073</v>
      </c>
      <c r="H395" s="64">
        <f t="shared" si="20"/>
        <v>1602.5347559870734</v>
      </c>
    </row>
    <row r="396" spans="5:8" x14ac:dyDescent="0.3">
      <c r="E396" s="63">
        <f t="shared" si="22"/>
        <v>394</v>
      </c>
      <c r="F396" s="62">
        <f>IF(F395&gt;$B$4,"",WORKDAY(F395,1,Feriados!$A$1:$A$5000))</f>
        <v>45239</v>
      </c>
      <c r="G396" s="64">
        <f t="shared" si="21"/>
        <v>11606.923838616922</v>
      </c>
      <c r="H396" s="64">
        <f t="shared" si="20"/>
        <v>1606.9238386169218</v>
      </c>
    </row>
    <row r="397" spans="5:8" x14ac:dyDescent="0.3">
      <c r="E397" s="63">
        <f t="shared" si="22"/>
        <v>395</v>
      </c>
      <c r="F397" s="62">
        <f>IF(F396&gt;$B$4,"",WORKDAY(F396,1,Feriados!$A$1:$A$5000))</f>
        <v>45240</v>
      </c>
      <c r="G397" s="64">
        <f t="shared" si="21"/>
        <v>11611.314581577615</v>
      </c>
      <c r="H397" s="64">
        <f t="shared" si="20"/>
        <v>1611.3145815776152</v>
      </c>
    </row>
    <row r="398" spans="5:8" x14ac:dyDescent="0.3">
      <c r="E398" s="63">
        <f t="shared" si="22"/>
        <v>396</v>
      </c>
      <c r="F398" s="62">
        <f>IF(F397&gt;$B$4,"",WORKDAY(F397,1,Feriados!$A$1:$A$5000))</f>
        <v>45243</v>
      </c>
      <c r="G398" s="64">
        <f t="shared" si="21"/>
        <v>11615.706985497234</v>
      </c>
      <c r="H398" s="64">
        <f t="shared" si="20"/>
        <v>1615.7069854972342</v>
      </c>
    </row>
    <row r="399" spans="5:8" x14ac:dyDescent="0.3">
      <c r="E399" s="63">
        <f t="shared" si="22"/>
        <v>397</v>
      </c>
      <c r="F399" s="62">
        <f>IF(F398&gt;$B$4,"",WORKDAY(F398,1,Feriados!$A$1:$A$5000))</f>
        <v>45244</v>
      </c>
      <c r="G399" s="64">
        <f t="shared" si="21"/>
        <v>11620.101051004096</v>
      </c>
      <c r="H399" s="64">
        <f t="shared" si="20"/>
        <v>1620.101051004096</v>
      </c>
    </row>
    <row r="400" spans="5:8" x14ac:dyDescent="0.3">
      <c r="E400" s="63">
        <f t="shared" si="22"/>
        <v>398</v>
      </c>
      <c r="F400" s="62">
        <f>IF(F399&gt;$B$4,"",WORKDAY(F399,1,Feriados!$A$1:$A$5000))</f>
        <v>45246</v>
      </c>
      <c r="G400" s="64">
        <f t="shared" si="21"/>
        <v>11624.496778726758</v>
      </c>
      <c r="H400" s="64">
        <f t="shared" si="20"/>
        <v>1624.4967787267578</v>
      </c>
    </row>
    <row r="401" spans="5:8" x14ac:dyDescent="0.3">
      <c r="E401" s="63">
        <f t="shared" si="22"/>
        <v>399</v>
      </c>
      <c r="F401" s="62">
        <f>IF(F400&gt;$B$4,"",WORKDAY(F400,1,Feriados!$A$1:$A$5000))</f>
        <v>45247</v>
      </c>
      <c r="G401" s="64">
        <f t="shared" si="21"/>
        <v>11628.894169294013</v>
      </c>
      <c r="H401" s="64">
        <f t="shared" si="20"/>
        <v>1628.8941692940134</v>
      </c>
    </row>
    <row r="402" spans="5:8" x14ac:dyDescent="0.3">
      <c r="E402" s="63">
        <f t="shared" si="22"/>
        <v>400</v>
      </c>
      <c r="F402" s="62">
        <f>IF(F401&gt;$B$4,"",WORKDAY(F401,1,Feriados!$A$1:$A$5000))</f>
        <v>45250</v>
      </c>
      <c r="G402" s="64">
        <f t="shared" si="21"/>
        <v>11633.293223334895</v>
      </c>
      <c r="H402" s="64">
        <f t="shared" si="20"/>
        <v>1633.2932233348947</v>
      </c>
    </row>
    <row r="403" spans="5:8" x14ac:dyDescent="0.3">
      <c r="E403" s="63">
        <f t="shared" si="22"/>
        <v>401</v>
      </c>
      <c r="F403" s="62">
        <f>IF(F402&gt;$B$4,"",WORKDAY(F402,1,Feriados!$A$1:$A$5000))</f>
        <v>45251</v>
      </c>
      <c r="G403" s="64">
        <f t="shared" si="21"/>
        <v>11637.693941478672</v>
      </c>
      <c r="H403" s="64">
        <f t="shared" si="20"/>
        <v>1637.6939414786721</v>
      </c>
    </row>
    <row r="404" spans="5:8" x14ac:dyDescent="0.3">
      <c r="E404" s="63">
        <f t="shared" si="22"/>
        <v>402</v>
      </c>
      <c r="F404" s="62">
        <f>IF(F403&gt;$B$4,"",WORKDAY(F403,1,Feriados!$A$1:$A$5000))</f>
        <v>45252</v>
      </c>
      <c r="G404" s="64">
        <f t="shared" si="21"/>
        <v>11642.096324354852</v>
      </c>
      <c r="H404" s="64">
        <f t="shared" si="20"/>
        <v>1642.0963243548522</v>
      </c>
    </row>
    <row r="405" spans="5:8" x14ac:dyDescent="0.3">
      <c r="E405" s="63">
        <f t="shared" si="22"/>
        <v>403</v>
      </c>
      <c r="F405" s="62">
        <f>IF(F404&gt;$B$4,"",WORKDAY(F404,1,Feriados!$A$1:$A$5000))</f>
        <v>45253</v>
      </c>
      <c r="G405" s="64">
        <f t="shared" si="21"/>
        <v>11646.50037259318</v>
      </c>
      <c r="H405" s="64">
        <f t="shared" si="20"/>
        <v>1646.5003725931801</v>
      </c>
    </row>
    <row r="406" spans="5:8" x14ac:dyDescent="0.3">
      <c r="E406" s="63">
        <f t="shared" si="22"/>
        <v>404</v>
      </c>
      <c r="F406" s="62">
        <f>IF(F405&gt;$B$4,"",WORKDAY(F405,1,Feriados!$A$1:$A$5000))</f>
        <v>45254</v>
      </c>
      <c r="G406" s="64">
        <f t="shared" si="21"/>
        <v>11650.906086823641</v>
      </c>
      <c r="H406" s="64">
        <f t="shared" si="20"/>
        <v>1650.9060868236411</v>
      </c>
    </row>
    <row r="407" spans="5:8" x14ac:dyDescent="0.3">
      <c r="E407" s="63">
        <f t="shared" si="22"/>
        <v>405</v>
      </c>
      <c r="F407" s="62">
        <f>IF(F406&gt;$B$4,"",WORKDAY(F406,1,Feriados!$A$1:$A$5000))</f>
        <v>45257</v>
      </c>
      <c r="G407" s="64">
        <f t="shared" si="21"/>
        <v>11655.313467676457</v>
      </c>
      <c r="H407" s="64">
        <f t="shared" si="20"/>
        <v>1655.3134676764566</v>
      </c>
    </row>
    <row r="408" spans="5:8" x14ac:dyDescent="0.3">
      <c r="E408" s="63">
        <f t="shared" si="22"/>
        <v>406</v>
      </c>
      <c r="F408" s="62">
        <f>IF(F407&gt;$B$4,"",WORKDAY(F407,1,Feriados!$A$1:$A$5000))</f>
        <v>45258</v>
      </c>
      <c r="G408" s="64">
        <f t="shared" si="21"/>
        <v>11659.722515782089</v>
      </c>
      <c r="H408" s="64">
        <f t="shared" si="20"/>
        <v>1659.7225157820885</v>
      </c>
    </row>
    <row r="409" spans="5:8" x14ac:dyDescent="0.3">
      <c r="E409" s="63">
        <f t="shared" si="22"/>
        <v>407</v>
      </c>
      <c r="F409" s="62">
        <f>IF(F408&gt;$B$4,"",WORKDAY(F408,1,Feriados!$A$1:$A$5000))</f>
        <v>45259</v>
      </c>
      <c r="G409" s="64">
        <f t="shared" si="21"/>
        <v>11664.133231771235</v>
      </c>
      <c r="H409" s="64">
        <f t="shared" si="20"/>
        <v>1664.1332317712349</v>
      </c>
    </row>
    <row r="410" spans="5:8" x14ac:dyDescent="0.3">
      <c r="E410" s="63">
        <f t="shared" si="22"/>
        <v>408</v>
      </c>
      <c r="F410" s="62">
        <f>IF(F409&gt;$B$4,"",WORKDAY(F409,1,Feriados!$A$1:$A$5000))</f>
        <v>45260</v>
      </c>
      <c r="G410" s="64">
        <f t="shared" si="21"/>
        <v>11668.545616274836</v>
      </c>
      <c r="H410" s="64">
        <f t="shared" si="20"/>
        <v>1668.545616274836</v>
      </c>
    </row>
    <row r="411" spans="5:8" x14ac:dyDescent="0.3">
      <c r="E411" s="63">
        <f t="shared" si="22"/>
        <v>409</v>
      </c>
      <c r="F411" s="62">
        <f>IF(F410&gt;$B$4,"",WORKDAY(F410,1,Feriados!$A$1:$A$5000))</f>
        <v>45261</v>
      </c>
      <c r="G411" s="64">
        <f t="shared" si="21"/>
        <v>11672.959669924066</v>
      </c>
      <c r="H411" s="64">
        <f t="shared" si="20"/>
        <v>1672.9596699240665</v>
      </c>
    </row>
    <row r="412" spans="5:8" x14ac:dyDescent="0.3">
      <c r="E412" s="63">
        <f t="shared" si="22"/>
        <v>410</v>
      </c>
      <c r="F412" s="62">
        <f>IF(F411&gt;$B$4,"",WORKDAY(F411,1,Feriados!$A$1:$A$5000))</f>
        <v>45264</v>
      </c>
      <c r="G412" s="64">
        <f t="shared" si="21"/>
        <v>11677.375393350341</v>
      </c>
      <c r="H412" s="64">
        <f t="shared" si="20"/>
        <v>1677.3753933503413</v>
      </c>
    </row>
    <row r="413" spans="5:8" x14ac:dyDescent="0.3">
      <c r="E413" s="63">
        <f t="shared" si="22"/>
        <v>411</v>
      </c>
      <c r="F413" s="62">
        <f>IF(F412&gt;$B$4,"",WORKDAY(F412,1,Feriados!$A$1:$A$5000))</f>
        <v>45265</v>
      </c>
      <c r="G413" s="64">
        <f t="shared" si="21"/>
        <v>11681.792787185315</v>
      </c>
      <c r="H413" s="64">
        <f t="shared" si="20"/>
        <v>1681.7927871853153</v>
      </c>
    </row>
    <row r="414" spans="5:8" x14ac:dyDescent="0.3">
      <c r="E414" s="63">
        <f t="shared" si="22"/>
        <v>412</v>
      </c>
      <c r="F414" s="62">
        <f>IF(F413&gt;$B$4,"",WORKDAY(F413,1,Feriados!$A$1:$A$5000))</f>
        <v>45266</v>
      </c>
      <c r="G414" s="64">
        <f t="shared" si="21"/>
        <v>11686.211852060882</v>
      </c>
      <c r="H414" s="64">
        <f t="shared" si="20"/>
        <v>1686.2118520608819</v>
      </c>
    </row>
    <row r="415" spans="5:8" x14ac:dyDescent="0.3">
      <c r="E415" s="63">
        <f t="shared" si="22"/>
        <v>413</v>
      </c>
      <c r="F415" s="62">
        <f>IF(F414&gt;$B$4,"",WORKDAY(F414,1,Feriados!$A$1:$A$5000))</f>
        <v>45267</v>
      </c>
      <c r="G415" s="64">
        <f t="shared" si="21"/>
        <v>11690.632588609173</v>
      </c>
      <c r="H415" s="64">
        <f t="shared" si="20"/>
        <v>1690.6325886091727</v>
      </c>
    </row>
    <row r="416" spans="5:8" x14ac:dyDescent="0.3">
      <c r="E416" s="63">
        <f t="shared" si="22"/>
        <v>414</v>
      </c>
      <c r="F416" s="62">
        <f>IF(F415&gt;$B$4,"",WORKDAY(F415,1,Feriados!$A$1:$A$5000))</f>
        <v>45268</v>
      </c>
      <c r="G416" s="64">
        <f t="shared" si="21"/>
        <v>11695.054997462559</v>
      </c>
      <c r="H416" s="64">
        <f t="shared" si="20"/>
        <v>1695.0549974625592</v>
      </c>
    </row>
    <row r="417" spans="5:8" x14ac:dyDescent="0.3">
      <c r="E417" s="63">
        <f t="shared" si="22"/>
        <v>415</v>
      </c>
      <c r="F417" s="62">
        <f>IF(F416&gt;$B$4,"",WORKDAY(F416,1,Feriados!$A$1:$A$5000))</f>
        <v>45271</v>
      </c>
      <c r="G417" s="64">
        <f t="shared" si="21"/>
        <v>11699.479079253651</v>
      </c>
      <c r="H417" s="64">
        <f t="shared" si="20"/>
        <v>1699.4790792536514</v>
      </c>
    </row>
    <row r="418" spans="5:8" x14ac:dyDescent="0.3">
      <c r="E418" s="63">
        <f t="shared" si="22"/>
        <v>416</v>
      </c>
      <c r="F418" s="62">
        <f>IF(F417&gt;$B$4,"",WORKDAY(F417,1,Feriados!$A$1:$A$5000))</f>
        <v>45272</v>
      </c>
      <c r="G418" s="64">
        <f t="shared" si="21"/>
        <v>11703.904834615299</v>
      </c>
      <c r="H418" s="64">
        <f t="shared" si="20"/>
        <v>1703.9048346152995</v>
      </c>
    </row>
    <row r="419" spans="5:8" x14ac:dyDescent="0.3">
      <c r="E419" s="63">
        <f t="shared" si="22"/>
        <v>417</v>
      </c>
      <c r="F419" s="62">
        <f>IF(F418&gt;$B$4,"",WORKDAY(F418,1,Feriados!$A$1:$A$5000))</f>
        <v>45273</v>
      </c>
      <c r="G419" s="64">
        <f t="shared" si="21"/>
        <v>11708.332264180593</v>
      </c>
      <c r="H419" s="64">
        <f t="shared" si="20"/>
        <v>1708.3322641805935</v>
      </c>
    </row>
    <row r="420" spans="5:8" x14ac:dyDescent="0.3">
      <c r="E420" s="63">
        <f t="shared" si="22"/>
        <v>418</v>
      </c>
      <c r="F420" s="62">
        <f>IF(F419&gt;$B$4,"",WORKDAY(F419,1,Feriados!$A$1:$A$5000))</f>
        <v>45274</v>
      </c>
      <c r="G420" s="64">
        <f t="shared" si="21"/>
        <v>11712.761368582862</v>
      </c>
      <c r="H420" s="64">
        <f t="shared" si="20"/>
        <v>1712.7613685828619</v>
      </c>
    </row>
    <row r="421" spans="5:8" x14ac:dyDescent="0.3">
      <c r="E421" s="63">
        <f t="shared" si="22"/>
        <v>419</v>
      </c>
      <c r="F421" s="62">
        <f>IF(F420&gt;$B$4,"",WORKDAY(F420,1,Feriados!$A$1:$A$5000))</f>
        <v>45275</v>
      </c>
      <c r="G421" s="64">
        <f t="shared" si="21"/>
        <v>11717.192148455671</v>
      </c>
      <c r="H421" s="64">
        <f t="shared" si="20"/>
        <v>1717.1921484556715</v>
      </c>
    </row>
    <row r="422" spans="5:8" x14ac:dyDescent="0.3">
      <c r="E422" s="63">
        <f t="shared" si="22"/>
        <v>420</v>
      </c>
      <c r="F422" s="62">
        <f>IF(F421&gt;$B$4,"",WORKDAY(F421,1,Feriados!$A$1:$A$5000))</f>
        <v>45278</v>
      </c>
      <c r="G422" s="64">
        <f t="shared" si="21"/>
        <v>11721.624604432831</v>
      </c>
      <c r="H422" s="64">
        <f t="shared" si="20"/>
        <v>1721.6246044328309</v>
      </c>
    </row>
    <row r="423" spans="5:8" x14ac:dyDescent="0.3">
      <c r="E423" s="63">
        <f t="shared" si="22"/>
        <v>421</v>
      </c>
      <c r="F423" s="62">
        <f>IF(F422&gt;$B$4,"",WORKDAY(F422,1,Feriados!$A$1:$A$5000))</f>
        <v>45279</v>
      </c>
      <c r="G423" s="64">
        <f t="shared" si="21"/>
        <v>11726.058737148389</v>
      </c>
      <c r="H423" s="64">
        <f t="shared" si="20"/>
        <v>1726.0587371483889</v>
      </c>
    </row>
    <row r="424" spans="5:8" x14ac:dyDescent="0.3">
      <c r="E424" s="63">
        <f t="shared" si="22"/>
        <v>422</v>
      </c>
      <c r="F424" s="62">
        <f>IF(F423&gt;$B$4,"",WORKDAY(F423,1,Feriados!$A$1:$A$5000))</f>
        <v>45280</v>
      </c>
      <c r="G424" s="64">
        <f t="shared" si="21"/>
        <v>11730.494547236633</v>
      </c>
      <c r="H424" s="64">
        <f t="shared" si="20"/>
        <v>1730.4945472366326</v>
      </c>
    </row>
    <row r="425" spans="5:8" x14ac:dyDescent="0.3">
      <c r="E425" s="63">
        <f t="shared" si="22"/>
        <v>423</v>
      </c>
      <c r="F425" s="62">
        <f>IF(F424&gt;$B$4,"",WORKDAY(F424,1,Feriados!$A$1:$A$5000))</f>
        <v>45281</v>
      </c>
      <c r="G425" s="64">
        <f t="shared" si="21"/>
        <v>11734.932035332089</v>
      </c>
      <c r="H425" s="64">
        <f t="shared" si="20"/>
        <v>1734.9320353320891</v>
      </c>
    </row>
    <row r="426" spans="5:8" x14ac:dyDescent="0.3">
      <c r="E426" s="63">
        <f t="shared" si="22"/>
        <v>424</v>
      </c>
      <c r="F426" s="62">
        <f>IF(F425&gt;$B$4,"",WORKDAY(F425,1,Feriados!$A$1:$A$5000))</f>
        <v>45282</v>
      </c>
      <c r="G426" s="64">
        <f t="shared" si="21"/>
        <v>11739.371202069526</v>
      </c>
      <c r="H426" s="64">
        <f t="shared" si="20"/>
        <v>1739.3712020695257</v>
      </c>
    </row>
    <row r="427" spans="5:8" x14ac:dyDescent="0.3">
      <c r="E427" s="63">
        <f t="shared" si="22"/>
        <v>425</v>
      </c>
      <c r="F427" s="62">
        <f>IF(F426&gt;$B$4,"",WORKDAY(F426,1,Feriados!$A$1:$A$5000))</f>
        <v>45286</v>
      </c>
      <c r="G427" s="64">
        <f t="shared" si="21"/>
        <v>11743.81204808395</v>
      </c>
      <c r="H427" s="64">
        <f t="shared" si="20"/>
        <v>1743.8120480839498</v>
      </c>
    </row>
    <row r="428" spans="5:8" x14ac:dyDescent="0.3">
      <c r="E428" s="63">
        <f t="shared" si="22"/>
        <v>426</v>
      </c>
      <c r="F428" s="62">
        <f>IF(F427&gt;$B$4,"",WORKDAY(F427,1,Feriados!$A$1:$A$5000))</f>
        <v>45287</v>
      </c>
      <c r="G428" s="64">
        <f t="shared" si="21"/>
        <v>11748.254574010611</v>
      </c>
      <c r="H428" s="64">
        <f t="shared" si="20"/>
        <v>1748.2545740106107</v>
      </c>
    </row>
    <row r="429" spans="5:8" x14ac:dyDescent="0.3">
      <c r="E429" s="63">
        <f t="shared" si="22"/>
        <v>427</v>
      </c>
      <c r="F429" s="62">
        <f>IF(F428&gt;$B$4,"",WORKDAY(F428,1,Feriados!$A$1:$A$5000))</f>
        <v>45288</v>
      </c>
      <c r="G429" s="64">
        <f t="shared" si="21"/>
        <v>11752.698780484994</v>
      </c>
      <c r="H429" s="64">
        <f t="shared" si="20"/>
        <v>1752.6987804849941</v>
      </c>
    </row>
    <row r="430" spans="5:8" x14ac:dyDescent="0.3">
      <c r="E430" s="63">
        <f t="shared" si="22"/>
        <v>428</v>
      </c>
      <c r="F430" s="62">
        <f>IF(F429&gt;$B$4,"",WORKDAY(F429,1,Feriados!$A$1:$A$5000))</f>
        <v>45289</v>
      </c>
      <c r="G430" s="64">
        <f t="shared" si="21"/>
        <v>11757.144668142832</v>
      </c>
      <c r="H430" s="64">
        <f t="shared" si="20"/>
        <v>1757.1446681428315</v>
      </c>
    </row>
    <row r="431" spans="5:8" x14ac:dyDescent="0.3">
      <c r="E431" s="63">
        <f t="shared" si="22"/>
        <v>429</v>
      </c>
      <c r="F431" s="62">
        <f>IF(F430&gt;$B$4,"",WORKDAY(F430,1,Feriados!$A$1:$A$5000))</f>
        <v>45293</v>
      </c>
      <c r="G431" s="64">
        <f t="shared" si="21"/>
        <v>11761.592237620091</v>
      </c>
      <c r="H431" s="64">
        <f t="shared" si="20"/>
        <v>1761.5922376200906</v>
      </c>
    </row>
    <row r="432" spans="5:8" x14ac:dyDescent="0.3">
      <c r="E432" s="63">
        <f t="shared" si="22"/>
        <v>430</v>
      </c>
      <c r="F432" s="62">
        <f>IF(F431&gt;$B$4,"",WORKDAY(F431,1,Feriados!$A$1:$A$5000))</f>
        <v>45294</v>
      </c>
      <c r="G432" s="64">
        <f t="shared" si="21"/>
        <v>11766.041489552981</v>
      </c>
      <c r="H432" s="64">
        <f t="shared" si="20"/>
        <v>1766.0414895529811</v>
      </c>
    </row>
    <row r="433" spans="5:8" x14ac:dyDescent="0.3">
      <c r="E433" s="63">
        <f t="shared" si="22"/>
        <v>431</v>
      </c>
      <c r="F433" s="62">
        <f>IF(F432&gt;$B$4,"",WORKDAY(F432,1,Feriados!$A$1:$A$5000))</f>
        <v>45295</v>
      </c>
      <c r="G433" s="64">
        <f t="shared" si="21"/>
        <v>11770.492424577953</v>
      </c>
      <c r="H433" s="64">
        <f t="shared" si="20"/>
        <v>1770.492424577953</v>
      </c>
    </row>
    <row r="434" spans="5:8" x14ac:dyDescent="0.3">
      <c r="E434" s="63">
        <f t="shared" si="22"/>
        <v>432</v>
      </c>
      <c r="F434" s="62">
        <f>IF(F433&gt;$B$4,"",WORKDAY(F433,1,Feriados!$A$1:$A$5000))</f>
        <v>45296</v>
      </c>
      <c r="G434" s="64">
        <f t="shared" si="21"/>
        <v>11774.945043331696</v>
      </c>
      <c r="H434" s="64">
        <f t="shared" si="20"/>
        <v>1774.9450433316961</v>
      </c>
    </row>
    <row r="435" spans="5:8" x14ac:dyDescent="0.3">
      <c r="E435" s="63">
        <f t="shared" si="22"/>
        <v>433</v>
      </c>
      <c r="F435" s="62">
        <f>IF(F434&gt;$B$4,"",WORKDAY(F434,1,Feriados!$A$1:$A$5000))</f>
        <v>45299</v>
      </c>
      <c r="G435" s="64">
        <f t="shared" si="21"/>
        <v>11779.399346451144</v>
      </c>
      <c r="H435" s="64">
        <f t="shared" si="20"/>
        <v>1779.3993464511441</v>
      </c>
    </row>
    <row r="436" spans="5:8" x14ac:dyDescent="0.3">
      <c r="E436" s="63">
        <f t="shared" si="22"/>
        <v>434</v>
      </c>
      <c r="F436" s="62">
        <f>IF(F435&gt;$B$4,"",WORKDAY(F435,1,Feriados!$A$1:$A$5000))</f>
        <v>45300</v>
      </c>
      <c r="G436" s="64">
        <f t="shared" si="21"/>
        <v>11783.855334573471</v>
      </c>
      <c r="H436" s="64">
        <f t="shared" si="20"/>
        <v>1783.8553345734708</v>
      </c>
    </row>
    <row r="437" spans="5:8" x14ac:dyDescent="0.3">
      <c r="E437" s="63">
        <f t="shared" si="22"/>
        <v>435</v>
      </c>
      <c r="F437" s="62">
        <f>IF(F436&gt;$B$4,"",WORKDAY(F436,1,Feriados!$A$1:$A$5000))</f>
        <v>45301</v>
      </c>
      <c r="G437" s="64">
        <f t="shared" si="21"/>
        <v>11788.313008336088</v>
      </c>
      <c r="H437" s="64">
        <f t="shared" si="20"/>
        <v>1788.3130083360884</v>
      </c>
    </row>
    <row r="438" spans="5:8" x14ac:dyDescent="0.3">
      <c r="E438" s="63">
        <f t="shared" si="22"/>
        <v>436</v>
      </c>
      <c r="F438" s="62">
        <f>IF(F437&gt;$B$4,"",WORKDAY(F437,1,Feriados!$A$1:$A$5000))</f>
        <v>45302</v>
      </c>
      <c r="G438" s="64">
        <f t="shared" si="21"/>
        <v>11792.772368376653</v>
      </c>
      <c r="H438" s="64">
        <f t="shared" si="20"/>
        <v>1792.7723683766526</v>
      </c>
    </row>
    <row r="439" spans="5:8" x14ac:dyDescent="0.3">
      <c r="E439" s="63">
        <f t="shared" si="22"/>
        <v>437</v>
      </c>
      <c r="F439" s="62">
        <f>IF(F438&gt;$B$4,"",WORKDAY(F438,1,Feriados!$A$1:$A$5000))</f>
        <v>45303</v>
      </c>
      <c r="G439" s="64">
        <f t="shared" si="21"/>
        <v>11797.233415333059</v>
      </c>
      <c r="H439" s="64">
        <f t="shared" si="20"/>
        <v>1797.2334153330594</v>
      </c>
    </row>
    <row r="440" spans="5:8" x14ac:dyDescent="0.3">
      <c r="E440" s="63">
        <f t="shared" si="22"/>
        <v>438</v>
      </c>
      <c r="F440" s="62">
        <f>IF(F439&gt;$B$4,"",WORKDAY(F439,1,Feriados!$A$1:$A$5000))</f>
        <v>45306</v>
      </c>
      <c r="G440" s="64">
        <f t="shared" si="21"/>
        <v>11801.696149843447</v>
      </c>
      <c r="H440" s="64">
        <f t="shared" si="20"/>
        <v>1801.6961498434466</v>
      </c>
    </row>
    <row r="441" spans="5:8" x14ac:dyDescent="0.3">
      <c r="E441" s="63">
        <f t="shared" si="22"/>
        <v>439</v>
      </c>
      <c r="F441" s="62">
        <f>IF(F440&gt;$B$4,"",WORKDAY(F440,1,Feriados!$A$1:$A$5000))</f>
        <v>45307</v>
      </c>
      <c r="G441" s="64">
        <f t="shared" si="21"/>
        <v>11806.160572546192</v>
      </c>
      <c r="H441" s="64">
        <f t="shared" si="20"/>
        <v>1806.1605725461923</v>
      </c>
    </row>
    <row r="442" spans="5:8" x14ac:dyDescent="0.3">
      <c r="E442" s="63">
        <f t="shared" si="22"/>
        <v>440</v>
      </c>
      <c r="F442" s="62">
        <f>IF(F441&gt;$B$4,"",WORKDAY(F441,1,Feriados!$A$1:$A$5000))</f>
        <v>45308</v>
      </c>
      <c r="G442" s="64">
        <f t="shared" si="21"/>
        <v>11810.626684079918</v>
      </c>
      <c r="H442" s="64">
        <f t="shared" si="20"/>
        <v>1810.626684079918</v>
      </c>
    </row>
    <row r="443" spans="5:8" x14ac:dyDescent="0.3">
      <c r="E443" s="63">
        <f t="shared" si="22"/>
        <v>441</v>
      </c>
      <c r="F443" s="62">
        <f>IF(F442&gt;$B$4,"",WORKDAY(F442,1,Feriados!$A$1:$A$5000))</f>
        <v>45309</v>
      </c>
      <c r="G443" s="64">
        <f t="shared" si="21"/>
        <v>11815.094485083484</v>
      </c>
      <c r="H443" s="64">
        <f t="shared" si="20"/>
        <v>1815.094485083484</v>
      </c>
    </row>
    <row r="444" spans="5:8" x14ac:dyDescent="0.3">
      <c r="E444" s="63">
        <f t="shared" si="22"/>
        <v>442</v>
      </c>
      <c r="F444" s="62">
        <f>IF(F443&gt;$B$4,"",WORKDAY(F443,1,Feriados!$A$1:$A$5000))</f>
        <v>45310</v>
      </c>
      <c r="G444" s="64">
        <f t="shared" si="21"/>
        <v>11819.563976195996</v>
      </c>
      <c r="H444" s="64">
        <f t="shared" si="20"/>
        <v>1819.5639761959956</v>
      </c>
    </row>
    <row r="445" spans="5:8" x14ac:dyDescent="0.3">
      <c r="E445" s="63">
        <f t="shared" si="22"/>
        <v>443</v>
      </c>
      <c r="F445" s="62">
        <f>IF(F444&gt;$B$4,"",WORKDAY(F444,1,Feriados!$A$1:$A$5000))</f>
        <v>45313</v>
      </c>
      <c r="G445" s="64">
        <f t="shared" si="21"/>
        <v>11824.035158056799</v>
      </c>
      <c r="H445" s="64">
        <f t="shared" si="20"/>
        <v>1824.0351580567985</v>
      </c>
    </row>
    <row r="446" spans="5:8" x14ac:dyDescent="0.3">
      <c r="E446" s="63">
        <f t="shared" si="22"/>
        <v>444</v>
      </c>
      <c r="F446" s="62">
        <f>IF(F445&gt;$B$4,"",WORKDAY(F445,1,Feriados!$A$1:$A$5000))</f>
        <v>45314</v>
      </c>
      <c r="G446" s="64">
        <f t="shared" si="21"/>
        <v>11828.508031305479</v>
      </c>
      <c r="H446" s="64">
        <f t="shared" si="20"/>
        <v>1828.5080313054787</v>
      </c>
    </row>
    <row r="447" spans="5:8" x14ac:dyDescent="0.3">
      <c r="E447" s="63">
        <f t="shared" si="22"/>
        <v>445</v>
      </c>
      <c r="F447" s="62">
        <f>IF(F446&gt;$B$4,"",WORKDAY(F446,1,Feriados!$A$1:$A$5000))</f>
        <v>45315</v>
      </c>
      <c r="G447" s="64">
        <f t="shared" si="21"/>
        <v>11832.982596581867</v>
      </c>
      <c r="H447" s="64">
        <f t="shared" si="20"/>
        <v>1832.9825965818673</v>
      </c>
    </row>
    <row r="448" spans="5:8" x14ac:dyDescent="0.3">
      <c r="E448" s="63">
        <f t="shared" si="22"/>
        <v>446</v>
      </c>
      <c r="F448" s="62">
        <f>IF(F447&gt;$B$4,"",WORKDAY(F447,1,Feriados!$A$1:$A$5000))</f>
        <v>45316</v>
      </c>
      <c r="G448" s="64">
        <f t="shared" si="21"/>
        <v>11837.458854526034</v>
      </c>
      <c r="H448" s="64">
        <f t="shared" si="20"/>
        <v>1837.458854526034</v>
      </c>
    </row>
    <row r="449" spans="5:8" x14ac:dyDescent="0.3">
      <c r="E449" s="63">
        <f t="shared" si="22"/>
        <v>447</v>
      </c>
      <c r="F449" s="62">
        <f>IF(F448&gt;$B$4,"",WORKDAY(F448,1,Feriados!$A$1:$A$5000))</f>
        <v>45317</v>
      </c>
      <c r="G449" s="64">
        <f t="shared" si="21"/>
        <v>11841.936805778292</v>
      </c>
      <c r="H449" s="64">
        <f t="shared" si="20"/>
        <v>1841.9368057782922</v>
      </c>
    </row>
    <row r="450" spans="5:8" x14ac:dyDescent="0.3">
      <c r="E450" s="63">
        <f t="shared" si="22"/>
        <v>448</v>
      </c>
      <c r="F450" s="62">
        <f>IF(F449&gt;$B$4,"",WORKDAY(F449,1,Feriados!$A$1:$A$5000))</f>
        <v>45320</v>
      </c>
      <c r="G450" s="64">
        <f t="shared" si="21"/>
        <v>11846.416450979197</v>
      </c>
      <c r="H450" s="64">
        <f t="shared" si="20"/>
        <v>1846.4164509791972</v>
      </c>
    </row>
    <row r="451" spans="5:8" x14ac:dyDescent="0.3">
      <c r="E451" s="63">
        <f t="shared" si="22"/>
        <v>449</v>
      </c>
      <c r="F451" s="62">
        <f>IF(F450&gt;$B$4,"",WORKDAY(F450,1,Feriados!$A$1:$A$5000))</f>
        <v>45321</v>
      </c>
      <c r="G451" s="64">
        <f t="shared" si="21"/>
        <v>11850.897790769548</v>
      </c>
      <c r="H451" s="64">
        <f t="shared" ref="H451:H514" si="23">IF(F451="","",+((1+$B$11)^(1/252)*G450)-$G$2)</f>
        <v>1850.897790769548</v>
      </c>
    </row>
    <row r="452" spans="5:8" x14ac:dyDescent="0.3">
      <c r="E452" s="63">
        <f t="shared" si="22"/>
        <v>450</v>
      </c>
      <c r="F452" s="62">
        <f>IF(F451&gt;$B$4,"",WORKDAY(F451,1,Feriados!$A$1:$A$5000))</f>
        <v>45322</v>
      </c>
      <c r="G452" s="64">
        <f t="shared" ref="G452:G515" si="24">IF(F452="","",+(1+$B$11)^(1/252)*G451)</f>
        <v>11855.380825790386</v>
      </c>
      <c r="H452" s="64">
        <f t="shared" si="23"/>
        <v>1855.3808257903856</v>
      </c>
    </row>
    <row r="453" spans="5:8" x14ac:dyDescent="0.3">
      <c r="E453" s="63">
        <f t="shared" ref="E453:E516" si="25">E452+1</f>
        <v>451</v>
      </c>
      <c r="F453" s="62">
        <f>IF(F452&gt;$B$4,"",WORKDAY(F452,1,Feriados!$A$1:$A$5000))</f>
        <v>45323</v>
      </c>
      <c r="G453" s="64">
        <f t="shared" si="24"/>
        <v>11859.865556682991</v>
      </c>
      <c r="H453" s="64">
        <f t="shared" si="23"/>
        <v>1859.8655566829912</v>
      </c>
    </row>
    <row r="454" spans="5:8" x14ac:dyDescent="0.3">
      <c r="E454" s="63">
        <f t="shared" si="25"/>
        <v>452</v>
      </c>
      <c r="F454" s="62">
        <f>IF(F453&gt;$B$4,"",WORKDAY(F453,1,Feriados!$A$1:$A$5000))</f>
        <v>45324</v>
      </c>
      <c r="G454" s="64">
        <f t="shared" si="24"/>
        <v>11864.351984088891</v>
      </c>
      <c r="H454" s="64">
        <f t="shared" si="23"/>
        <v>1864.3519840888912</v>
      </c>
    </row>
    <row r="455" spans="5:8" x14ac:dyDescent="0.3">
      <c r="E455" s="63">
        <f t="shared" si="25"/>
        <v>453</v>
      </c>
      <c r="F455" s="62">
        <f>IF(F454&gt;$B$4,"",WORKDAY(F454,1,Feriados!$A$1:$A$5000))</f>
        <v>45327</v>
      </c>
      <c r="G455" s="64">
        <f t="shared" si="24"/>
        <v>11868.840108649854</v>
      </c>
      <c r="H455" s="64">
        <f t="shared" si="23"/>
        <v>1868.8401086498543</v>
      </c>
    </row>
    <row r="456" spans="5:8" x14ac:dyDescent="0.3">
      <c r="E456" s="63">
        <f t="shared" si="25"/>
        <v>454</v>
      </c>
      <c r="F456" s="62">
        <f>IF(F455&gt;$B$4,"",WORKDAY(F455,1,Feriados!$A$1:$A$5000))</f>
        <v>45328</v>
      </c>
      <c r="G456" s="64">
        <f t="shared" si="24"/>
        <v>11873.329931007891</v>
      </c>
      <c r="H456" s="64">
        <f t="shared" si="23"/>
        <v>1873.329931007891</v>
      </c>
    </row>
    <row r="457" spans="5:8" x14ac:dyDescent="0.3">
      <c r="E457" s="63">
        <f t="shared" si="25"/>
        <v>455</v>
      </c>
      <c r="F457" s="62">
        <f>IF(F456&gt;$B$4,"",WORKDAY(F456,1,Feriados!$A$1:$A$5000))</f>
        <v>45329</v>
      </c>
      <c r="G457" s="64">
        <f t="shared" si="24"/>
        <v>11877.821451805254</v>
      </c>
      <c r="H457" s="64">
        <f t="shared" si="23"/>
        <v>1877.8214518052537</v>
      </c>
    </row>
    <row r="458" spans="5:8" x14ac:dyDescent="0.3">
      <c r="E458" s="63">
        <f t="shared" si="25"/>
        <v>456</v>
      </c>
      <c r="F458" s="62">
        <f>IF(F457&gt;$B$4,"",WORKDAY(F457,1,Feriados!$A$1:$A$5000))</f>
        <v>45330</v>
      </c>
      <c r="G458" s="64">
        <f t="shared" si="24"/>
        <v>11882.31467168444</v>
      </c>
      <c r="H458" s="64">
        <f t="shared" si="23"/>
        <v>1882.3146716844403</v>
      </c>
    </row>
    <row r="459" spans="5:8" x14ac:dyDescent="0.3">
      <c r="E459" s="63">
        <f t="shared" si="25"/>
        <v>457</v>
      </c>
      <c r="F459" s="62">
        <f>IF(F458&gt;$B$4,"",WORKDAY(F458,1,Feriados!$A$1:$A$5000))</f>
        <v>45331</v>
      </c>
      <c r="G459" s="64">
        <f t="shared" si="24"/>
        <v>11886.809591288191</v>
      </c>
      <c r="H459" s="64">
        <f t="shared" si="23"/>
        <v>1886.8095912881909</v>
      </c>
    </row>
    <row r="460" spans="5:8" x14ac:dyDescent="0.3">
      <c r="E460" s="63">
        <f t="shared" si="25"/>
        <v>458</v>
      </c>
      <c r="F460" s="62">
        <f>IF(F459&gt;$B$4,"",WORKDAY(F459,1,Feriados!$A$1:$A$5000))</f>
        <v>45336</v>
      </c>
      <c r="G460" s="64">
        <f t="shared" si="24"/>
        <v>11891.306211259487</v>
      </c>
      <c r="H460" s="64">
        <f t="shared" si="23"/>
        <v>1891.3062112594871</v>
      </c>
    </row>
    <row r="461" spans="5:8" x14ac:dyDescent="0.3">
      <c r="E461" s="63">
        <f t="shared" si="25"/>
        <v>459</v>
      </c>
      <c r="F461" s="62">
        <f>IF(F460&gt;$B$4,"",WORKDAY(F460,1,Feriados!$A$1:$A$5000))</f>
        <v>45337</v>
      </c>
      <c r="G461" s="64">
        <f t="shared" si="24"/>
        <v>11895.804532241556</v>
      </c>
      <c r="H461" s="64">
        <f t="shared" si="23"/>
        <v>1895.8045322415564</v>
      </c>
    </row>
    <row r="462" spans="5:8" x14ac:dyDescent="0.3">
      <c r="E462" s="63">
        <f t="shared" si="25"/>
        <v>460</v>
      </c>
      <c r="F462" s="62">
        <f>IF(F461&gt;$B$4,"",WORKDAY(F461,1,Feriados!$A$1:$A$5000))</f>
        <v>45338</v>
      </c>
      <c r="G462" s="64">
        <f t="shared" si="24"/>
        <v>11900.304554877868</v>
      </c>
      <c r="H462" s="64">
        <f t="shared" si="23"/>
        <v>1900.3045548778682</v>
      </c>
    </row>
    <row r="463" spans="5:8" x14ac:dyDescent="0.3">
      <c r="E463" s="63">
        <f t="shared" si="25"/>
        <v>461</v>
      </c>
      <c r="F463" s="62">
        <f>IF(F462&gt;$B$4,"",WORKDAY(F462,1,Feriados!$A$1:$A$5000))</f>
        <v>45341</v>
      </c>
      <c r="G463" s="64">
        <f t="shared" si="24"/>
        <v>11904.806279812134</v>
      </c>
      <c r="H463" s="64">
        <f t="shared" si="23"/>
        <v>1904.8062798121337</v>
      </c>
    </row>
    <row r="464" spans="5:8" x14ac:dyDescent="0.3">
      <c r="E464" s="63">
        <f t="shared" si="25"/>
        <v>462</v>
      </c>
      <c r="F464" s="62">
        <f>IF(F463&gt;$B$4,"",WORKDAY(F463,1,Feriados!$A$1:$A$5000))</f>
        <v>45342</v>
      </c>
      <c r="G464" s="64">
        <f t="shared" si="24"/>
        <v>11909.309707688311</v>
      </c>
      <c r="H464" s="64">
        <f t="shared" si="23"/>
        <v>1909.3097076883114</v>
      </c>
    </row>
    <row r="465" spans="5:8" x14ac:dyDescent="0.3">
      <c r="E465" s="63">
        <f t="shared" si="25"/>
        <v>463</v>
      </c>
      <c r="F465" s="62">
        <f>IF(F464&gt;$B$4,"",WORKDAY(F464,1,Feriados!$A$1:$A$5000))</f>
        <v>45343</v>
      </c>
      <c r="G465" s="64">
        <f t="shared" si="24"/>
        <v>11913.8148391506</v>
      </c>
      <c r="H465" s="64">
        <f t="shared" si="23"/>
        <v>1913.8148391506002</v>
      </c>
    </row>
    <row r="466" spans="5:8" x14ac:dyDescent="0.3">
      <c r="E466" s="63">
        <f t="shared" si="25"/>
        <v>464</v>
      </c>
      <c r="F466" s="62">
        <f>IF(F465&gt;$B$4,"",WORKDAY(F465,1,Feriados!$A$1:$A$5000))</f>
        <v>45344</v>
      </c>
      <c r="G466" s="64">
        <f t="shared" si="24"/>
        <v>11918.321674843444</v>
      </c>
      <c r="H466" s="64">
        <f t="shared" si="23"/>
        <v>1918.3216748434443</v>
      </c>
    </row>
    <row r="467" spans="5:8" x14ac:dyDescent="0.3">
      <c r="E467" s="63">
        <f t="shared" si="25"/>
        <v>465</v>
      </c>
      <c r="F467" s="62">
        <f>IF(F466&gt;$B$4,"",WORKDAY(F466,1,Feriados!$A$1:$A$5000))</f>
        <v>45345</v>
      </c>
      <c r="G467" s="64">
        <f t="shared" si="24"/>
        <v>11922.83021541153</v>
      </c>
      <c r="H467" s="64">
        <f t="shared" si="23"/>
        <v>1922.8302154115299</v>
      </c>
    </row>
    <row r="468" spans="5:8" x14ac:dyDescent="0.3">
      <c r="E468" s="63">
        <f t="shared" si="25"/>
        <v>466</v>
      </c>
      <c r="F468" s="62">
        <f>IF(F467&gt;$B$4,"",WORKDAY(F467,1,Feriados!$A$1:$A$5000))</f>
        <v>45348</v>
      </c>
      <c r="G468" s="64">
        <f t="shared" si="24"/>
        <v>11927.340461499791</v>
      </c>
      <c r="H468" s="64">
        <f t="shared" si="23"/>
        <v>1927.3404614997908</v>
      </c>
    </row>
    <row r="469" spans="5:8" x14ac:dyDescent="0.3">
      <c r="E469" s="63">
        <f t="shared" si="25"/>
        <v>467</v>
      </c>
      <c r="F469" s="62">
        <f>IF(F468&gt;$B$4,"",WORKDAY(F468,1,Feriados!$A$1:$A$5000))</f>
        <v>45349</v>
      </c>
      <c r="G469" s="64">
        <f t="shared" si="24"/>
        <v>11931.8524137534</v>
      </c>
      <c r="H469" s="64">
        <f t="shared" si="23"/>
        <v>1931.8524137534005</v>
      </c>
    </row>
    <row r="470" spans="5:8" x14ac:dyDescent="0.3">
      <c r="E470" s="63">
        <f t="shared" si="25"/>
        <v>468</v>
      </c>
      <c r="F470" s="62">
        <f>IF(F469&gt;$B$4,"",WORKDAY(F469,1,Feriados!$A$1:$A$5000))</f>
        <v>45350</v>
      </c>
      <c r="G470" s="64">
        <f t="shared" si="24"/>
        <v>11936.366072817778</v>
      </c>
      <c r="H470" s="64">
        <f t="shared" si="23"/>
        <v>1936.3660728177783</v>
      </c>
    </row>
    <row r="471" spans="5:8" x14ac:dyDescent="0.3">
      <c r="E471" s="63">
        <f t="shared" si="25"/>
        <v>469</v>
      </c>
      <c r="F471" s="62">
        <f>IF(F470&gt;$B$4,"",WORKDAY(F470,1,Feriados!$A$1:$A$5000))</f>
        <v>45351</v>
      </c>
      <c r="G471" s="64">
        <f t="shared" si="24"/>
        <v>11940.881439338587</v>
      </c>
      <c r="H471" s="64">
        <f t="shared" si="23"/>
        <v>1940.8814393385874</v>
      </c>
    </row>
    <row r="472" spans="5:8" x14ac:dyDescent="0.3">
      <c r="E472" s="63">
        <f t="shared" si="25"/>
        <v>470</v>
      </c>
      <c r="F472" s="62">
        <f>IF(F471&gt;$B$4,"",WORKDAY(F471,1,Feriados!$A$1:$A$5000))</f>
        <v>45352</v>
      </c>
      <c r="G472" s="64">
        <f t="shared" si="24"/>
        <v>11945.398513961736</v>
      </c>
      <c r="H472" s="64">
        <f t="shared" si="23"/>
        <v>1945.3985139617362</v>
      </c>
    </row>
    <row r="473" spans="5:8" x14ac:dyDescent="0.3">
      <c r="E473" s="63">
        <f t="shared" si="25"/>
        <v>471</v>
      </c>
      <c r="F473" s="62">
        <f>IF(F472&gt;$B$4,"",WORKDAY(F472,1,Feriados!$A$1:$A$5000))</f>
        <v>45355</v>
      </c>
      <c r="G473" s="64">
        <f t="shared" si="24"/>
        <v>11949.917297333377</v>
      </c>
      <c r="H473" s="64">
        <f t="shared" si="23"/>
        <v>1949.9172973333771</v>
      </c>
    </row>
    <row r="474" spans="5:8" x14ac:dyDescent="0.3">
      <c r="E474" s="63">
        <f t="shared" si="25"/>
        <v>472</v>
      </c>
      <c r="F474" s="62">
        <f>IF(F473&gt;$B$4,"",WORKDAY(F473,1,Feriados!$A$1:$A$5000))</f>
        <v>45356</v>
      </c>
      <c r="G474" s="64">
        <f t="shared" si="24"/>
        <v>11954.437790099906</v>
      </c>
      <c r="H474" s="64">
        <f t="shared" si="23"/>
        <v>1954.4377900999061</v>
      </c>
    </row>
    <row r="475" spans="5:8" x14ac:dyDescent="0.3">
      <c r="E475" s="63">
        <f t="shared" si="25"/>
        <v>473</v>
      </c>
      <c r="F475" s="62">
        <f>IF(F474&gt;$B$4,"",WORKDAY(F474,1,Feriados!$A$1:$A$5000))</f>
        <v>45357</v>
      </c>
      <c r="G475" s="64">
        <f t="shared" si="24"/>
        <v>11958.959992907965</v>
      </c>
      <c r="H475" s="64">
        <f t="shared" si="23"/>
        <v>1958.959992907965</v>
      </c>
    </row>
    <row r="476" spans="5:8" x14ac:dyDescent="0.3">
      <c r="E476" s="63">
        <f t="shared" si="25"/>
        <v>474</v>
      </c>
      <c r="F476" s="62">
        <f>IF(F475&gt;$B$4,"",WORKDAY(F475,1,Feriados!$A$1:$A$5000))</f>
        <v>45358</v>
      </c>
      <c r="G476" s="64">
        <f t="shared" si="24"/>
        <v>11963.483906404439</v>
      </c>
      <c r="H476" s="64">
        <f t="shared" si="23"/>
        <v>1963.483906404439</v>
      </c>
    </row>
    <row r="477" spans="5:8" x14ac:dyDescent="0.3">
      <c r="E477" s="63">
        <f t="shared" si="25"/>
        <v>475</v>
      </c>
      <c r="F477" s="62">
        <f>IF(F476&gt;$B$4,"",WORKDAY(F476,1,Feriados!$A$1:$A$5000))</f>
        <v>45359</v>
      </c>
      <c r="G477" s="64">
        <f t="shared" si="24"/>
        <v>11968.009531236459</v>
      </c>
      <c r="H477" s="64">
        <f t="shared" si="23"/>
        <v>1968.0095312364592</v>
      </c>
    </row>
    <row r="478" spans="5:8" x14ac:dyDescent="0.3">
      <c r="E478" s="63">
        <f t="shared" si="25"/>
        <v>476</v>
      </c>
      <c r="F478" s="62">
        <f>IF(F477&gt;$B$4,"",WORKDAY(F477,1,Feriados!$A$1:$A$5000))</f>
        <v>45362</v>
      </c>
      <c r="G478" s="64">
        <f t="shared" si="24"/>
        <v>11972.5368680514</v>
      </c>
      <c r="H478" s="64">
        <f t="shared" si="23"/>
        <v>1972.5368680514002</v>
      </c>
    </row>
    <row r="479" spans="5:8" x14ac:dyDescent="0.3">
      <c r="E479" s="63">
        <f t="shared" si="25"/>
        <v>477</v>
      </c>
      <c r="F479" s="62">
        <f>IF(F478&gt;$B$4,"",WORKDAY(F478,1,Feriados!$A$1:$A$5000))</f>
        <v>45363</v>
      </c>
      <c r="G479" s="64">
        <f t="shared" si="24"/>
        <v>11977.065917496882</v>
      </c>
      <c r="H479" s="64">
        <f t="shared" si="23"/>
        <v>1977.0659174968823</v>
      </c>
    </row>
    <row r="480" spans="5:8" x14ac:dyDescent="0.3">
      <c r="E480" s="63">
        <f t="shared" si="25"/>
        <v>478</v>
      </c>
      <c r="F480" s="62">
        <f>IF(F479&gt;$B$4,"",WORKDAY(F479,1,Feriados!$A$1:$A$5000))</f>
        <v>45364</v>
      </c>
      <c r="G480" s="64">
        <f t="shared" si="24"/>
        <v>11981.596680220769</v>
      </c>
      <c r="H480" s="64">
        <f t="shared" si="23"/>
        <v>1981.5966802207695</v>
      </c>
    </row>
    <row r="481" spans="5:8" x14ac:dyDescent="0.3">
      <c r="E481" s="63">
        <f t="shared" si="25"/>
        <v>479</v>
      </c>
      <c r="F481" s="62">
        <f>IF(F480&gt;$B$4,"",WORKDAY(F480,1,Feriados!$A$1:$A$5000))</f>
        <v>45365</v>
      </c>
      <c r="G481" s="64">
        <f t="shared" si="24"/>
        <v>11986.129156871173</v>
      </c>
      <c r="H481" s="64">
        <f t="shared" si="23"/>
        <v>1986.1291568711731</v>
      </c>
    </row>
    <row r="482" spans="5:8" x14ac:dyDescent="0.3">
      <c r="E482" s="63">
        <f t="shared" si="25"/>
        <v>480</v>
      </c>
      <c r="F482" s="62">
        <f>IF(F481&gt;$B$4,"",WORKDAY(F481,1,Feriados!$A$1:$A$5000))</f>
        <v>45366</v>
      </c>
      <c r="G482" s="64">
        <f t="shared" si="24"/>
        <v>11990.663348096448</v>
      </c>
      <c r="H482" s="64">
        <f t="shared" si="23"/>
        <v>1990.6633480964483</v>
      </c>
    </row>
    <row r="483" spans="5:8" x14ac:dyDescent="0.3">
      <c r="E483" s="63">
        <f t="shared" si="25"/>
        <v>481</v>
      </c>
      <c r="F483" s="62">
        <f>IF(F482&gt;$B$4,"",WORKDAY(F482,1,Feriados!$A$1:$A$5000))</f>
        <v>45369</v>
      </c>
      <c r="G483" s="64">
        <f t="shared" si="24"/>
        <v>11995.199254545194</v>
      </c>
      <c r="H483" s="64">
        <f t="shared" si="23"/>
        <v>1995.199254545194</v>
      </c>
    </row>
    <row r="484" spans="5:8" x14ac:dyDescent="0.3">
      <c r="E484" s="63">
        <f t="shared" si="25"/>
        <v>482</v>
      </c>
      <c r="F484" s="62">
        <f>IF(F483&gt;$B$4,"",WORKDAY(F483,1,Feriados!$A$1:$A$5000))</f>
        <v>45370</v>
      </c>
      <c r="G484" s="64">
        <f t="shared" si="24"/>
        <v>11999.736876866258</v>
      </c>
      <c r="H484" s="64">
        <f t="shared" si="23"/>
        <v>1999.7368768662582</v>
      </c>
    </row>
    <row r="485" spans="5:8" x14ac:dyDescent="0.3">
      <c r="E485" s="63">
        <f t="shared" si="25"/>
        <v>483</v>
      </c>
      <c r="F485" s="62">
        <f>IF(F484&gt;$B$4,"",WORKDAY(F484,1,Feriados!$A$1:$A$5000))</f>
        <v>45371</v>
      </c>
      <c r="G485" s="64">
        <f t="shared" si="24"/>
        <v>12004.276215708731</v>
      </c>
      <c r="H485" s="64">
        <f t="shared" si="23"/>
        <v>2004.2762157087309</v>
      </c>
    </row>
    <row r="486" spans="5:8" x14ac:dyDescent="0.3">
      <c r="E486" s="63">
        <f t="shared" si="25"/>
        <v>484</v>
      </c>
      <c r="F486" s="62">
        <f>IF(F485&gt;$B$4,"",WORKDAY(F485,1,Feriados!$A$1:$A$5000))</f>
        <v>45372</v>
      </c>
      <c r="G486" s="64">
        <f t="shared" si="24"/>
        <v>12008.817271721951</v>
      </c>
      <c r="H486" s="64">
        <f t="shared" si="23"/>
        <v>2008.8172717219513</v>
      </c>
    </row>
    <row r="487" spans="5:8" x14ac:dyDescent="0.3">
      <c r="E487" s="63">
        <f t="shared" si="25"/>
        <v>485</v>
      </c>
      <c r="F487" s="62">
        <f>IF(F486&gt;$B$4,"",WORKDAY(F486,1,Feriados!$A$1:$A$5000))</f>
        <v>45373</v>
      </c>
      <c r="G487" s="64">
        <f t="shared" si="24"/>
        <v>12013.360045555501</v>
      </c>
      <c r="H487" s="64">
        <f t="shared" si="23"/>
        <v>2013.3600455555006</v>
      </c>
    </row>
    <row r="488" spans="5:8" x14ac:dyDescent="0.3">
      <c r="E488" s="63">
        <f t="shared" si="25"/>
        <v>486</v>
      </c>
      <c r="F488" s="62">
        <f>IF(F487&gt;$B$4,"",WORKDAY(F487,1,Feriados!$A$1:$A$5000))</f>
        <v>45376</v>
      </c>
      <c r="G488" s="64">
        <f t="shared" si="24"/>
        <v>12017.904537859205</v>
      </c>
      <c r="H488" s="64">
        <f t="shared" si="23"/>
        <v>2017.9045378592054</v>
      </c>
    </row>
    <row r="489" spans="5:8" x14ac:dyDescent="0.3">
      <c r="E489" s="63">
        <f t="shared" si="25"/>
        <v>487</v>
      </c>
      <c r="F489" s="62">
        <f>IF(F488&gt;$B$4,"",WORKDAY(F488,1,Feriados!$A$1:$A$5000))</f>
        <v>45377</v>
      </c>
      <c r="G489" s="64">
        <f t="shared" si="24"/>
        <v>12022.450749283142</v>
      </c>
      <c r="H489" s="64">
        <f t="shared" si="23"/>
        <v>2022.4507492831417</v>
      </c>
    </row>
    <row r="490" spans="5:8" x14ac:dyDescent="0.3">
      <c r="E490" s="63">
        <f t="shared" si="25"/>
        <v>488</v>
      </c>
      <c r="F490" s="62">
        <f>IF(F489&gt;$B$4,"",WORKDAY(F489,1,Feriados!$A$1:$A$5000))</f>
        <v>45378</v>
      </c>
      <c r="G490" s="64">
        <f t="shared" si="24"/>
        <v>12026.998680477629</v>
      </c>
      <c r="H490" s="64">
        <f t="shared" si="23"/>
        <v>2026.998680477629</v>
      </c>
    </row>
    <row r="491" spans="5:8" x14ac:dyDescent="0.3">
      <c r="E491" s="63">
        <f t="shared" si="25"/>
        <v>489</v>
      </c>
      <c r="F491" s="62">
        <f>IF(F490&gt;$B$4,"",WORKDAY(F490,1,Feriados!$A$1:$A$5000))</f>
        <v>45379</v>
      </c>
      <c r="G491" s="64">
        <f t="shared" si="24"/>
        <v>12031.548332093234</v>
      </c>
      <c r="H491" s="64">
        <f t="shared" si="23"/>
        <v>2031.5483320932344</v>
      </c>
    </row>
    <row r="492" spans="5:8" x14ac:dyDescent="0.3">
      <c r="E492" s="63">
        <f t="shared" si="25"/>
        <v>490</v>
      </c>
      <c r="F492" s="62">
        <f>IF(F491&gt;$B$4,"",WORKDAY(F491,1,Feriados!$A$1:$A$5000))</f>
        <v>45383</v>
      </c>
      <c r="G492" s="64">
        <f t="shared" si="24"/>
        <v>12036.099704780769</v>
      </c>
      <c r="H492" s="64">
        <f t="shared" si="23"/>
        <v>2036.0997047807687</v>
      </c>
    </row>
    <row r="493" spans="5:8" x14ac:dyDescent="0.3">
      <c r="E493" s="63">
        <f t="shared" si="25"/>
        <v>491</v>
      </c>
      <c r="F493" s="62">
        <f>IF(F492&gt;$B$4,"",WORKDAY(F492,1,Feriados!$A$1:$A$5000))</f>
        <v>45384</v>
      </c>
      <c r="G493" s="64">
        <f t="shared" si="24"/>
        <v>12040.65279919129</v>
      </c>
      <c r="H493" s="64">
        <f t="shared" si="23"/>
        <v>2040.6527991912899</v>
      </c>
    </row>
    <row r="494" spans="5:8" x14ac:dyDescent="0.3">
      <c r="E494" s="63">
        <f t="shared" si="25"/>
        <v>492</v>
      </c>
      <c r="F494" s="62">
        <f>IF(F493&gt;$B$4,"",WORKDAY(F493,1,Feriados!$A$1:$A$5000))</f>
        <v>45385</v>
      </c>
      <c r="G494" s="64">
        <f t="shared" si="24"/>
        <v>12045.207615976104</v>
      </c>
      <c r="H494" s="64">
        <f t="shared" si="23"/>
        <v>2045.2076159761036</v>
      </c>
    </row>
    <row r="495" spans="5:8" x14ac:dyDescent="0.3">
      <c r="E495" s="63">
        <f t="shared" si="25"/>
        <v>493</v>
      </c>
      <c r="F495" s="62">
        <f>IF(F494&gt;$B$4,"",WORKDAY(F494,1,Feriados!$A$1:$A$5000))</f>
        <v>45386</v>
      </c>
      <c r="G495" s="64">
        <f t="shared" si="24"/>
        <v>12049.764155786761</v>
      </c>
      <c r="H495" s="64">
        <f t="shared" si="23"/>
        <v>2049.764155786761</v>
      </c>
    </row>
    <row r="496" spans="5:8" x14ac:dyDescent="0.3">
      <c r="E496" s="63">
        <f t="shared" si="25"/>
        <v>494</v>
      </c>
      <c r="F496" s="62">
        <f>IF(F495&gt;$B$4,"",WORKDAY(F495,1,Feriados!$A$1:$A$5000))</f>
        <v>45387</v>
      </c>
      <c r="G496" s="64">
        <f t="shared" si="24"/>
        <v>12054.322419275059</v>
      </c>
      <c r="H496" s="64">
        <f t="shared" si="23"/>
        <v>2054.3224192750586</v>
      </c>
    </row>
    <row r="497" spans="5:8" x14ac:dyDescent="0.3">
      <c r="E497" s="63">
        <f t="shared" si="25"/>
        <v>495</v>
      </c>
      <c r="F497" s="62">
        <f>IF(F496&gt;$B$4,"",WORKDAY(F496,1,Feriados!$A$1:$A$5000))</f>
        <v>45390</v>
      </c>
      <c r="G497" s="64">
        <f t="shared" si="24"/>
        <v>12058.882407093042</v>
      </c>
      <c r="H497" s="64">
        <f t="shared" si="23"/>
        <v>2058.8824070930423</v>
      </c>
    </row>
    <row r="498" spans="5:8" x14ac:dyDescent="0.3">
      <c r="E498" s="63">
        <f t="shared" si="25"/>
        <v>496</v>
      </c>
      <c r="F498" s="62">
        <f>IF(F497&gt;$B$4,"",WORKDAY(F497,1,Feriados!$A$1:$A$5000))</f>
        <v>45391</v>
      </c>
      <c r="G498" s="64">
        <f t="shared" si="24"/>
        <v>12063.444119893002</v>
      </c>
      <c r="H498" s="64">
        <f t="shared" si="23"/>
        <v>2063.4441198930017</v>
      </c>
    </row>
    <row r="499" spans="5:8" x14ac:dyDescent="0.3">
      <c r="E499" s="63">
        <f t="shared" si="25"/>
        <v>497</v>
      </c>
      <c r="F499" s="62">
        <f>IF(F498&gt;$B$4,"",WORKDAY(F498,1,Feriados!$A$1:$A$5000))</f>
        <v>45392</v>
      </c>
      <c r="G499" s="64">
        <f t="shared" si="24"/>
        <v>12068.007558327474</v>
      </c>
      <c r="H499" s="64">
        <f t="shared" si="23"/>
        <v>2068.0075583274738</v>
      </c>
    </row>
    <row r="500" spans="5:8" x14ac:dyDescent="0.3">
      <c r="E500" s="63">
        <f t="shared" si="25"/>
        <v>498</v>
      </c>
      <c r="F500" s="62">
        <f>IF(F499&gt;$B$4,"",WORKDAY(F499,1,Feriados!$A$1:$A$5000))</f>
        <v>45393</v>
      </c>
      <c r="G500" s="64">
        <f t="shared" si="24"/>
        <v>12072.572723049243</v>
      </c>
      <c r="H500" s="64">
        <f t="shared" si="23"/>
        <v>2072.572723049243</v>
      </c>
    </row>
    <row r="501" spans="5:8" x14ac:dyDescent="0.3">
      <c r="E501" s="63">
        <f t="shared" si="25"/>
        <v>499</v>
      </c>
      <c r="F501" s="62">
        <f>IF(F500&gt;$B$4,"",WORKDAY(F500,1,Feriados!$A$1:$A$5000))</f>
        <v>45394</v>
      </c>
      <c r="G501" s="64">
        <f t="shared" si="24"/>
        <v>12077.139614711341</v>
      </c>
      <c r="H501" s="64">
        <f t="shared" si="23"/>
        <v>2077.139614711341</v>
      </c>
    </row>
    <row r="502" spans="5:8" x14ac:dyDescent="0.3">
      <c r="E502" s="63">
        <f t="shared" si="25"/>
        <v>500</v>
      </c>
      <c r="F502" s="62">
        <f>IF(F501&gt;$B$4,"",WORKDAY(F501,1,Feriados!$A$1:$A$5000))</f>
        <v>45397</v>
      </c>
      <c r="G502" s="64">
        <f t="shared" si="24"/>
        <v>12081.708233967045</v>
      </c>
      <c r="H502" s="64">
        <f t="shared" si="23"/>
        <v>2081.7082339670451</v>
      </c>
    </row>
    <row r="503" spans="5:8" x14ac:dyDescent="0.3">
      <c r="E503" s="63">
        <f t="shared" si="25"/>
        <v>501</v>
      </c>
      <c r="F503" s="62">
        <f>IF(F502&gt;$B$4,"",WORKDAY(F502,1,Feriados!$A$1:$A$5000))</f>
        <v>45398</v>
      </c>
      <c r="G503" s="64">
        <f t="shared" si="24"/>
        <v>12086.278581469882</v>
      </c>
      <c r="H503" s="64">
        <f t="shared" si="23"/>
        <v>2086.2785814698818</v>
      </c>
    </row>
    <row r="504" spans="5:8" x14ac:dyDescent="0.3">
      <c r="E504" s="63">
        <f t="shared" si="25"/>
        <v>502</v>
      </c>
      <c r="F504" s="62">
        <f>IF(F503&gt;$B$4,"",WORKDAY(F503,1,Feriados!$A$1:$A$5000))</f>
        <v>45399</v>
      </c>
      <c r="G504" s="64">
        <f t="shared" si="24"/>
        <v>12090.850657873623</v>
      </c>
      <c r="H504" s="64">
        <f t="shared" si="23"/>
        <v>2090.8506578736233</v>
      </c>
    </row>
    <row r="505" spans="5:8" x14ac:dyDescent="0.3">
      <c r="E505" s="63">
        <f t="shared" si="25"/>
        <v>503</v>
      </c>
      <c r="F505" s="62">
        <f>IF(F504&gt;$B$4,"",WORKDAY(F504,1,Feriados!$A$1:$A$5000))</f>
        <v>45400</v>
      </c>
      <c r="G505" s="64">
        <f t="shared" si="24"/>
        <v>12095.424463832289</v>
      </c>
      <c r="H505" s="64">
        <f t="shared" si="23"/>
        <v>2095.4244638322889</v>
      </c>
    </row>
    <row r="506" spans="5:8" x14ac:dyDescent="0.3">
      <c r="E506" s="63">
        <f t="shared" si="25"/>
        <v>504</v>
      </c>
      <c r="F506" s="62">
        <f>IF(F505&gt;$B$4,"",WORKDAY(F505,1,Feriados!$A$1:$A$5000))</f>
        <v>45401</v>
      </c>
      <c r="G506" s="64">
        <f t="shared" si="24"/>
        <v>12100.000000000147</v>
      </c>
      <c r="H506" s="64">
        <f t="shared" si="23"/>
        <v>2100.0000000001473</v>
      </c>
    </row>
    <row r="507" spans="5:8" x14ac:dyDescent="0.3">
      <c r="E507" s="63">
        <f t="shared" si="25"/>
        <v>505</v>
      </c>
      <c r="F507" s="62">
        <f>IF(F506&gt;$B$4,"",WORKDAY(F506,1,Feriados!$A$1:$A$5000))</f>
        <v>45404</v>
      </c>
      <c r="G507" s="64">
        <f t="shared" si="24"/>
        <v>12104.577267031713</v>
      </c>
      <c r="H507" s="64">
        <f t="shared" si="23"/>
        <v>2104.5772670317128</v>
      </c>
    </row>
    <row r="508" spans="5:8" x14ac:dyDescent="0.3">
      <c r="E508" s="63">
        <f t="shared" si="25"/>
        <v>506</v>
      </c>
      <c r="F508" s="62">
        <f>IF(F507&gt;$B$4,"",WORKDAY(F507,1,Feriados!$A$1:$A$5000))</f>
        <v>45405</v>
      </c>
      <c r="G508" s="64">
        <f t="shared" si="24"/>
        <v>12109.156265581747</v>
      </c>
      <c r="H508" s="64">
        <f t="shared" si="23"/>
        <v>2109.156265581747</v>
      </c>
    </row>
    <row r="509" spans="5:8" x14ac:dyDescent="0.3">
      <c r="E509" s="63">
        <f t="shared" si="25"/>
        <v>507</v>
      </c>
      <c r="F509" s="62">
        <f>IF(F508&gt;$B$4,"",WORKDAY(F508,1,Feriados!$A$1:$A$5000))</f>
        <v>45406</v>
      </c>
      <c r="G509" s="64">
        <f t="shared" si="24"/>
        <v>12113.736996305261</v>
      </c>
      <c r="H509" s="64">
        <f t="shared" si="23"/>
        <v>2113.7369963052606</v>
      </c>
    </row>
    <row r="510" spans="5:8" x14ac:dyDescent="0.3">
      <c r="E510" s="63">
        <f t="shared" si="25"/>
        <v>508</v>
      </c>
      <c r="F510" s="62">
        <f>IF(F509&gt;$B$4,"",WORKDAY(F509,1,Feriados!$A$1:$A$5000))</f>
        <v>45407</v>
      </c>
      <c r="G510" s="64">
        <f t="shared" si="24"/>
        <v>12118.319459857512</v>
      </c>
      <c r="H510" s="64">
        <f t="shared" si="23"/>
        <v>2118.3194598575119</v>
      </c>
    </row>
    <row r="511" spans="5:8" x14ac:dyDescent="0.3">
      <c r="E511" s="63">
        <f t="shared" si="25"/>
        <v>509</v>
      </c>
      <c r="F511" s="62">
        <f>IF(F510&gt;$B$4,"",WORKDAY(F510,1,Feriados!$A$1:$A$5000))</f>
        <v>45408</v>
      </c>
      <c r="G511" s="64">
        <f t="shared" si="24"/>
        <v>12122.903656894006</v>
      </c>
      <c r="H511" s="64">
        <f t="shared" si="23"/>
        <v>2122.9036568940064</v>
      </c>
    </row>
    <row r="512" spans="5:8" x14ac:dyDescent="0.3">
      <c r="E512" s="63">
        <f t="shared" si="25"/>
        <v>510</v>
      </c>
      <c r="F512" s="62">
        <f>IF(F511&gt;$B$4,"",WORKDAY(F511,1,Feriados!$A$1:$A$5000))</f>
        <v>45411</v>
      </c>
      <c r="G512" s="64">
        <f t="shared" si="24"/>
        <v>12127.489588070497</v>
      </c>
      <c r="H512" s="64">
        <f t="shared" si="23"/>
        <v>2127.4895880704971</v>
      </c>
    </row>
    <row r="513" spans="5:8" x14ac:dyDescent="0.3">
      <c r="E513" s="63">
        <f t="shared" si="25"/>
        <v>511</v>
      </c>
      <c r="F513" s="62">
        <f>IF(F512&gt;$B$4,"",WORKDAY(F512,1,Feriados!$A$1:$A$5000))</f>
        <v>45412</v>
      </c>
      <c r="G513" s="64">
        <f t="shared" si="24"/>
        <v>12132.077254042986</v>
      </c>
      <c r="H513" s="64">
        <f t="shared" si="23"/>
        <v>2132.0772540429862</v>
      </c>
    </row>
    <row r="514" spans="5:8" x14ac:dyDescent="0.3">
      <c r="E514" s="63">
        <f t="shared" si="25"/>
        <v>512</v>
      </c>
      <c r="F514" s="62">
        <f>IF(F513&gt;$B$4,"",WORKDAY(F513,1,Feriados!$A$1:$A$5000))</f>
        <v>45414</v>
      </c>
      <c r="G514" s="64">
        <f t="shared" si="24"/>
        <v>12136.666655467723</v>
      </c>
      <c r="H514" s="64">
        <f t="shared" si="23"/>
        <v>2136.6666554677231</v>
      </c>
    </row>
    <row r="515" spans="5:8" x14ac:dyDescent="0.3">
      <c r="E515" s="63">
        <f t="shared" si="25"/>
        <v>513</v>
      </c>
      <c r="F515" s="62">
        <f>IF(F514&gt;$B$4,"",WORKDAY(F514,1,Feriados!$A$1:$A$5000))</f>
        <v>45415</v>
      </c>
      <c r="G515" s="64">
        <f t="shared" si="24"/>
        <v>12141.257793001208</v>
      </c>
      <c r="H515" s="64">
        <f t="shared" ref="H515:H578" si="26">IF(F515="","",+((1+$B$11)^(1/252)*G514)-$G$2)</f>
        <v>2141.2577930012085</v>
      </c>
    </row>
    <row r="516" spans="5:8" x14ac:dyDescent="0.3">
      <c r="E516" s="63">
        <f t="shared" si="25"/>
        <v>514</v>
      </c>
      <c r="F516" s="62">
        <f>IF(F515&gt;$B$4,"",WORKDAY(F515,1,Feriados!$A$1:$A$5000))</f>
        <v>45418</v>
      </c>
      <c r="G516" s="64">
        <f t="shared" ref="G516:G579" si="27">IF(F516="","",+(1+$B$11)^(1/252)*G515)</f>
        <v>12145.850667300187</v>
      </c>
      <c r="H516" s="64">
        <f t="shared" si="26"/>
        <v>2145.8506673001866</v>
      </c>
    </row>
    <row r="517" spans="5:8" x14ac:dyDescent="0.3">
      <c r="E517" s="63">
        <f t="shared" ref="E517:E580" si="28">E516+1</f>
        <v>515</v>
      </c>
      <c r="F517" s="62">
        <f>IF(F516&gt;$B$4,"",WORKDAY(F516,1,Feriados!$A$1:$A$5000))</f>
        <v>45419</v>
      </c>
      <c r="G517" s="64">
        <f t="shared" si="27"/>
        <v>12150.445279021653</v>
      </c>
      <c r="H517" s="64">
        <f t="shared" si="26"/>
        <v>2150.4452790216528</v>
      </c>
    </row>
    <row r="518" spans="5:8" x14ac:dyDescent="0.3">
      <c r="E518" s="63">
        <f t="shared" si="28"/>
        <v>516</v>
      </c>
      <c r="F518" s="62">
        <f>IF(F517&gt;$B$4,"",WORKDAY(F517,1,Feriados!$A$1:$A$5000))</f>
        <v>45420</v>
      </c>
      <c r="G518" s="64">
        <f t="shared" si="27"/>
        <v>12155.041628822852</v>
      </c>
      <c r="H518" s="64">
        <f t="shared" si="26"/>
        <v>2155.0416288228516</v>
      </c>
    </row>
    <row r="519" spans="5:8" x14ac:dyDescent="0.3">
      <c r="E519" s="63">
        <f t="shared" si="28"/>
        <v>517</v>
      </c>
      <c r="F519" s="62">
        <f>IF(F518&gt;$B$4,"",WORKDAY(F518,1,Feriados!$A$1:$A$5000))</f>
        <v>45421</v>
      </c>
      <c r="G519" s="64">
        <f t="shared" si="27"/>
        <v>12159.639717361273</v>
      </c>
      <c r="H519" s="64">
        <f t="shared" si="26"/>
        <v>2159.6397173612731</v>
      </c>
    </row>
    <row r="520" spans="5:8" x14ac:dyDescent="0.3">
      <c r="E520" s="63">
        <f t="shared" si="28"/>
        <v>518</v>
      </c>
      <c r="F520" s="62">
        <f>IF(F519&gt;$B$4,"",WORKDAY(F519,1,Feriados!$A$1:$A$5000))</f>
        <v>45422</v>
      </c>
      <c r="G520" s="64">
        <f t="shared" si="27"/>
        <v>12164.23954529466</v>
      </c>
      <c r="H520" s="64">
        <f t="shared" si="26"/>
        <v>2164.2395452946603</v>
      </c>
    </row>
    <row r="521" spans="5:8" x14ac:dyDescent="0.3">
      <c r="E521" s="63">
        <f t="shared" si="28"/>
        <v>519</v>
      </c>
      <c r="F521" s="62">
        <f>IF(F520&gt;$B$4,"",WORKDAY(F520,1,Feriados!$A$1:$A$5000))</f>
        <v>45425</v>
      </c>
      <c r="G521" s="64">
        <f t="shared" si="27"/>
        <v>12168.841113281002</v>
      </c>
      <c r="H521" s="64">
        <f t="shared" si="26"/>
        <v>2168.8411132810015</v>
      </c>
    </row>
    <row r="522" spans="5:8" x14ac:dyDescent="0.3">
      <c r="E522" s="63">
        <f t="shared" si="28"/>
        <v>520</v>
      </c>
      <c r="F522" s="62">
        <f>IF(F521&gt;$B$4,"",WORKDAY(F521,1,Feriados!$A$1:$A$5000))</f>
        <v>45426</v>
      </c>
      <c r="G522" s="64">
        <f t="shared" si="27"/>
        <v>12173.444421978536</v>
      </c>
      <c r="H522" s="64">
        <f t="shared" si="26"/>
        <v>2173.4444219785364</v>
      </c>
    </row>
    <row r="523" spans="5:8" x14ac:dyDescent="0.3">
      <c r="E523" s="63">
        <f t="shared" si="28"/>
        <v>521</v>
      </c>
      <c r="F523" s="62">
        <f>IF(F522&gt;$B$4,"",WORKDAY(F522,1,Feriados!$A$1:$A$5000))</f>
        <v>45427</v>
      </c>
      <c r="G523" s="64">
        <f t="shared" si="27"/>
        <v>12178.049472045752</v>
      </c>
      <c r="H523" s="64">
        <f t="shared" si="26"/>
        <v>2178.0494720457518</v>
      </c>
    </row>
    <row r="524" spans="5:8" x14ac:dyDescent="0.3">
      <c r="E524" s="63">
        <f t="shared" si="28"/>
        <v>522</v>
      </c>
      <c r="F524" s="62">
        <f>IF(F523&gt;$B$4,"",WORKDAY(F523,1,Feriados!$A$1:$A$5000))</f>
        <v>45428</v>
      </c>
      <c r="G524" s="64">
        <f t="shared" si="27"/>
        <v>12182.656264141384</v>
      </c>
      <c r="H524" s="64">
        <f t="shared" si="26"/>
        <v>2182.6562641413839</v>
      </c>
    </row>
    <row r="525" spans="5:8" x14ac:dyDescent="0.3">
      <c r="E525" s="63">
        <f t="shared" si="28"/>
        <v>523</v>
      </c>
      <c r="F525" s="62">
        <f>IF(F524&gt;$B$4,"",WORKDAY(F524,1,Feriados!$A$1:$A$5000))</f>
        <v>45429</v>
      </c>
      <c r="G525" s="64">
        <f t="shared" si="27"/>
        <v>12187.26479892442</v>
      </c>
      <c r="H525" s="64">
        <f t="shared" si="26"/>
        <v>2187.2647989244197</v>
      </c>
    </row>
    <row r="526" spans="5:8" x14ac:dyDescent="0.3">
      <c r="E526" s="63">
        <f t="shared" si="28"/>
        <v>524</v>
      </c>
      <c r="F526" s="62">
        <f>IF(F525&gt;$B$4,"",WORKDAY(F525,1,Feriados!$A$1:$A$5000))</f>
        <v>45432</v>
      </c>
      <c r="G526" s="64">
        <f t="shared" si="27"/>
        <v>12191.875077054094</v>
      </c>
      <c r="H526" s="64">
        <f t="shared" si="26"/>
        <v>2191.8750770540937</v>
      </c>
    </row>
    <row r="527" spans="5:8" x14ac:dyDescent="0.3">
      <c r="E527" s="63">
        <f t="shared" si="28"/>
        <v>525</v>
      </c>
      <c r="F527" s="62">
        <f>IF(F526&gt;$B$4,"",WORKDAY(F526,1,Feriados!$A$1:$A$5000))</f>
        <v>45433</v>
      </c>
      <c r="G527" s="64">
        <f t="shared" si="27"/>
        <v>12196.487099189892</v>
      </c>
      <c r="H527" s="64">
        <f t="shared" si="26"/>
        <v>2196.4870991898915</v>
      </c>
    </row>
    <row r="528" spans="5:8" x14ac:dyDescent="0.3">
      <c r="E528" s="63">
        <f t="shared" si="28"/>
        <v>526</v>
      </c>
      <c r="F528" s="62">
        <f>IF(F527&gt;$B$4,"",WORKDAY(F527,1,Feriados!$A$1:$A$5000))</f>
        <v>45434</v>
      </c>
      <c r="G528" s="64">
        <f t="shared" si="27"/>
        <v>12201.100865991546</v>
      </c>
      <c r="H528" s="64">
        <f t="shared" si="26"/>
        <v>2201.100865991546</v>
      </c>
    </row>
    <row r="529" spans="5:8" x14ac:dyDescent="0.3">
      <c r="E529" s="63">
        <f t="shared" si="28"/>
        <v>527</v>
      </c>
      <c r="F529" s="62">
        <f>IF(F528&gt;$B$4,"",WORKDAY(F528,1,Feriados!$A$1:$A$5000))</f>
        <v>45435</v>
      </c>
      <c r="G529" s="64">
        <f t="shared" si="27"/>
        <v>12205.716378119041</v>
      </c>
      <c r="H529" s="64">
        <f t="shared" si="26"/>
        <v>2205.7163781190411</v>
      </c>
    </row>
    <row r="530" spans="5:8" x14ac:dyDescent="0.3">
      <c r="E530" s="63">
        <f t="shared" si="28"/>
        <v>528</v>
      </c>
      <c r="F530" s="62">
        <f>IF(F529&gt;$B$4,"",WORKDAY(F529,1,Feriados!$A$1:$A$5000))</f>
        <v>45436</v>
      </c>
      <c r="G530" s="64">
        <f t="shared" si="27"/>
        <v>12210.33363623261</v>
      </c>
      <c r="H530" s="64">
        <f t="shared" si="26"/>
        <v>2210.3336362326099</v>
      </c>
    </row>
    <row r="531" spans="5:8" x14ac:dyDescent="0.3">
      <c r="E531" s="63">
        <f t="shared" si="28"/>
        <v>529</v>
      </c>
      <c r="F531" s="62">
        <f>IF(F530&gt;$B$4,"",WORKDAY(F530,1,Feriados!$A$1:$A$5000))</f>
        <v>45439</v>
      </c>
      <c r="G531" s="64">
        <f t="shared" si="27"/>
        <v>12214.952640992737</v>
      </c>
      <c r="H531" s="64">
        <f t="shared" si="26"/>
        <v>2214.9526409927366</v>
      </c>
    </row>
    <row r="532" spans="5:8" x14ac:dyDescent="0.3">
      <c r="E532" s="63">
        <f t="shared" si="28"/>
        <v>530</v>
      </c>
      <c r="F532" s="62">
        <f>IF(F531&gt;$B$4,"",WORKDAY(F531,1,Feriados!$A$1:$A$5000))</f>
        <v>45440</v>
      </c>
      <c r="G532" s="64">
        <f t="shared" si="27"/>
        <v>12219.573393060153</v>
      </c>
      <c r="H532" s="64">
        <f t="shared" si="26"/>
        <v>2219.5733930601527</v>
      </c>
    </row>
    <row r="533" spans="5:8" x14ac:dyDescent="0.3">
      <c r="E533" s="63">
        <f t="shared" si="28"/>
        <v>531</v>
      </c>
      <c r="F533" s="62">
        <f>IF(F532&gt;$B$4,"",WORKDAY(F532,1,Feriados!$A$1:$A$5000))</f>
        <v>45441</v>
      </c>
      <c r="G533" s="64">
        <f t="shared" si="27"/>
        <v>12224.195893095843</v>
      </c>
      <c r="H533" s="64">
        <f t="shared" si="26"/>
        <v>2224.1958930958426</v>
      </c>
    </row>
    <row r="534" spans="5:8" x14ac:dyDescent="0.3">
      <c r="E534" s="63">
        <f t="shared" si="28"/>
        <v>532</v>
      </c>
      <c r="F534" s="62">
        <f>IF(F533&gt;$B$4,"",WORKDAY(F533,1,Feriados!$A$1:$A$5000))</f>
        <v>45443</v>
      </c>
      <c r="G534" s="64">
        <f t="shared" si="27"/>
        <v>12228.820141761038</v>
      </c>
      <c r="H534" s="64">
        <f t="shared" si="26"/>
        <v>2228.820141761038</v>
      </c>
    </row>
    <row r="535" spans="5:8" x14ac:dyDescent="0.3">
      <c r="E535" s="63">
        <f t="shared" si="28"/>
        <v>533</v>
      </c>
      <c r="F535" s="62">
        <f>IF(F534&gt;$B$4,"",WORKDAY(F534,1,Feriados!$A$1:$A$5000))</f>
        <v>45446</v>
      </c>
      <c r="G535" s="64">
        <f t="shared" si="27"/>
        <v>12233.446139717222</v>
      </c>
      <c r="H535" s="64">
        <f t="shared" si="26"/>
        <v>2233.4461397172217</v>
      </c>
    </row>
    <row r="536" spans="5:8" x14ac:dyDescent="0.3">
      <c r="E536" s="63">
        <f t="shared" si="28"/>
        <v>534</v>
      </c>
      <c r="F536" s="62">
        <f>IF(F535&gt;$B$4,"",WORKDAY(F535,1,Feriados!$A$1:$A$5000))</f>
        <v>45447</v>
      </c>
      <c r="G536" s="64">
        <f t="shared" si="27"/>
        <v>12238.073887626126</v>
      </c>
      <c r="H536" s="64">
        <f t="shared" si="26"/>
        <v>2238.0738876261257</v>
      </c>
    </row>
    <row r="537" spans="5:8" x14ac:dyDescent="0.3">
      <c r="E537" s="63">
        <f t="shared" si="28"/>
        <v>535</v>
      </c>
      <c r="F537" s="62">
        <f>IF(F536&gt;$B$4,"",WORKDAY(F536,1,Feriados!$A$1:$A$5000))</f>
        <v>45448</v>
      </c>
      <c r="G537" s="64">
        <f t="shared" si="27"/>
        <v>12242.703386149737</v>
      </c>
      <c r="H537" s="64">
        <f t="shared" si="26"/>
        <v>2242.7033861497366</v>
      </c>
    </row>
    <row r="538" spans="5:8" x14ac:dyDescent="0.3">
      <c r="E538" s="63">
        <f t="shared" si="28"/>
        <v>536</v>
      </c>
      <c r="F538" s="62">
        <f>IF(F537&gt;$B$4,"",WORKDAY(F537,1,Feriados!$A$1:$A$5000))</f>
        <v>45449</v>
      </c>
      <c r="G538" s="64">
        <f t="shared" si="27"/>
        <v>12247.334635950287</v>
      </c>
      <c r="H538" s="64">
        <f t="shared" si="26"/>
        <v>2247.3346359502866</v>
      </c>
    </row>
    <row r="539" spans="5:8" x14ac:dyDescent="0.3">
      <c r="E539" s="63">
        <f t="shared" si="28"/>
        <v>537</v>
      </c>
      <c r="F539" s="62">
        <f>IF(F538&gt;$B$4,"",WORKDAY(F538,1,Feriados!$A$1:$A$5000))</f>
        <v>45450</v>
      </c>
      <c r="G539" s="64">
        <f t="shared" si="27"/>
        <v>12251.967637690259</v>
      </c>
      <c r="H539" s="64">
        <f t="shared" si="26"/>
        <v>2251.9676376902589</v>
      </c>
    </row>
    <row r="540" spans="5:8" x14ac:dyDescent="0.3">
      <c r="E540" s="63">
        <f t="shared" si="28"/>
        <v>538</v>
      </c>
      <c r="F540" s="62">
        <f>IF(F539&gt;$B$4,"",WORKDAY(F539,1,Feriados!$A$1:$A$5000))</f>
        <v>45453</v>
      </c>
      <c r="G540" s="64">
        <f t="shared" si="27"/>
        <v>12256.602392032391</v>
      </c>
      <c r="H540" s="64">
        <f t="shared" si="26"/>
        <v>2256.6023920323914</v>
      </c>
    </row>
    <row r="541" spans="5:8" x14ac:dyDescent="0.3">
      <c r="E541" s="63">
        <f t="shared" si="28"/>
        <v>539</v>
      </c>
      <c r="F541" s="62">
        <f>IF(F540&gt;$B$4,"",WORKDAY(F540,1,Feriados!$A$1:$A$5000))</f>
        <v>45454</v>
      </c>
      <c r="G541" s="64">
        <f t="shared" si="27"/>
        <v>12261.238899639668</v>
      </c>
      <c r="H541" s="64">
        <f t="shared" si="26"/>
        <v>2261.2388996396676</v>
      </c>
    </row>
    <row r="542" spans="5:8" x14ac:dyDescent="0.3">
      <c r="E542" s="63">
        <f t="shared" si="28"/>
        <v>540</v>
      </c>
      <c r="F542" s="62">
        <f>IF(F541&gt;$B$4,"",WORKDAY(F541,1,Feriados!$A$1:$A$5000))</f>
        <v>45455</v>
      </c>
      <c r="G542" s="64">
        <f t="shared" si="27"/>
        <v>12265.877161175325</v>
      </c>
      <c r="H542" s="64">
        <f t="shared" si="26"/>
        <v>2265.8771611753255</v>
      </c>
    </row>
    <row r="543" spans="5:8" x14ac:dyDescent="0.3">
      <c r="E543" s="63">
        <f t="shared" si="28"/>
        <v>541</v>
      </c>
      <c r="F543" s="62">
        <f>IF(F542&gt;$B$4,"",WORKDAY(F542,1,Feriados!$A$1:$A$5000))</f>
        <v>45456</v>
      </c>
      <c r="G543" s="64">
        <f t="shared" si="27"/>
        <v>12270.517177302852</v>
      </c>
      <c r="H543" s="64">
        <f t="shared" si="26"/>
        <v>2270.5171773028524</v>
      </c>
    </row>
    <row r="544" spans="5:8" x14ac:dyDescent="0.3">
      <c r="E544" s="63">
        <f t="shared" si="28"/>
        <v>542</v>
      </c>
      <c r="F544" s="62">
        <f>IF(F543&gt;$B$4,"",WORKDAY(F543,1,Feriados!$A$1:$A$5000))</f>
        <v>45457</v>
      </c>
      <c r="G544" s="64">
        <f t="shared" si="27"/>
        <v>12275.158948685987</v>
      </c>
      <c r="H544" s="64">
        <f t="shared" si="26"/>
        <v>2275.1589486859866</v>
      </c>
    </row>
    <row r="545" spans="5:8" x14ac:dyDescent="0.3">
      <c r="E545" s="63">
        <f t="shared" si="28"/>
        <v>543</v>
      </c>
      <c r="F545" s="62">
        <f>IF(F544&gt;$B$4,"",WORKDAY(F544,1,Feriados!$A$1:$A$5000))</f>
        <v>45460</v>
      </c>
      <c r="G545" s="64">
        <f t="shared" si="27"/>
        <v>12279.802475988718</v>
      </c>
      <c r="H545" s="64">
        <f t="shared" si="26"/>
        <v>2279.8024759887176</v>
      </c>
    </row>
    <row r="546" spans="5:8" x14ac:dyDescent="0.3">
      <c r="E546" s="63">
        <f t="shared" si="28"/>
        <v>544</v>
      </c>
      <c r="F546" s="62">
        <f>IF(F545&gt;$B$4,"",WORKDAY(F545,1,Feriados!$A$1:$A$5000))</f>
        <v>45461</v>
      </c>
      <c r="G546" s="64">
        <f t="shared" si="27"/>
        <v>12284.447759875286</v>
      </c>
      <c r="H546" s="64">
        <f t="shared" si="26"/>
        <v>2284.4477598752856</v>
      </c>
    </row>
    <row r="547" spans="5:8" x14ac:dyDescent="0.3">
      <c r="E547" s="63">
        <f t="shared" si="28"/>
        <v>545</v>
      </c>
      <c r="F547" s="62">
        <f>IF(F546&gt;$B$4,"",WORKDAY(F546,1,Feriados!$A$1:$A$5000))</f>
        <v>45462</v>
      </c>
      <c r="G547" s="64">
        <f t="shared" si="27"/>
        <v>12289.094801010182</v>
      </c>
      <c r="H547" s="64">
        <f t="shared" si="26"/>
        <v>2289.094801010182</v>
      </c>
    </row>
    <row r="548" spans="5:8" x14ac:dyDescent="0.3">
      <c r="E548" s="63">
        <f t="shared" si="28"/>
        <v>546</v>
      </c>
      <c r="F548" s="62">
        <f>IF(F547&gt;$B$4,"",WORKDAY(F547,1,Feriados!$A$1:$A$5000))</f>
        <v>45463</v>
      </c>
      <c r="G548" s="64">
        <f t="shared" si="27"/>
        <v>12293.743600058151</v>
      </c>
      <c r="H548" s="64">
        <f t="shared" si="26"/>
        <v>2293.7436000581511</v>
      </c>
    </row>
    <row r="549" spans="5:8" x14ac:dyDescent="0.3">
      <c r="E549" s="63">
        <f t="shared" si="28"/>
        <v>547</v>
      </c>
      <c r="F549" s="62">
        <f>IF(F548&gt;$B$4,"",WORKDAY(F548,1,Feriados!$A$1:$A$5000))</f>
        <v>45464</v>
      </c>
      <c r="G549" s="64">
        <f t="shared" si="27"/>
        <v>12298.394157684188</v>
      </c>
      <c r="H549" s="64">
        <f t="shared" si="26"/>
        <v>2298.394157684188</v>
      </c>
    </row>
    <row r="550" spans="5:8" x14ac:dyDescent="0.3">
      <c r="E550" s="63">
        <f t="shared" si="28"/>
        <v>548</v>
      </c>
      <c r="F550" s="62">
        <f>IF(F549&gt;$B$4,"",WORKDAY(F549,1,Feriados!$A$1:$A$5000))</f>
        <v>45467</v>
      </c>
      <c r="G550" s="64">
        <f t="shared" si="27"/>
        <v>12303.046474553539</v>
      </c>
      <c r="H550" s="64">
        <f t="shared" si="26"/>
        <v>2303.0464745535392</v>
      </c>
    </row>
    <row r="551" spans="5:8" x14ac:dyDescent="0.3">
      <c r="E551" s="63">
        <f t="shared" si="28"/>
        <v>549</v>
      </c>
      <c r="F551" s="62">
        <f>IF(F550&gt;$B$4,"",WORKDAY(F550,1,Feriados!$A$1:$A$5000))</f>
        <v>45468</v>
      </c>
      <c r="G551" s="64">
        <f t="shared" si="27"/>
        <v>12307.700551331704</v>
      </c>
      <c r="H551" s="64">
        <f t="shared" si="26"/>
        <v>2307.7005513317035</v>
      </c>
    </row>
    <row r="552" spans="5:8" x14ac:dyDescent="0.3">
      <c r="E552" s="63">
        <f t="shared" si="28"/>
        <v>550</v>
      </c>
      <c r="F552" s="62">
        <f>IF(F551&gt;$B$4,"",WORKDAY(F551,1,Feriados!$A$1:$A$5000))</f>
        <v>45469</v>
      </c>
      <c r="G552" s="64">
        <f t="shared" si="27"/>
        <v>12312.356388684429</v>
      </c>
      <c r="H552" s="64">
        <f t="shared" si="26"/>
        <v>2312.3563886844295</v>
      </c>
    </row>
    <row r="553" spans="5:8" x14ac:dyDescent="0.3">
      <c r="E553" s="63">
        <f t="shared" si="28"/>
        <v>551</v>
      </c>
      <c r="F553" s="62">
        <f>IF(F552&gt;$B$4,"",WORKDAY(F552,1,Feriados!$A$1:$A$5000))</f>
        <v>45470</v>
      </c>
      <c r="G553" s="64">
        <f t="shared" si="27"/>
        <v>12317.013987277718</v>
      </c>
      <c r="H553" s="64">
        <f t="shared" si="26"/>
        <v>2317.0139872777181</v>
      </c>
    </row>
    <row r="554" spans="5:8" x14ac:dyDescent="0.3">
      <c r="E554" s="63">
        <f t="shared" si="28"/>
        <v>552</v>
      </c>
      <c r="F554" s="62">
        <f>IF(F553&gt;$B$4,"",WORKDAY(F553,1,Feriados!$A$1:$A$5000))</f>
        <v>45471</v>
      </c>
      <c r="G554" s="64">
        <f t="shared" si="27"/>
        <v>12321.673347777825</v>
      </c>
      <c r="H554" s="64">
        <f t="shared" si="26"/>
        <v>2321.6733477778253</v>
      </c>
    </row>
    <row r="555" spans="5:8" x14ac:dyDescent="0.3">
      <c r="E555" s="63">
        <f t="shared" si="28"/>
        <v>553</v>
      </c>
      <c r="F555" s="62">
        <f>IF(F554&gt;$B$4,"",WORKDAY(F554,1,Feriados!$A$1:$A$5000))</f>
        <v>45474</v>
      </c>
      <c r="G555" s="64">
        <f t="shared" si="27"/>
        <v>12326.334470851254</v>
      </c>
      <c r="H555" s="64">
        <f t="shared" si="26"/>
        <v>2326.3344708512541</v>
      </c>
    </row>
    <row r="556" spans="5:8" x14ac:dyDescent="0.3">
      <c r="E556" s="63">
        <f t="shared" si="28"/>
        <v>554</v>
      </c>
      <c r="F556" s="62">
        <f>IF(F555&gt;$B$4,"",WORKDAY(F555,1,Feriados!$A$1:$A$5000))</f>
        <v>45475</v>
      </c>
      <c r="G556" s="64">
        <f t="shared" si="27"/>
        <v>12330.997357164764</v>
      </c>
      <c r="H556" s="64">
        <f t="shared" si="26"/>
        <v>2330.9973571647643</v>
      </c>
    </row>
    <row r="557" spans="5:8" x14ac:dyDescent="0.3">
      <c r="E557" s="63">
        <f t="shared" si="28"/>
        <v>555</v>
      </c>
      <c r="F557" s="62">
        <f>IF(F556&gt;$B$4,"",WORKDAY(F556,1,Feriados!$A$1:$A$5000))</f>
        <v>45476</v>
      </c>
      <c r="G557" s="64">
        <f t="shared" si="27"/>
        <v>12335.662007385365</v>
      </c>
      <c r="H557" s="64">
        <f t="shared" si="26"/>
        <v>2335.6620073853646</v>
      </c>
    </row>
    <row r="558" spans="5:8" x14ac:dyDescent="0.3">
      <c r="E558" s="63">
        <f t="shared" si="28"/>
        <v>556</v>
      </c>
      <c r="F558" s="62">
        <f>IF(F557&gt;$B$4,"",WORKDAY(F557,1,Feriados!$A$1:$A$5000))</f>
        <v>45477</v>
      </c>
      <c r="G558" s="64">
        <f t="shared" si="27"/>
        <v>12340.328422180317</v>
      </c>
      <c r="H558" s="64">
        <f t="shared" si="26"/>
        <v>2340.3284221803169</v>
      </c>
    </row>
    <row r="559" spans="5:8" x14ac:dyDescent="0.3">
      <c r="E559" s="63">
        <f t="shared" si="28"/>
        <v>557</v>
      </c>
      <c r="F559" s="62">
        <f>IF(F558&gt;$B$4,"",WORKDAY(F558,1,Feriados!$A$1:$A$5000))</f>
        <v>45478</v>
      </c>
      <c r="G559" s="64">
        <f t="shared" si="27"/>
        <v>12344.996602217137</v>
      </c>
      <c r="H559" s="64">
        <f t="shared" si="26"/>
        <v>2344.9966022171375</v>
      </c>
    </row>
    <row r="560" spans="5:8" x14ac:dyDescent="0.3">
      <c r="E560" s="63">
        <f t="shared" si="28"/>
        <v>558</v>
      </c>
      <c r="F560" s="62">
        <f>IF(F559&gt;$B$4,"",WORKDAY(F559,1,Feriados!$A$1:$A$5000))</f>
        <v>45481</v>
      </c>
      <c r="G560" s="64">
        <f t="shared" si="27"/>
        <v>12349.666548163592</v>
      </c>
      <c r="H560" s="64">
        <f t="shared" si="26"/>
        <v>2349.6665481635919</v>
      </c>
    </row>
    <row r="561" spans="5:8" x14ac:dyDescent="0.3">
      <c r="E561" s="63">
        <f t="shared" si="28"/>
        <v>559</v>
      </c>
      <c r="F561" s="62">
        <f>IF(F560&gt;$B$4,"",WORKDAY(F560,1,Feriados!$A$1:$A$5000))</f>
        <v>45482</v>
      </c>
      <c r="G561" s="64">
        <f t="shared" si="27"/>
        <v>12354.338260687702</v>
      </c>
      <c r="H561" s="64">
        <f t="shared" si="26"/>
        <v>2354.3382606877021</v>
      </c>
    </row>
    <row r="562" spans="5:8" x14ac:dyDescent="0.3">
      <c r="E562" s="63">
        <f t="shared" si="28"/>
        <v>560</v>
      </c>
      <c r="F562" s="62">
        <f>IF(F561&gt;$B$4,"",WORKDAY(F561,1,Feriados!$A$1:$A$5000))</f>
        <v>45483</v>
      </c>
      <c r="G562" s="64">
        <f t="shared" si="27"/>
        <v>12359.01174045774</v>
      </c>
      <c r="H562" s="64">
        <f t="shared" si="26"/>
        <v>2359.0117404577395</v>
      </c>
    </row>
    <row r="563" spans="5:8" x14ac:dyDescent="0.3">
      <c r="E563" s="63">
        <f t="shared" si="28"/>
        <v>561</v>
      </c>
      <c r="F563" s="62">
        <f>IF(F562&gt;$B$4,"",WORKDAY(F562,1,Feriados!$A$1:$A$5000))</f>
        <v>45484</v>
      </c>
      <c r="G563" s="64">
        <f t="shared" si="27"/>
        <v>12363.686988142228</v>
      </c>
      <c r="H563" s="64">
        <f t="shared" si="26"/>
        <v>2363.6869881422281</v>
      </c>
    </row>
    <row r="564" spans="5:8" x14ac:dyDescent="0.3">
      <c r="E564" s="63">
        <f t="shared" si="28"/>
        <v>562</v>
      </c>
      <c r="F564" s="62">
        <f>IF(F563&gt;$B$4,"",WORKDAY(F563,1,Feriados!$A$1:$A$5000))</f>
        <v>45485</v>
      </c>
      <c r="G564" s="64">
        <f t="shared" si="27"/>
        <v>12368.364004409948</v>
      </c>
      <c r="H564" s="64">
        <f t="shared" si="26"/>
        <v>2368.3640044099484</v>
      </c>
    </row>
    <row r="565" spans="5:8" x14ac:dyDescent="0.3">
      <c r="E565" s="63">
        <f t="shared" si="28"/>
        <v>563</v>
      </c>
      <c r="F565" s="62">
        <f>IF(F564&gt;$B$4,"",WORKDAY(F564,1,Feriados!$A$1:$A$5000))</f>
        <v>45488</v>
      </c>
      <c r="G565" s="64">
        <f t="shared" si="27"/>
        <v>12373.04278992993</v>
      </c>
      <c r="H565" s="64">
        <f t="shared" si="26"/>
        <v>2373.0427899299302</v>
      </c>
    </row>
    <row r="566" spans="5:8" x14ac:dyDescent="0.3">
      <c r="E566" s="63">
        <f t="shared" si="28"/>
        <v>564</v>
      </c>
      <c r="F566" s="62">
        <f>IF(F565&gt;$B$4,"",WORKDAY(F565,1,Feriados!$A$1:$A$5000))</f>
        <v>45489</v>
      </c>
      <c r="G566" s="64">
        <f t="shared" si="27"/>
        <v>12377.723345371458</v>
      </c>
      <c r="H566" s="64">
        <f t="shared" si="26"/>
        <v>2377.723345371458</v>
      </c>
    </row>
    <row r="567" spans="5:8" x14ac:dyDescent="0.3">
      <c r="E567" s="63">
        <f t="shared" si="28"/>
        <v>565</v>
      </c>
      <c r="F567" s="62">
        <f>IF(F566&gt;$B$4,"",WORKDAY(F566,1,Feriados!$A$1:$A$5000))</f>
        <v>45490</v>
      </c>
      <c r="G567" s="64">
        <f t="shared" si="27"/>
        <v>12382.405671404069</v>
      </c>
      <c r="H567" s="64">
        <f t="shared" si="26"/>
        <v>2382.4056714040689</v>
      </c>
    </row>
    <row r="568" spans="5:8" x14ac:dyDescent="0.3">
      <c r="E568" s="63">
        <f t="shared" si="28"/>
        <v>566</v>
      </c>
      <c r="F568" s="62">
        <f>IF(F567&gt;$B$4,"",WORKDAY(F567,1,Feriados!$A$1:$A$5000))</f>
        <v>45491</v>
      </c>
      <c r="G568" s="64">
        <f t="shared" si="27"/>
        <v>12387.089768697555</v>
      </c>
      <c r="H568" s="64">
        <f t="shared" si="26"/>
        <v>2387.089768697555</v>
      </c>
    </row>
    <row r="569" spans="5:8" x14ac:dyDescent="0.3">
      <c r="E569" s="63">
        <f t="shared" si="28"/>
        <v>567</v>
      </c>
      <c r="F569" s="62">
        <f>IF(F568&gt;$B$4,"",WORKDAY(F568,1,Feriados!$A$1:$A$5000))</f>
        <v>45492</v>
      </c>
      <c r="G569" s="64">
        <f t="shared" si="27"/>
        <v>12391.775637921959</v>
      </c>
      <c r="H569" s="64">
        <f t="shared" si="26"/>
        <v>2391.7756379219591</v>
      </c>
    </row>
    <row r="570" spans="5:8" x14ac:dyDescent="0.3">
      <c r="E570" s="63">
        <f t="shared" si="28"/>
        <v>568</v>
      </c>
      <c r="F570" s="62">
        <f>IF(F569&gt;$B$4,"",WORKDAY(F569,1,Feriados!$A$1:$A$5000))</f>
        <v>45495</v>
      </c>
      <c r="G570" s="64">
        <f t="shared" si="27"/>
        <v>12396.463279747579</v>
      </c>
      <c r="H570" s="64">
        <f t="shared" si="26"/>
        <v>2396.4632797475788</v>
      </c>
    </row>
    <row r="571" spans="5:8" x14ac:dyDescent="0.3">
      <c r="E571" s="63">
        <f t="shared" si="28"/>
        <v>569</v>
      </c>
      <c r="F571" s="62">
        <f>IF(F570&gt;$B$4,"",WORKDAY(F570,1,Feriados!$A$1:$A$5000))</f>
        <v>45496</v>
      </c>
      <c r="G571" s="64">
        <f t="shared" si="27"/>
        <v>12401.152694844966</v>
      </c>
      <c r="H571" s="64">
        <f t="shared" si="26"/>
        <v>2401.1526948449664</v>
      </c>
    </row>
    <row r="572" spans="5:8" x14ac:dyDescent="0.3">
      <c r="E572" s="63">
        <f t="shared" si="28"/>
        <v>570</v>
      </c>
      <c r="F572" s="62">
        <f>IF(F571&gt;$B$4,"",WORKDAY(F571,1,Feriados!$A$1:$A$5000))</f>
        <v>45497</v>
      </c>
      <c r="G572" s="64">
        <f t="shared" si="27"/>
        <v>12405.843883884927</v>
      </c>
      <c r="H572" s="64">
        <f t="shared" si="26"/>
        <v>2405.843883884927</v>
      </c>
    </row>
    <row r="573" spans="5:8" x14ac:dyDescent="0.3">
      <c r="E573" s="63">
        <f t="shared" si="28"/>
        <v>571</v>
      </c>
      <c r="F573" s="62">
        <f>IF(F572&gt;$B$4,"",WORKDAY(F572,1,Feriados!$A$1:$A$5000))</f>
        <v>45498</v>
      </c>
      <c r="G573" s="64">
        <f t="shared" si="27"/>
        <v>12410.536847538517</v>
      </c>
      <c r="H573" s="64">
        <f t="shared" si="26"/>
        <v>2410.5368475385167</v>
      </c>
    </row>
    <row r="574" spans="5:8" x14ac:dyDescent="0.3">
      <c r="E574" s="63">
        <f t="shared" si="28"/>
        <v>572</v>
      </c>
      <c r="F574" s="62">
        <f>IF(F573&gt;$B$4,"",WORKDAY(F573,1,Feriados!$A$1:$A$5000))</f>
        <v>45499</v>
      </c>
      <c r="G574" s="64">
        <f t="shared" si="27"/>
        <v>12415.23158647705</v>
      </c>
      <c r="H574" s="64">
        <f t="shared" si="26"/>
        <v>2415.2315864770499</v>
      </c>
    </row>
    <row r="575" spans="5:8" x14ac:dyDescent="0.3">
      <c r="E575" s="63">
        <f t="shared" si="28"/>
        <v>573</v>
      </c>
      <c r="F575" s="62">
        <f>IF(F574&gt;$B$4,"",WORKDAY(F574,1,Feriados!$A$1:$A$5000))</f>
        <v>45502</v>
      </c>
      <c r="G575" s="64">
        <f t="shared" si="27"/>
        <v>12419.928101372094</v>
      </c>
      <c r="H575" s="64">
        <f t="shared" si="26"/>
        <v>2419.9281013720938</v>
      </c>
    </row>
    <row r="576" spans="5:8" x14ac:dyDescent="0.3">
      <c r="E576" s="63">
        <f t="shared" si="28"/>
        <v>574</v>
      </c>
      <c r="F576" s="62">
        <f>IF(F575&gt;$B$4,"",WORKDAY(F575,1,Feriados!$A$1:$A$5000))</f>
        <v>45503</v>
      </c>
      <c r="G576" s="64">
        <f t="shared" si="27"/>
        <v>12424.626392895467</v>
      </c>
      <c r="H576" s="64">
        <f t="shared" si="26"/>
        <v>2424.6263928954668</v>
      </c>
    </row>
    <row r="577" spans="5:8" x14ac:dyDescent="0.3">
      <c r="E577" s="63">
        <f t="shared" si="28"/>
        <v>575</v>
      </c>
      <c r="F577" s="62">
        <f>IF(F576&gt;$B$4,"",WORKDAY(F576,1,Feriados!$A$1:$A$5000))</f>
        <v>45504</v>
      </c>
      <c r="G577" s="64">
        <f t="shared" si="27"/>
        <v>12429.326461719244</v>
      </c>
      <c r="H577" s="64">
        <f t="shared" si="26"/>
        <v>2429.3264617192435</v>
      </c>
    </row>
    <row r="578" spans="5:8" x14ac:dyDescent="0.3">
      <c r="E578" s="63">
        <f t="shared" si="28"/>
        <v>576</v>
      </c>
      <c r="F578" s="62">
        <f>IF(F577&gt;$B$4,"",WORKDAY(F577,1,Feriados!$A$1:$A$5000))</f>
        <v>45505</v>
      </c>
      <c r="G578" s="64">
        <f t="shared" si="27"/>
        <v>12434.028308515755</v>
      </c>
      <c r="H578" s="64">
        <f t="shared" si="26"/>
        <v>2434.0283085157553</v>
      </c>
    </row>
    <row r="579" spans="5:8" x14ac:dyDescent="0.3">
      <c r="E579" s="63">
        <f t="shared" si="28"/>
        <v>577</v>
      </c>
      <c r="F579" s="62">
        <f>IF(F578&gt;$B$4,"",WORKDAY(F578,1,Feriados!$A$1:$A$5000))</f>
        <v>45506</v>
      </c>
      <c r="G579" s="64">
        <f t="shared" si="27"/>
        <v>12438.731933957582</v>
      </c>
      <c r="H579" s="64">
        <f t="shared" ref="H579:H642" si="29">IF(F579="","",+((1+$B$11)^(1/252)*G578)-$G$2)</f>
        <v>2438.7319339575824</v>
      </c>
    </row>
    <row r="580" spans="5:8" x14ac:dyDescent="0.3">
      <c r="E580" s="63">
        <f t="shared" si="28"/>
        <v>578</v>
      </c>
      <c r="F580" s="62">
        <f>IF(F579&gt;$B$4,"",WORKDAY(F579,1,Feriados!$A$1:$A$5000))</f>
        <v>45509</v>
      </c>
      <c r="G580" s="64">
        <f t="shared" ref="G580:G643" si="30">IF(F580="","",+(1+$B$11)^(1/252)*G579)</f>
        <v>12443.437338717564</v>
      </c>
      <c r="H580" s="64">
        <f t="shared" si="29"/>
        <v>2443.4373387175638</v>
      </c>
    </row>
    <row r="581" spans="5:8" x14ac:dyDescent="0.3">
      <c r="E581" s="63">
        <f t="shared" ref="E581:E644" si="31">E580+1</f>
        <v>579</v>
      </c>
      <c r="F581" s="62">
        <f>IF(F580&gt;$B$4,"",WORKDAY(F580,1,Feriados!$A$1:$A$5000))</f>
        <v>45510</v>
      </c>
      <c r="G581" s="64">
        <f t="shared" si="30"/>
        <v>12448.144523468791</v>
      </c>
      <c r="H581" s="64">
        <f t="shared" si="29"/>
        <v>2448.1445234687908</v>
      </c>
    </row>
    <row r="582" spans="5:8" x14ac:dyDescent="0.3">
      <c r="E582" s="63">
        <f t="shared" si="31"/>
        <v>580</v>
      </c>
      <c r="F582" s="62">
        <f>IF(F581&gt;$B$4,"",WORKDAY(F581,1,Feriados!$A$1:$A$5000))</f>
        <v>45511</v>
      </c>
      <c r="G582" s="64">
        <f t="shared" si="30"/>
        <v>12452.853488884612</v>
      </c>
      <c r="H582" s="64">
        <f t="shared" si="29"/>
        <v>2452.8534888846116</v>
      </c>
    </row>
    <row r="583" spans="5:8" x14ac:dyDescent="0.3">
      <c r="E583" s="63">
        <f t="shared" si="31"/>
        <v>581</v>
      </c>
      <c r="F583" s="62">
        <f>IF(F582&gt;$B$4,"",WORKDAY(F582,1,Feriados!$A$1:$A$5000))</f>
        <v>45512</v>
      </c>
      <c r="G583" s="64">
        <f t="shared" si="30"/>
        <v>12457.564235638627</v>
      </c>
      <c r="H583" s="64">
        <f t="shared" si="29"/>
        <v>2457.564235638627</v>
      </c>
    </row>
    <row r="584" spans="5:8" x14ac:dyDescent="0.3">
      <c r="E584" s="63">
        <f t="shared" si="31"/>
        <v>582</v>
      </c>
      <c r="F584" s="62">
        <f>IF(F583&gt;$B$4,"",WORKDAY(F583,1,Feriados!$A$1:$A$5000))</f>
        <v>45513</v>
      </c>
      <c r="G584" s="64">
        <f t="shared" si="30"/>
        <v>12462.276764404693</v>
      </c>
      <c r="H584" s="64">
        <f t="shared" si="29"/>
        <v>2462.2767644046926</v>
      </c>
    </row>
    <row r="585" spans="5:8" x14ac:dyDescent="0.3">
      <c r="E585" s="63">
        <f t="shared" si="31"/>
        <v>583</v>
      </c>
      <c r="F585" s="62">
        <f>IF(F584&gt;$B$4,"",WORKDAY(F584,1,Feriados!$A$1:$A$5000))</f>
        <v>45516</v>
      </c>
      <c r="G585" s="64">
        <f t="shared" si="30"/>
        <v>12466.991075856919</v>
      </c>
      <c r="H585" s="64">
        <f t="shared" si="29"/>
        <v>2466.9910758569185</v>
      </c>
    </row>
    <row r="586" spans="5:8" x14ac:dyDescent="0.3">
      <c r="E586" s="63">
        <f t="shared" si="31"/>
        <v>584</v>
      </c>
      <c r="F586" s="62">
        <f>IF(F585&gt;$B$4,"",WORKDAY(F585,1,Feriados!$A$1:$A$5000))</f>
        <v>45517</v>
      </c>
      <c r="G586" s="64">
        <f t="shared" si="30"/>
        <v>12471.707170669673</v>
      </c>
      <c r="H586" s="64">
        <f t="shared" si="29"/>
        <v>2471.7071706696734</v>
      </c>
    </row>
    <row r="587" spans="5:8" x14ac:dyDescent="0.3">
      <c r="E587" s="63">
        <f t="shared" si="31"/>
        <v>585</v>
      </c>
      <c r="F587" s="62">
        <f>IF(F586&gt;$B$4,"",WORKDAY(F586,1,Feriados!$A$1:$A$5000))</f>
        <v>45518</v>
      </c>
      <c r="G587" s="64">
        <f t="shared" si="30"/>
        <v>12476.425049517577</v>
      </c>
      <c r="H587" s="64">
        <f t="shared" si="29"/>
        <v>2476.4250495175766</v>
      </c>
    </row>
    <row r="588" spans="5:8" x14ac:dyDescent="0.3">
      <c r="E588" s="63">
        <f t="shared" si="31"/>
        <v>586</v>
      </c>
      <c r="F588" s="62">
        <f>IF(F587&gt;$B$4,"",WORKDAY(F587,1,Feriados!$A$1:$A$5000))</f>
        <v>45519</v>
      </c>
      <c r="G588" s="64">
        <f t="shared" si="30"/>
        <v>12481.144713075506</v>
      </c>
      <c r="H588" s="64">
        <f t="shared" si="29"/>
        <v>2481.1447130755059</v>
      </c>
    </row>
    <row r="589" spans="5:8" x14ac:dyDescent="0.3">
      <c r="E589" s="63">
        <f t="shared" si="31"/>
        <v>587</v>
      </c>
      <c r="F589" s="62">
        <f>IF(F588&gt;$B$4,"",WORKDAY(F588,1,Feriados!$A$1:$A$5000))</f>
        <v>45520</v>
      </c>
      <c r="G589" s="64">
        <f t="shared" si="30"/>
        <v>12485.866162018592</v>
      </c>
      <c r="H589" s="64">
        <f t="shared" si="29"/>
        <v>2485.8661620185921</v>
      </c>
    </row>
    <row r="590" spans="5:8" x14ac:dyDescent="0.3">
      <c r="E590" s="63">
        <f t="shared" si="31"/>
        <v>588</v>
      </c>
      <c r="F590" s="62">
        <f>IF(F589&gt;$B$4,"",WORKDAY(F589,1,Feriados!$A$1:$A$5000))</f>
        <v>45523</v>
      </c>
      <c r="G590" s="64">
        <f t="shared" si="30"/>
        <v>12490.589397022222</v>
      </c>
      <c r="H590" s="64">
        <f t="shared" si="29"/>
        <v>2490.5893970222223</v>
      </c>
    </row>
    <row r="591" spans="5:8" x14ac:dyDescent="0.3">
      <c r="E591" s="63">
        <f t="shared" si="31"/>
        <v>589</v>
      </c>
      <c r="F591" s="62">
        <f>IF(F590&gt;$B$4,"",WORKDAY(F590,1,Feriados!$A$1:$A$5000))</f>
        <v>45524</v>
      </c>
      <c r="G591" s="64">
        <f t="shared" si="30"/>
        <v>12495.31441876204</v>
      </c>
      <c r="H591" s="64">
        <f t="shared" si="29"/>
        <v>2495.3144187620401</v>
      </c>
    </row>
    <row r="592" spans="5:8" x14ac:dyDescent="0.3">
      <c r="E592" s="63">
        <f t="shared" si="31"/>
        <v>590</v>
      </c>
      <c r="F592" s="62">
        <f>IF(F591&gt;$B$4,"",WORKDAY(F591,1,Feriados!$A$1:$A$5000))</f>
        <v>45525</v>
      </c>
      <c r="G592" s="64">
        <f t="shared" si="30"/>
        <v>12500.041227913944</v>
      </c>
      <c r="H592" s="64">
        <f t="shared" si="29"/>
        <v>2500.0412279139437</v>
      </c>
    </row>
    <row r="593" spans="5:8" x14ac:dyDescent="0.3">
      <c r="E593" s="63">
        <f t="shared" si="31"/>
        <v>591</v>
      </c>
      <c r="F593" s="62">
        <f>IF(F592&gt;$B$4,"",WORKDAY(F592,1,Feriados!$A$1:$A$5000))</f>
        <v>45526</v>
      </c>
      <c r="G593" s="64">
        <f t="shared" si="30"/>
        <v>12504.769825154086</v>
      </c>
      <c r="H593" s="64">
        <f t="shared" si="29"/>
        <v>2504.769825154086</v>
      </c>
    </row>
    <row r="594" spans="5:8" x14ac:dyDescent="0.3">
      <c r="E594" s="63">
        <f t="shared" si="31"/>
        <v>592</v>
      </c>
      <c r="F594" s="62">
        <f>IF(F593&gt;$B$4,"",WORKDAY(F593,1,Feriados!$A$1:$A$5000))</f>
        <v>45527</v>
      </c>
      <c r="G594" s="64">
        <f t="shared" si="30"/>
        <v>12509.500211158878</v>
      </c>
      <c r="H594" s="64">
        <f t="shared" si="29"/>
        <v>2509.5002111588783</v>
      </c>
    </row>
    <row r="595" spans="5:8" x14ac:dyDescent="0.3">
      <c r="E595" s="63">
        <f t="shared" si="31"/>
        <v>593</v>
      </c>
      <c r="F595" s="62">
        <f>IF(F594&gt;$B$4,"",WORKDAY(F594,1,Feriados!$A$1:$A$5000))</f>
        <v>45530</v>
      </c>
      <c r="G595" s="64">
        <f t="shared" si="30"/>
        <v>12514.232386604985</v>
      </c>
      <c r="H595" s="64">
        <f t="shared" si="29"/>
        <v>2514.2323866049846</v>
      </c>
    </row>
    <row r="596" spans="5:8" x14ac:dyDescent="0.3">
      <c r="E596" s="63">
        <f t="shared" si="31"/>
        <v>594</v>
      </c>
      <c r="F596" s="62">
        <f>IF(F595&gt;$B$4,"",WORKDAY(F595,1,Feriados!$A$1:$A$5000))</f>
        <v>45531</v>
      </c>
      <c r="G596" s="64">
        <f t="shared" si="30"/>
        <v>12518.966352169327</v>
      </c>
      <c r="H596" s="64">
        <f t="shared" si="29"/>
        <v>2518.9663521693274</v>
      </c>
    </row>
    <row r="597" spans="5:8" x14ac:dyDescent="0.3">
      <c r="E597" s="63">
        <f t="shared" si="31"/>
        <v>595</v>
      </c>
      <c r="F597" s="62">
        <f>IF(F596&gt;$B$4,"",WORKDAY(F596,1,Feriados!$A$1:$A$5000))</f>
        <v>45532</v>
      </c>
      <c r="G597" s="64">
        <f t="shared" si="30"/>
        <v>12523.702108529083</v>
      </c>
      <c r="H597" s="64">
        <f t="shared" si="29"/>
        <v>2523.7021085290835</v>
      </c>
    </row>
    <row r="598" spans="5:8" x14ac:dyDescent="0.3">
      <c r="E598" s="63">
        <f t="shared" si="31"/>
        <v>596</v>
      </c>
      <c r="F598" s="62">
        <f>IF(F597&gt;$B$4,"",WORKDAY(F597,1,Feriados!$A$1:$A$5000))</f>
        <v>45533</v>
      </c>
      <c r="G598" s="64">
        <f t="shared" si="30"/>
        <v>12528.439656361687</v>
      </c>
      <c r="H598" s="64">
        <f t="shared" si="29"/>
        <v>2528.4396563616865</v>
      </c>
    </row>
    <row r="599" spans="5:8" x14ac:dyDescent="0.3">
      <c r="E599" s="63">
        <f t="shared" si="31"/>
        <v>597</v>
      </c>
      <c r="F599" s="62">
        <f>IF(F598&gt;$B$4,"",WORKDAY(F598,1,Feriados!$A$1:$A$5000))</f>
        <v>45534</v>
      </c>
      <c r="G599" s="64">
        <f t="shared" si="30"/>
        <v>12533.178996344828</v>
      </c>
      <c r="H599" s="64">
        <f t="shared" si="29"/>
        <v>2533.1789963448282</v>
      </c>
    </row>
    <row r="600" spans="5:8" x14ac:dyDescent="0.3">
      <c r="E600" s="63">
        <f t="shared" si="31"/>
        <v>598</v>
      </c>
      <c r="F600" s="62">
        <f>IF(F599&gt;$B$4,"",WORKDAY(F599,1,Feriados!$A$1:$A$5000))</f>
        <v>45537</v>
      </c>
      <c r="G600" s="64">
        <f t="shared" si="30"/>
        <v>12537.920129156453</v>
      </c>
      <c r="H600" s="64">
        <f t="shared" si="29"/>
        <v>2537.9201291564532</v>
      </c>
    </row>
    <row r="601" spans="5:8" x14ac:dyDescent="0.3">
      <c r="E601" s="63">
        <f t="shared" si="31"/>
        <v>599</v>
      </c>
      <c r="F601" s="62">
        <f>IF(F600&gt;$B$4,"",WORKDAY(F600,1,Feriados!$A$1:$A$5000))</f>
        <v>45538</v>
      </c>
      <c r="G601" s="64">
        <f t="shared" si="30"/>
        <v>12542.663055474766</v>
      </c>
      <c r="H601" s="64">
        <f t="shared" si="29"/>
        <v>2542.6630554747662</v>
      </c>
    </row>
    <row r="602" spans="5:8" x14ac:dyDescent="0.3">
      <c r="E602" s="63">
        <f t="shared" si="31"/>
        <v>600</v>
      </c>
      <c r="F602" s="62">
        <f>IF(F601&gt;$B$4,"",WORKDAY(F601,1,Feriados!$A$1:$A$5000))</f>
        <v>45539</v>
      </c>
      <c r="G602" s="64">
        <f t="shared" si="30"/>
        <v>12547.407775978225</v>
      </c>
      <c r="H602" s="64">
        <f t="shared" si="29"/>
        <v>2547.4077759782249</v>
      </c>
    </row>
    <row r="603" spans="5:8" x14ac:dyDescent="0.3">
      <c r="E603" s="63">
        <f t="shared" si="31"/>
        <v>601</v>
      </c>
      <c r="F603" s="62">
        <f>IF(F602&gt;$B$4,"",WORKDAY(F602,1,Feriados!$A$1:$A$5000))</f>
        <v>45540</v>
      </c>
      <c r="G603" s="64">
        <f t="shared" si="30"/>
        <v>12552.154291345545</v>
      </c>
      <c r="H603" s="64">
        <f t="shared" si="29"/>
        <v>2552.1542913455451</v>
      </c>
    </row>
    <row r="604" spans="5:8" x14ac:dyDescent="0.3">
      <c r="E604" s="63">
        <f t="shared" si="31"/>
        <v>602</v>
      </c>
      <c r="F604" s="62">
        <f>IF(F603&gt;$B$4,"",WORKDAY(F603,1,Feriados!$A$1:$A$5000))</f>
        <v>45541</v>
      </c>
      <c r="G604" s="64">
        <f t="shared" si="30"/>
        <v>12556.902602255701</v>
      </c>
      <c r="H604" s="64">
        <f t="shared" si="29"/>
        <v>2556.9026022557009</v>
      </c>
    </row>
    <row r="605" spans="5:8" x14ac:dyDescent="0.3">
      <c r="E605" s="63">
        <f t="shared" si="31"/>
        <v>603</v>
      </c>
      <c r="F605" s="62">
        <f>IF(F604&gt;$B$4,"",WORKDAY(F604,1,Feriados!$A$1:$A$5000))</f>
        <v>45544</v>
      </c>
      <c r="G605" s="64">
        <f t="shared" si="30"/>
        <v>12561.652709387921</v>
      </c>
      <c r="H605" s="64">
        <f t="shared" si="29"/>
        <v>2561.6527093879213</v>
      </c>
    </row>
    <row r="606" spans="5:8" x14ac:dyDescent="0.3">
      <c r="E606" s="63">
        <f t="shared" si="31"/>
        <v>604</v>
      </c>
      <c r="F606" s="62">
        <f>IF(F605&gt;$B$4,"",WORKDAY(F605,1,Feriados!$A$1:$A$5000))</f>
        <v>45545</v>
      </c>
      <c r="G606" s="64">
        <f t="shared" si="30"/>
        <v>12566.404613421693</v>
      </c>
      <c r="H606" s="64">
        <f t="shared" si="29"/>
        <v>2566.4046134216933</v>
      </c>
    </row>
    <row r="607" spans="5:8" x14ac:dyDescent="0.3">
      <c r="E607" s="63">
        <f t="shared" si="31"/>
        <v>605</v>
      </c>
      <c r="F607" s="62">
        <f>IF(F606&gt;$B$4,"",WORKDAY(F606,1,Feriados!$A$1:$A$5000))</f>
        <v>45546</v>
      </c>
      <c r="G607" s="64">
        <f t="shared" si="30"/>
        <v>12571.158315036761</v>
      </c>
      <c r="H607" s="64">
        <f t="shared" si="29"/>
        <v>2571.1583150367605</v>
      </c>
    </row>
    <row r="608" spans="5:8" x14ac:dyDescent="0.3">
      <c r="E608" s="63">
        <f t="shared" si="31"/>
        <v>606</v>
      </c>
      <c r="F608" s="62">
        <f>IF(F607&gt;$B$4,"",WORKDAY(F607,1,Feriados!$A$1:$A$5000))</f>
        <v>45547</v>
      </c>
      <c r="G608" s="64">
        <f t="shared" si="30"/>
        <v>12575.913814913123</v>
      </c>
      <c r="H608" s="64">
        <f t="shared" si="29"/>
        <v>2575.9138149131231</v>
      </c>
    </row>
    <row r="609" spans="5:8" x14ac:dyDescent="0.3">
      <c r="E609" s="63">
        <f t="shared" si="31"/>
        <v>607</v>
      </c>
      <c r="F609" s="62">
        <f>IF(F608&gt;$B$4,"",WORKDAY(F608,1,Feriados!$A$1:$A$5000))</f>
        <v>45548</v>
      </c>
      <c r="G609" s="64">
        <f t="shared" si="30"/>
        <v>12580.671113731041</v>
      </c>
      <c r="H609" s="64">
        <f t="shared" si="29"/>
        <v>2580.6711137310413</v>
      </c>
    </row>
    <row r="610" spans="5:8" x14ac:dyDescent="0.3">
      <c r="E610" s="63">
        <f t="shared" si="31"/>
        <v>608</v>
      </c>
      <c r="F610" s="62">
        <f>IF(F609&gt;$B$4,"",WORKDAY(F609,1,Feriados!$A$1:$A$5000))</f>
        <v>45551</v>
      </c>
      <c r="G610" s="64">
        <f t="shared" si="30"/>
        <v>12585.430212171028</v>
      </c>
      <c r="H610" s="64">
        <f t="shared" si="29"/>
        <v>2585.430212171028</v>
      </c>
    </row>
    <row r="611" spans="5:8" x14ac:dyDescent="0.3">
      <c r="E611" s="63">
        <f t="shared" si="31"/>
        <v>609</v>
      </c>
      <c r="F611" s="62">
        <f>IF(F610&gt;$B$4,"",WORKDAY(F610,1,Feriados!$A$1:$A$5000))</f>
        <v>45552</v>
      </c>
      <c r="G611" s="64">
        <f t="shared" si="30"/>
        <v>12590.191110913856</v>
      </c>
      <c r="H611" s="64">
        <f t="shared" si="29"/>
        <v>2590.1911109138564</v>
      </c>
    </row>
    <row r="612" spans="5:8" x14ac:dyDescent="0.3">
      <c r="E612" s="63">
        <f t="shared" si="31"/>
        <v>610</v>
      </c>
      <c r="F612" s="62">
        <f>IF(F611&gt;$B$4,"",WORKDAY(F611,1,Feriados!$A$1:$A$5000))</f>
        <v>45553</v>
      </c>
      <c r="G612" s="64">
        <f t="shared" si="30"/>
        <v>12594.953810640558</v>
      </c>
      <c r="H612" s="64">
        <f t="shared" si="29"/>
        <v>2594.953810640558</v>
      </c>
    </row>
    <row r="613" spans="5:8" x14ac:dyDescent="0.3">
      <c r="E613" s="63">
        <f t="shared" si="31"/>
        <v>611</v>
      </c>
      <c r="F613" s="62">
        <f>IF(F612&gt;$B$4,"",WORKDAY(F612,1,Feriados!$A$1:$A$5000))</f>
        <v>45554</v>
      </c>
      <c r="G613" s="64">
        <f t="shared" si="30"/>
        <v>12599.718312032419</v>
      </c>
      <c r="H613" s="64">
        <f t="shared" si="29"/>
        <v>2599.7183120324189</v>
      </c>
    </row>
    <row r="614" spans="5:8" x14ac:dyDescent="0.3">
      <c r="E614" s="63">
        <f t="shared" si="31"/>
        <v>612</v>
      </c>
      <c r="F614" s="62">
        <f>IF(F613&gt;$B$4,"",WORKDAY(F613,1,Feriados!$A$1:$A$5000))</f>
        <v>45555</v>
      </c>
      <c r="G614" s="64">
        <f t="shared" si="30"/>
        <v>12604.484615770987</v>
      </c>
      <c r="H614" s="64">
        <f t="shared" si="29"/>
        <v>2604.4846157709871</v>
      </c>
    </row>
    <row r="615" spans="5:8" x14ac:dyDescent="0.3">
      <c r="E615" s="63">
        <f t="shared" si="31"/>
        <v>613</v>
      </c>
      <c r="F615" s="62">
        <f>IF(F614&gt;$B$4,"",WORKDAY(F614,1,Feriados!$A$1:$A$5000))</f>
        <v>45558</v>
      </c>
      <c r="G615" s="64">
        <f t="shared" si="30"/>
        <v>12609.252722538064</v>
      </c>
      <c r="H615" s="64">
        <f t="shared" si="29"/>
        <v>2609.2527225380636</v>
      </c>
    </row>
    <row r="616" spans="5:8" x14ac:dyDescent="0.3">
      <c r="E616" s="63">
        <f t="shared" si="31"/>
        <v>614</v>
      </c>
      <c r="F616" s="62">
        <f>IF(F615&gt;$B$4,"",WORKDAY(F615,1,Feriados!$A$1:$A$5000))</f>
        <v>45559</v>
      </c>
      <c r="G616" s="64">
        <f t="shared" si="30"/>
        <v>12614.022633015711</v>
      </c>
      <c r="H616" s="64">
        <f t="shared" si="29"/>
        <v>2614.0226330157111</v>
      </c>
    </row>
    <row r="617" spans="5:8" x14ac:dyDescent="0.3">
      <c r="E617" s="63">
        <f t="shared" si="31"/>
        <v>615</v>
      </c>
      <c r="F617" s="62">
        <f>IF(F616&gt;$B$4,"",WORKDAY(F616,1,Feriados!$A$1:$A$5000))</f>
        <v>45560</v>
      </c>
      <c r="G617" s="64">
        <f t="shared" si="30"/>
        <v>12618.794347886249</v>
      </c>
      <c r="H617" s="64">
        <f t="shared" si="29"/>
        <v>2618.7943478862489</v>
      </c>
    </row>
    <row r="618" spans="5:8" x14ac:dyDescent="0.3">
      <c r="E618" s="63">
        <f t="shared" si="31"/>
        <v>616</v>
      </c>
      <c r="F618" s="62">
        <f>IF(F617&gt;$B$4,"",WORKDAY(F617,1,Feriados!$A$1:$A$5000))</f>
        <v>45561</v>
      </c>
      <c r="G618" s="64">
        <f t="shared" si="30"/>
        <v>12623.567867832255</v>
      </c>
      <c r="H618" s="64">
        <f t="shared" si="29"/>
        <v>2623.5678678322547</v>
      </c>
    </row>
    <row r="619" spans="5:8" x14ac:dyDescent="0.3">
      <c r="E619" s="63">
        <f t="shared" si="31"/>
        <v>617</v>
      </c>
      <c r="F619" s="62">
        <f>IF(F618&gt;$B$4,"",WORKDAY(F618,1,Feriados!$A$1:$A$5000))</f>
        <v>45562</v>
      </c>
      <c r="G619" s="64">
        <f t="shared" si="30"/>
        <v>12628.343193536564</v>
      </c>
      <c r="H619" s="64">
        <f t="shared" si="29"/>
        <v>2628.3431935365643</v>
      </c>
    </row>
    <row r="620" spans="5:8" x14ac:dyDescent="0.3">
      <c r="E620" s="63">
        <f t="shared" si="31"/>
        <v>618</v>
      </c>
      <c r="F620" s="62">
        <f>IF(F619&gt;$B$4,"",WORKDAY(F619,1,Feriados!$A$1:$A$5000))</f>
        <v>45565</v>
      </c>
      <c r="G620" s="64">
        <f t="shared" si="30"/>
        <v>12633.120325682272</v>
      </c>
      <c r="H620" s="64">
        <f t="shared" si="29"/>
        <v>2633.1203256822719</v>
      </c>
    </row>
    <row r="621" spans="5:8" x14ac:dyDescent="0.3">
      <c r="E621" s="63">
        <f t="shared" si="31"/>
        <v>619</v>
      </c>
      <c r="F621" s="62">
        <f>IF(F620&gt;$B$4,"",WORKDAY(F620,1,Feriados!$A$1:$A$5000))</f>
        <v>45566</v>
      </c>
      <c r="G621" s="64">
        <f t="shared" si="30"/>
        <v>12637.89926495273</v>
      </c>
      <c r="H621" s="64">
        <f t="shared" si="29"/>
        <v>2637.8992649527299</v>
      </c>
    </row>
    <row r="622" spans="5:8" x14ac:dyDescent="0.3">
      <c r="E622" s="63">
        <f t="shared" si="31"/>
        <v>620</v>
      </c>
      <c r="F622" s="62">
        <f>IF(F621&gt;$B$4,"",WORKDAY(F621,1,Feriados!$A$1:$A$5000))</f>
        <v>45567</v>
      </c>
      <c r="G622" s="64">
        <f t="shared" si="30"/>
        <v>12642.680012031549</v>
      </c>
      <c r="H622" s="64">
        <f t="shared" si="29"/>
        <v>2642.6800120315493</v>
      </c>
    </row>
    <row r="623" spans="5:8" x14ac:dyDescent="0.3">
      <c r="E623" s="63">
        <f t="shared" si="31"/>
        <v>621</v>
      </c>
      <c r="F623" s="62">
        <f>IF(F622&gt;$B$4,"",WORKDAY(F622,1,Feriados!$A$1:$A$5000))</f>
        <v>45568</v>
      </c>
      <c r="G623" s="64">
        <f t="shared" si="30"/>
        <v>12647.462567602599</v>
      </c>
      <c r="H623" s="64">
        <f t="shared" si="29"/>
        <v>2647.4625676025989</v>
      </c>
    </row>
    <row r="624" spans="5:8" x14ac:dyDescent="0.3">
      <c r="E624" s="63">
        <f t="shared" si="31"/>
        <v>622</v>
      </c>
      <c r="F624" s="62">
        <f>IF(F623&gt;$B$4,"",WORKDAY(F623,1,Feriados!$A$1:$A$5000))</f>
        <v>45569</v>
      </c>
      <c r="G624" s="64">
        <f t="shared" si="30"/>
        <v>12652.246932350006</v>
      </c>
      <c r="H624" s="64">
        <f t="shared" si="29"/>
        <v>2652.2469323500063</v>
      </c>
    </row>
    <row r="625" spans="5:8" x14ac:dyDescent="0.3">
      <c r="E625" s="63">
        <f t="shared" si="31"/>
        <v>623</v>
      </c>
      <c r="F625" s="62">
        <f>IF(F624&gt;$B$4,"",WORKDAY(F624,1,Feriados!$A$1:$A$5000))</f>
        <v>45572</v>
      </c>
      <c r="G625" s="64">
        <f t="shared" si="30"/>
        <v>12657.033106958161</v>
      </c>
      <c r="H625" s="64">
        <f t="shared" si="29"/>
        <v>2657.0331069581607</v>
      </c>
    </row>
    <row r="626" spans="5:8" x14ac:dyDescent="0.3">
      <c r="E626" s="63">
        <f t="shared" si="31"/>
        <v>624</v>
      </c>
      <c r="F626" s="62">
        <f>IF(F625&gt;$B$4,"",WORKDAY(F625,1,Feriados!$A$1:$A$5000))</f>
        <v>45573</v>
      </c>
      <c r="G626" s="64">
        <f t="shared" si="30"/>
        <v>12661.821092111706</v>
      </c>
      <c r="H626" s="64">
        <f t="shared" si="29"/>
        <v>2661.8210921117061</v>
      </c>
    </row>
    <row r="627" spans="5:8" x14ac:dyDescent="0.3">
      <c r="E627" s="63">
        <f t="shared" si="31"/>
        <v>625</v>
      </c>
      <c r="F627" s="62">
        <f>IF(F626&gt;$B$4,"",WORKDAY(F626,1,Feriados!$A$1:$A$5000))</f>
        <v>45574</v>
      </c>
      <c r="G627" s="64">
        <f t="shared" si="30"/>
        <v>12666.610888495548</v>
      </c>
      <c r="H627" s="64">
        <f t="shared" si="29"/>
        <v>2666.6108884955484</v>
      </c>
    </row>
    <row r="628" spans="5:8" x14ac:dyDescent="0.3">
      <c r="E628" s="63">
        <f t="shared" si="31"/>
        <v>626</v>
      </c>
      <c r="F628" s="62">
        <f>IF(F627&gt;$B$4,"",WORKDAY(F627,1,Feriados!$A$1:$A$5000))</f>
        <v>45575</v>
      </c>
      <c r="G628" s="64">
        <f t="shared" si="30"/>
        <v>12671.402496794852</v>
      </c>
      <c r="H628" s="64">
        <f t="shared" si="29"/>
        <v>2671.4024967948517</v>
      </c>
    </row>
    <row r="629" spans="5:8" x14ac:dyDescent="0.3">
      <c r="E629" s="63">
        <f t="shared" si="31"/>
        <v>627</v>
      </c>
      <c r="F629" s="62">
        <f>IF(F628&gt;$B$4,"",WORKDAY(F628,1,Feriados!$A$1:$A$5000))</f>
        <v>45576</v>
      </c>
      <c r="G629" s="64">
        <f t="shared" si="30"/>
        <v>12676.195917695039</v>
      </c>
      <c r="H629" s="64">
        <f t="shared" si="29"/>
        <v>2676.1959176950386</v>
      </c>
    </row>
    <row r="630" spans="5:8" x14ac:dyDescent="0.3">
      <c r="E630" s="63">
        <f t="shared" si="31"/>
        <v>628</v>
      </c>
      <c r="F630" s="62">
        <f>IF(F629&gt;$B$4,"",WORKDAY(F629,1,Feriados!$A$1:$A$5000))</f>
        <v>45579</v>
      </c>
      <c r="G630" s="64">
        <f t="shared" si="30"/>
        <v>12680.991151881792</v>
      </c>
      <c r="H630" s="64">
        <f t="shared" si="29"/>
        <v>2680.9911518817917</v>
      </c>
    </row>
    <row r="631" spans="5:8" x14ac:dyDescent="0.3">
      <c r="E631" s="63">
        <f t="shared" si="31"/>
        <v>629</v>
      </c>
      <c r="F631" s="62">
        <f>IF(F630&gt;$B$4,"",WORKDAY(F630,1,Feriados!$A$1:$A$5000))</f>
        <v>45580</v>
      </c>
      <c r="G631" s="64">
        <f t="shared" si="30"/>
        <v>12685.788200041054</v>
      </c>
      <c r="H631" s="64">
        <f t="shared" si="29"/>
        <v>2685.7882000410536</v>
      </c>
    </row>
    <row r="632" spans="5:8" x14ac:dyDescent="0.3">
      <c r="E632" s="63">
        <f t="shared" si="31"/>
        <v>630</v>
      </c>
      <c r="F632" s="62">
        <f>IF(F631&gt;$B$4,"",WORKDAY(F631,1,Feriados!$A$1:$A$5000))</f>
        <v>45581</v>
      </c>
      <c r="G632" s="64">
        <f t="shared" si="30"/>
        <v>12690.587062859026</v>
      </c>
      <c r="H632" s="64">
        <f t="shared" si="29"/>
        <v>2690.5870628590255</v>
      </c>
    </row>
    <row r="633" spans="5:8" x14ac:dyDescent="0.3">
      <c r="E633" s="63">
        <f t="shared" si="31"/>
        <v>631</v>
      </c>
      <c r="F633" s="62">
        <f>IF(F632&gt;$B$4,"",WORKDAY(F632,1,Feriados!$A$1:$A$5000))</f>
        <v>45582</v>
      </c>
      <c r="G633" s="64">
        <f t="shared" si="30"/>
        <v>12695.387741022168</v>
      </c>
      <c r="H633" s="64">
        <f t="shared" si="29"/>
        <v>2695.3877410221685</v>
      </c>
    </row>
    <row r="634" spans="5:8" x14ac:dyDescent="0.3">
      <c r="E634" s="63">
        <f t="shared" si="31"/>
        <v>632</v>
      </c>
      <c r="F634" s="62">
        <f>IF(F633&gt;$B$4,"",WORKDAY(F633,1,Feriados!$A$1:$A$5000))</f>
        <v>45583</v>
      </c>
      <c r="G634" s="64">
        <f t="shared" si="30"/>
        <v>12700.190235217202</v>
      </c>
      <c r="H634" s="64">
        <f t="shared" si="29"/>
        <v>2700.1902352172019</v>
      </c>
    </row>
    <row r="635" spans="5:8" x14ac:dyDescent="0.3">
      <c r="E635" s="63">
        <f t="shared" si="31"/>
        <v>633</v>
      </c>
      <c r="F635" s="62">
        <f>IF(F634&gt;$B$4,"",WORKDAY(F634,1,Feriados!$A$1:$A$5000))</f>
        <v>45586</v>
      </c>
      <c r="G635" s="64">
        <f t="shared" si="30"/>
        <v>12704.994546131107</v>
      </c>
      <c r="H635" s="64">
        <f t="shared" si="29"/>
        <v>2704.9945461311072</v>
      </c>
    </row>
    <row r="636" spans="5:8" x14ac:dyDescent="0.3">
      <c r="E636" s="63">
        <f t="shared" si="31"/>
        <v>634</v>
      </c>
      <c r="F636" s="62">
        <f>IF(F635&gt;$B$4,"",WORKDAY(F635,1,Feriados!$A$1:$A$5000))</f>
        <v>45587</v>
      </c>
      <c r="G636" s="64">
        <f t="shared" si="30"/>
        <v>12709.800674451126</v>
      </c>
      <c r="H636" s="64">
        <f t="shared" si="29"/>
        <v>2709.8006744511258</v>
      </c>
    </row>
    <row r="637" spans="5:8" x14ac:dyDescent="0.3">
      <c r="E637" s="63">
        <f t="shared" si="31"/>
        <v>635</v>
      </c>
      <c r="F637" s="62">
        <f>IF(F636&gt;$B$4,"",WORKDAY(F636,1,Feriados!$A$1:$A$5000))</f>
        <v>45588</v>
      </c>
      <c r="G637" s="64">
        <f t="shared" si="30"/>
        <v>12714.608620864756</v>
      </c>
      <c r="H637" s="64">
        <f t="shared" si="29"/>
        <v>2714.6086208647557</v>
      </c>
    </row>
    <row r="638" spans="5:8" x14ac:dyDescent="0.3">
      <c r="E638" s="63">
        <f t="shared" si="31"/>
        <v>636</v>
      </c>
      <c r="F638" s="62">
        <f>IF(F637&gt;$B$4,"",WORKDAY(F637,1,Feriados!$A$1:$A$5000))</f>
        <v>45589</v>
      </c>
      <c r="G638" s="64">
        <f t="shared" si="30"/>
        <v>12719.418386059759</v>
      </c>
      <c r="H638" s="64">
        <f t="shared" si="29"/>
        <v>2719.4183860597586</v>
      </c>
    </row>
    <row r="639" spans="5:8" x14ac:dyDescent="0.3">
      <c r="E639" s="63">
        <f t="shared" si="31"/>
        <v>637</v>
      </c>
      <c r="F639" s="62">
        <f>IF(F638&gt;$B$4,"",WORKDAY(F638,1,Feriados!$A$1:$A$5000))</f>
        <v>45590</v>
      </c>
      <c r="G639" s="64">
        <f t="shared" si="30"/>
        <v>12724.229970724155</v>
      </c>
      <c r="H639" s="64">
        <f t="shared" si="29"/>
        <v>2724.2299707241546</v>
      </c>
    </row>
    <row r="640" spans="5:8" x14ac:dyDescent="0.3">
      <c r="E640" s="63">
        <f t="shared" si="31"/>
        <v>638</v>
      </c>
      <c r="F640" s="62">
        <f>IF(F639&gt;$B$4,"",WORKDAY(F639,1,Feriados!$A$1:$A$5000))</f>
        <v>45593</v>
      </c>
      <c r="G640" s="64">
        <f t="shared" si="30"/>
        <v>12729.043375546224</v>
      </c>
      <c r="H640" s="64">
        <f t="shared" si="29"/>
        <v>2729.0433755462236</v>
      </c>
    </row>
    <row r="641" spans="5:8" x14ac:dyDescent="0.3">
      <c r="E641" s="63">
        <f t="shared" si="31"/>
        <v>639</v>
      </c>
      <c r="F641" s="62">
        <f>IF(F640&gt;$B$4,"",WORKDAY(F640,1,Feriados!$A$1:$A$5000))</f>
        <v>45594</v>
      </c>
      <c r="G641" s="64">
        <f t="shared" si="30"/>
        <v>12733.858601214508</v>
      </c>
      <c r="H641" s="64">
        <f t="shared" si="29"/>
        <v>2733.8586012145079</v>
      </c>
    </row>
    <row r="642" spans="5:8" x14ac:dyDescent="0.3">
      <c r="E642" s="63">
        <f t="shared" si="31"/>
        <v>640</v>
      </c>
      <c r="F642" s="62">
        <f>IF(F641&gt;$B$4,"",WORKDAY(F641,1,Feriados!$A$1:$A$5000))</f>
        <v>45595</v>
      </c>
      <c r="G642" s="64">
        <f t="shared" si="30"/>
        <v>12738.675648417809</v>
      </c>
      <c r="H642" s="64">
        <f t="shared" si="29"/>
        <v>2738.6756484178095</v>
      </c>
    </row>
    <row r="643" spans="5:8" x14ac:dyDescent="0.3">
      <c r="E643" s="63">
        <f t="shared" si="31"/>
        <v>641</v>
      </c>
      <c r="F643" s="62">
        <f>IF(F642&gt;$B$4,"",WORKDAY(F642,1,Feriados!$A$1:$A$5000))</f>
        <v>45596</v>
      </c>
      <c r="G643" s="64">
        <f t="shared" si="30"/>
        <v>12743.494517845189</v>
      </c>
      <c r="H643" s="64">
        <f t="shared" ref="H643:H706" si="32">IF(F643="","",+((1+$B$11)^(1/252)*G642)-$G$2)</f>
        <v>2743.494517845189</v>
      </c>
    </row>
    <row r="644" spans="5:8" x14ac:dyDescent="0.3">
      <c r="E644" s="63">
        <f t="shared" si="31"/>
        <v>642</v>
      </c>
      <c r="F644" s="62">
        <f>IF(F643&gt;$B$4,"",WORKDAY(F643,1,Feriados!$A$1:$A$5000))</f>
        <v>45597</v>
      </c>
      <c r="G644" s="64">
        <f t="shared" ref="G644:G707" si="33">IF(F644="","",+(1+$B$11)^(1/252)*G643)</f>
        <v>12748.31521018597</v>
      </c>
      <c r="H644" s="64">
        <f t="shared" si="32"/>
        <v>2748.3152101859705</v>
      </c>
    </row>
    <row r="645" spans="5:8" x14ac:dyDescent="0.3">
      <c r="E645" s="63">
        <f t="shared" ref="E645:E708" si="34">E644+1</f>
        <v>643</v>
      </c>
      <c r="F645" s="62">
        <f>IF(F644&gt;$B$4,"",WORKDAY(F644,1,Feriados!$A$1:$A$5000))</f>
        <v>45600</v>
      </c>
      <c r="G645" s="64">
        <f t="shared" si="33"/>
        <v>12753.137726129737</v>
      </c>
      <c r="H645" s="64">
        <f t="shared" si="32"/>
        <v>2753.1377261297366</v>
      </c>
    </row>
    <row r="646" spans="5:8" x14ac:dyDescent="0.3">
      <c r="E646" s="63">
        <f t="shared" si="34"/>
        <v>644</v>
      </c>
      <c r="F646" s="62">
        <f>IF(F645&gt;$B$4,"",WORKDAY(F645,1,Feriados!$A$1:$A$5000))</f>
        <v>45601</v>
      </c>
      <c r="G646" s="64">
        <f t="shared" si="33"/>
        <v>12757.962066366334</v>
      </c>
      <c r="H646" s="64">
        <f t="shared" si="32"/>
        <v>2757.9620663663336</v>
      </c>
    </row>
    <row r="647" spans="5:8" x14ac:dyDescent="0.3">
      <c r="E647" s="63">
        <f t="shared" si="34"/>
        <v>645</v>
      </c>
      <c r="F647" s="62">
        <f>IF(F646&gt;$B$4,"",WORKDAY(F646,1,Feriados!$A$1:$A$5000))</f>
        <v>45602</v>
      </c>
      <c r="G647" s="64">
        <f t="shared" si="33"/>
        <v>12762.788231585864</v>
      </c>
      <c r="H647" s="64">
        <f t="shared" si="32"/>
        <v>2762.7882315858642</v>
      </c>
    </row>
    <row r="648" spans="5:8" x14ac:dyDescent="0.3">
      <c r="E648" s="63">
        <f t="shared" si="34"/>
        <v>646</v>
      </c>
      <c r="F648" s="62">
        <f>IF(F647&gt;$B$4,"",WORKDAY(F647,1,Feriados!$A$1:$A$5000))</f>
        <v>45603</v>
      </c>
      <c r="G648" s="64">
        <f t="shared" si="33"/>
        <v>12767.616222478697</v>
      </c>
      <c r="H648" s="64">
        <f t="shared" si="32"/>
        <v>2767.6162224786967</v>
      </c>
    </row>
    <row r="649" spans="5:8" x14ac:dyDescent="0.3">
      <c r="E649" s="63">
        <f t="shared" si="34"/>
        <v>647</v>
      </c>
      <c r="F649" s="62">
        <f>IF(F648&gt;$B$4,"",WORKDAY(F648,1,Feriados!$A$1:$A$5000))</f>
        <v>45604</v>
      </c>
      <c r="G649" s="64">
        <f t="shared" si="33"/>
        <v>12772.44603973546</v>
      </c>
      <c r="H649" s="64">
        <f t="shared" si="32"/>
        <v>2772.4460397354596</v>
      </c>
    </row>
    <row r="650" spans="5:8" x14ac:dyDescent="0.3">
      <c r="E650" s="63">
        <f t="shared" si="34"/>
        <v>648</v>
      </c>
      <c r="F650" s="62">
        <f>IF(F649&gt;$B$4,"",WORKDAY(F649,1,Feriados!$A$1:$A$5000))</f>
        <v>45607</v>
      </c>
      <c r="G650" s="64">
        <f t="shared" si="33"/>
        <v>12777.27768404704</v>
      </c>
      <c r="H650" s="64">
        <f t="shared" si="32"/>
        <v>2777.2776840470397</v>
      </c>
    </row>
    <row r="651" spans="5:8" x14ac:dyDescent="0.3">
      <c r="E651" s="63">
        <f t="shared" si="34"/>
        <v>649</v>
      </c>
      <c r="F651" s="62">
        <f>IF(F650&gt;$B$4,"",WORKDAY(F650,1,Feriados!$A$1:$A$5000))</f>
        <v>45608</v>
      </c>
      <c r="G651" s="64">
        <f t="shared" si="33"/>
        <v>12782.111156104587</v>
      </c>
      <c r="H651" s="64">
        <f t="shared" si="32"/>
        <v>2782.1111561045873</v>
      </c>
    </row>
    <row r="652" spans="5:8" x14ac:dyDescent="0.3">
      <c r="E652" s="63">
        <f t="shared" si="34"/>
        <v>650</v>
      </c>
      <c r="F652" s="62">
        <f>IF(F651&gt;$B$4,"",WORKDAY(F651,1,Feriados!$A$1:$A$5000))</f>
        <v>45609</v>
      </c>
      <c r="G652" s="64">
        <f t="shared" si="33"/>
        <v>12786.946456599515</v>
      </c>
      <c r="H652" s="64">
        <f t="shared" si="32"/>
        <v>2786.9464565995149</v>
      </c>
    </row>
    <row r="653" spans="5:8" x14ac:dyDescent="0.3">
      <c r="E653" s="63">
        <f t="shared" si="34"/>
        <v>651</v>
      </c>
      <c r="F653" s="62">
        <f>IF(F652&gt;$B$4,"",WORKDAY(F652,1,Feriados!$A$1:$A$5000))</f>
        <v>45610</v>
      </c>
      <c r="G653" s="64">
        <f t="shared" si="33"/>
        <v>12791.783586223497</v>
      </c>
      <c r="H653" s="64">
        <f t="shared" si="32"/>
        <v>2791.783586223497</v>
      </c>
    </row>
    <row r="654" spans="5:8" x14ac:dyDescent="0.3">
      <c r="E654" s="63">
        <f t="shared" si="34"/>
        <v>652</v>
      </c>
      <c r="F654" s="62">
        <f>IF(F653&gt;$B$4,"",WORKDAY(F653,1,Feriados!$A$1:$A$5000))</f>
        <v>45614</v>
      </c>
      <c r="G654" s="64">
        <f t="shared" si="33"/>
        <v>12796.622545668466</v>
      </c>
      <c r="H654" s="64">
        <f t="shared" si="32"/>
        <v>2796.622545668466</v>
      </c>
    </row>
    <row r="655" spans="5:8" x14ac:dyDescent="0.3">
      <c r="E655" s="63">
        <f t="shared" si="34"/>
        <v>653</v>
      </c>
      <c r="F655" s="62">
        <f>IF(F654&gt;$B$4,"",WORKDAY(F654,1,Feriados!$A$1:$A$5000))</f>
        <v>45615</v>
      </c>
      <c r="G655" s="64">
        <f t="shared" si="33"/>
        <v>12801.46333562662</v>
      </c>
      <c r="H655" s="64">
        <f t="shared" si="32"/>
        <v>2801.4633356266204</v>
      </c>
    </row>
    <row r="656" spans="5:8" x14ac:dyDescent="0.3">
      <c r="E656" s="63">
        <f t="shared" si="34"/>
        <v>654</v>
      </c>
      <c r="F656" s="62">
        <f>IF(F655&gt;$B$4,"",WORKDAY(F655,1,Feriados!$A$1:$A$5000))</f>
        <v>45617</v>
      </c>
      <c r="G656" s="64">
        <f t="shared" si="33"/>
        <v>12806.305956790418</v>
      </c>
      <c r="H656" s="64">
        <f t="shared" si="32"/>
        <v>2806.3059567904183</v>
      </c>
    </row>
    <row r="657" spans="5:8" x14ac:dyDescent="0.3">
      <c r="E657" s="63">
        <f t="shared" si="34"/>
        <v>655</v>
      </c>
      <c r="F657" s="62">
        <f>IF(F656&gt;$B$4,"",WORKDAY(F656,1,Feriados!$A$1:$A$5000))</f>
        <v>45618</v>
      </c>
      <c r="G657" s="64">
        <f t="shared" si="33"/>
        <v>12811.150409852578</v>
      </c>
      <c r="H657" s="64">
        <f t="shared" si="32"/>
        <v>2811.1504098525784</v>
      </c>
    </row>
    <row r="658" spans="5:8" x14ac:dyDescent="0.3">
      <c r="E658" s="63">
        <f t="shared" si="34"/>
        <v>656</v>
      </c>
      <c r="F658" s="62">
        <f>IF(F657&gt;$B$4,"",WORKDAY(F657,1,Feriados!$A$1:$A$5000))</f>
        <v>45621</v>
      </c>
      <c r="G658" s="64">
        <f t="shared" si="33"/>
        <v>12815.996695506085</v>
      </c>
      <c r="H658" s="64">
        <f t="shared" si="32"/>
        <v>2815.9966955060845</v>
      </c>
    </row>
    <row r="659" spans="5:8" x14ac:dyDescent="0.3">
      <c r="E659" s="63">
        <f t="shared" si="34"/>
        <v>657</v>
      </c>
      <c r="F659" s="62">
        <f>IF(F658&gt;$B$4,"",WORKDAY(F658,1,Feriados!$A$1:$A$5000))</f>
        <v>45622</v>
      </c>
      <c r="G659" s="64">
        <f t="shared" si="33"/>
        <v>12820.844814444183</v>
      </c>
      <c r="H659" s="64">
        <f t="shared" si="32"/>
        <v>2820.8448144441827</v>
      </c>
    </row>
    <row r="660" spans="5:8" x14ac:dyDescent="0.3">
      <c r="E660" s="63">
        <f t="shared" si="34"/>
        <v>658</v>
      </c>
      <c r="F660" s="62">
        <f>IF(F659&gt;$B$4,"",WORKDAY(F659,1,Feriados!$A$1:$A$5000))</f>
        <v>45623</v>
      </c>
      <c r="G660" s="64">
        <f t="shared" si="33"/>
        <v>12825.694767360377</v>
      </c>
      <c r="H660" s="64">
        <f t="shared" si="32"/>
        <v>2825.6947673603772</v>
      </c>
    </row>
    <row r="661" spans="5:8" x14ac:dyDescent="0.3">
      <c r="E661" s="63">
        <f t="shared" si="34"/>
        <v>659</v>
      </c>
      <c r="F661" s="62">
        <f>IF(F660&gt;$B$4,"",WORKDAY(F660,1,Feriados!$A$1:$A$5000))</f>
        <v>45624</v>
      </c>
      <c r="G661" s="64">
        <f t="shared" si="33"/>
        <v>12830.54655494844</v>
      </c>
      <c r="H661" s="64">
        <f t="shared" si="32"/>
        <v>2830.5465549484397</v>
      </c>
    </row>
    <row r="662" spans="5:8" x14ac:dyDescent="0.3">
      <c r="E662" s="63">
        <f t="shared" si="34"/>
        <v>660</v>
      </c>
      <c r="F662" s="62">
        <f>IF(F661&gt;$B$4,"",WORKDAY(F661,1,Feriados!$A$1:$A$5000))</f>
        <v>45625</v>
      </c>
      <c r="G662" s="64">
        <f t="shared" si="33"/>
        <v>12835.4001779024</v>
      </c>
      <c r="H662" s="64">
        <f t="shared" si="32"/>
        <v>2835.4001779024002</v>
      </c>
    </row>
    <row r="663" spans="5:8" x14ac:dyDescent="0.3">
      <c r="E663" s="63">
        <f t="shared" si="34"/>
        <v>661</v>
      </c>
      <c r="F663" s="62">
        <f>IF(F662&gt;$B$4,"",WORKDAY(F662,1,Feriados!$A$1:$A$5000))</f>
        <v>45628</v>
      </c>
      <c r="G663" s="64">
        <f t="shared" si="33"/>
        <v>12840.255636916554</v>
      </c>
      <c r="H663" s="64">
        <f t="shared" si="32"/>
        <v>2840.2556369165541</v>
      </c>
    </row>
    <row r="664" spans="5:8" x14ac:dyDescent="0.3">
      <c r="E664" s="63">
        <f t="shared" si="34"/>
        <v>662</v>
      </c>
      <c r="F664" s="62">
        <f>IF(F663&gt;$B$4,"",WORKDAY(F663,1,Feriados!$A$1:$A$5000))</f>
        <v>45629</v>
      </c>
      <c r="G664" s="64">
        <f t="shared" si="33"/>
        <v>12845.112932685457</v>
      </c>
      <c r="H664" s="64">
        <f t="shared" si="32"/>
        <v>2845.1129326854571</v>
      </c>
    </row>
    <row r="665" spans="5:8" x14ac:dyDescent="0.3">
      <c r="E665" s="63">
        <f t="shared" si="34"/>
        <v>663</v>
      </c>
      <c r="F665" s="62">
        <f>IF(F664&gt;$B$4,"",WORKDAY(F664,1,Feriados!$A$1:$A$5000))</f>
        <v>45630</v>
      </c>
      <c r="G665" s="64">
        <f t="shared" si="33"/>
        <v>12849.972065903929</v>
      </c>
      <c r="H665" s="64">
        <f t="shared" si="32"/>
        <v>2849.9720659039285</v>
      </c>
    </row>
    <row r="666" spans="5:8" x14ac:dyDescent="0.3">
      <c r="E666" s="63">
        <f t="shared" si="34"/>
        <v>664</v>
      </c>
      <c r="F666" s="62">
        <f>IF(F665&gt;$B$4,"",WORKDAY(F665,1,Feriados!$A$1:$A$5000))</f>
        <v>45631</v>
      </c>
      <c r="G666" s="64">
        <f t="shared" si="33"/>
        <v>12854.833037267052</v>
      </c>
      <c r="H666" s="64">
        <f t="shared" si="32"/>
        <v>2854.8330372670516</v>
      </c>
    </row>
    <row r="667" spans="5:8" x14ac:dyDescent="0.3">
      <c r="E667" s="63">
        <f t="shared" si="34"/>
        <v>665</v>
      </c>
      <c r="F667" s="62">
        <f>IF(F666&gt;$B$4,"",WORKDAY(F666,1,Feriados!$A$1:$A$5000))</f>
        <v>45632</v>
      </c>
      <c r="G667" s="64">
        <f t="shared" si="33"/>
        <v>12859.695847470171</v>
      </c>
      <c r="H667" s="64">
        <f t="shared" si="32"/>
        <v>2859.6958474701714</v>
      </c>
    </row>
    <row r="668" spans="5:8" x14ac:dyDescent="0.3">
      <c r="E668" s="63">
        <f t="shared" si="34"/>
        <v>666</v>
      </c>
      <c r="F668" s="62">
        <f>IF(F667&gt;$B$4,"",WORKDAY(F667,1,Feriados!$A$1:$A$5000))</f>
        <v>45635</v>
      </c>
      <c r="G668" s="64">
        <f t="shared" si="33"/>
        <v>12864.560497208897</v>
      </c>
      <c r="H668" s="64">
        <f t="shared" si="32"/>
        <v>2864.5604972088968</v>
      </c>
    </row>
    <row r="669" spans="5:8" x14ac:dyDescent="0.3">
      <c r="E669" s="63">
        <f t="shared" si="34"/>
        <v>667</v>
      </c>
      <c r="F669" s="62">
        <f>IF(F668&gt;$B$4,"",WORKDAY(F668,1,Feriados!$A$1:$A$5000))</f>
        <v>45636</v>
      </c>
      <c r="G669" s="64">
        <f t="shared" si="33"/>
        <v>12869.426987179098</v>
      </c>
      <c r="H669" s="64">
        <f t="shared" si="32"/>
        <v>2869.4269871790984</v>
      </c>
    </row>
    <row r="670" spans="5:8" x14ac:dyDescent="0.3">
      <c r="E670" s="63">
        <f t="shared" si="34"/>
        <v>668</v>
      </c>
      <c r="F670" s="62">
        <f>IF(F669&gt;$B$4,"",WORKDAY(F669,1,Feriados!$A$1:$A$5000))</f>
        <v>45637</v>
      </c>
      <c r="G670" s="64">
        <f t="shared" si="33"/>
        <v>12874.295318076913</v>
      </c>
      <c r="H670" s="64">
        <f t="shared" si="32"/>
        <v>2874.2953180769127</v>
      </c>
    </row>
    <row r="671" spans="5:8" x14ac:dyDescent="0.3">
      <c r="E671" s="63">
        <f t="shared" si="34"/>
        <v>669</v>
      </c>
      <c r="F671" s="62">
        <f>IF(F670&gt;$B$4,"",WORKDAY(F670,1,Feriados!$A$1:$A$5000))</f>
        <v>45638</v>
      </c>
      <c r="G671" s="64">
        <f t="shared" si="33"/>
        <v>12879.165490598736</v>
      </c>
      <c r="H671" s="64">
        <f t="shared" si="32"/>
        <v>2879.1654905987361</v>
      </c>
    </row>
    <row r="672" spans="5:8" x14ac:dyDescent="0.3">
      <c r="E672" s="63">
        <f t="shared" si="34"/>
        <v>670</v>
      </c>
      <c r="F672" s="62">
        <f>IF(F671&gt;$B$4,"",WORKDAY(F671,1,Feriados!$A$1:$A$5000))</f>
        <v>45639</v>
      </c>
      <c r="G672" s="64">
        <f t="shared" si="33"/>
        <v>12884.037505441231</v>
      </c>
      <c r="H672" s="64">
        <f t="shared" si="32"/>
        <v>2884.0375054412307</v>
      </c>
    </row>
    <row r="673" spans="5:8" x14ac:dyDescent="0.3">
      <c r="E673" s="63">
        <f t="shared" si="34"/>
        <v>671</v>
      </c>
      <c r="F673" s="62">
        <f>IF(F672&gt;$B$4,"",WORKDAY(F672,1,Feriados!$A$1:$A$5000))</f>
        <v>45642</v>
      </c>
      <c r="G673" s="64">
        <f t="shared" si="33"/>
        <v>12888.911363301322</v>
      </c>
      <c r="H673" s="64">
        <f t="shared" si="32"/>
        <v>2888.9113633013221</v>
      </c>
    </row>
    <row r="674" spans="5:8" x14ac:dyDescent="0.3">
      <c r="E674" s="63">
        <f t="shared" si="34"/>
        <v>672</v>
      </c>
      <c r="F674" s="62">
        <f>IF(F673&gt;$B$4,"",WORKDAY(F673,1,Feriados!$A$1:$A$5000))</f>
        <v>45643</v>
      </c>
      <c r="G674" s="64">
        <f t="shared" si="33"/>
        <v>12893.787064876198</v>
      </c>
      <c r="H674" s="64">
        <f t="shared" si="32"/>
        <v>2893.7870648761982</v>
      </c>
    </row>
    <row r="675" spans="5:8" x14ac:dyDescent="0.3">
      <c r="E675" s="63">
        <f t="shared" si="34"/>
        <v>673</v>
      </c>
      <c r="F675" s="62">
        <f>IF(F674&gt;$B$4,"",WORKDAY(F674,1,Feriados!$A$1:$A$5000))</f>
        <v>45644</v>
      </c>
      <c r="G675" s="64">
        <f t="shared" si="33"/>
        <v>12898.664610863312</v>
      </c>
      <c r="H675" s="64">
        <f t="shared" si="32"/>
        <v>2898.6646108633122</v>
      </c>
    </row>
    <row r="676" spans="5:8" x14ac:dyDescent="0.3">
      <c r="E676" s="63">
        <f t="shared" si="34"/>
        <v>674</v>
      </c>
      <c r="F676" s="62">
        <f>IF(F675&gt;$B$4,"",WORKDAY(F675,1,Feriados!$A$1:$A$5000))</f>
        <v>45645</v>
      </c>
      <c r="G676" s="64">
        <f t="shared" si="33"/>
        <v>12903.544001960379</v>
      </c>
      <c r="H676" s="64">
        <f t="shared" si="32"/>
        <v>2903.5440019603793</v>
      </c>
    </row>
    <row r="677" spans="5:8" x14ac:dyDescent="0.3">
      <c r="E677" s="63">
        <f t="shared" si="34"/>
        <v>675</v>
      </c>
      <c r="F677" s="62">
        <f>IF(F676&gt;$B$4,"",WORKDAY(F676,1,Feriados!$A$1:$A$5000))</f>
        <v>45646</v>
      </c>
      <c r="G677" s="64">
        <f t="shared" si="33"/>
        <v>12908.42523886538</v>
      </c>
      <c r="H677" s="64">
        <f t="shared" si="32"/>
        <v>2908.4252388653804</v>
      </c>
    </row>
    <row r="678" spans="5:8" x14ac:dyDescent="0.3">
      <c r="E678" s="63">
        <f t="shared" si="34"/>
        <v>676</v>
      </c>
      <c r="F678" s="62">
        <f>IF(F677&gt;$B$4,"",WORKDAY(F677,1,Feriados!$A$1:$A$5000))</f>
        <v>45649</v>
      </c>
      <c r="G678" s="64">
        <f t="shared" si="33"/>
        <v>12913.30832227656</v>
      </c>
      <c r="H678" s="64">
        <f t="shared" si="32"/>
        <v>2913.3083222765599</v>
      </c>
    </row>
    <row r="679" spans="5:8" x14ac:dyDescent="0.3">
      <c r="E679" s="63">
        <f t="shared" si="34"/>
        <v>677</v>
      </c>
      <c r="F679" s="62">
        <f>IF(F678&gt;$B$4,"",WORKDAY(F678,1,Feriados!$A$1:$A$5000))</f>
        <v>45650</v>
      </c>
      <c r="G679" s="64">
        <f t="shared" si="33"/>
        <v>12918.193252892426</v>
      </c>
      <c r="H679" s="64">
        <f t="shared" si="32"/>
        <v>2918.1932528924262</v>
      </c>
    </row>
    <row r="680" spans="5:8" x14ac:dyDescent="0.3">
      <c r="E680" s="63">
        <f t="shared" si="34"/>
        <v>678</v>
      </c>
      <c r="F680" s="62">
        <f>IF(F679&gt;$B$4,"",WORKDAY(F679,1,Feriados!$A$1:$A$5000))</f>
        <v>45652</v>
      </c>
      <c r="G680" s="64">
        <f t="shared" si="33"/>
        <v>12923.080031411751</v>
      </c>
      <c r="H680" s="64">
        <f t="shared" si="32"/>
        <v>2923.0800314117514</v>
      </c>
    </row>
    <row r="681" spans="5:8" x14ac:dyDescent="0.3">
      <c r="E681" s="63">
        <f t="shared" si="34"/>
        <v>679</v>
      </c>
      <c r="F681" s="62">
        <f>IF(F680&gt;$B$4,"",WORKDAY(F680,1,Feriados!$A$1:$A$5000))</f>
        <v>45653</v>
      </c>
      <c r="G681" s="64">
        <f t="shared" si="33"/>
        <v>12927.968658533573</v>
      </c>
      <c r="H681" s="64">
        <f t="shared" si="32"/>
        <v>2927.968658533573</v>
      </c>
    </row>
    <row r="682" spans="5:8" x14ac:dyDescent="0.3">
      <c r="E682" s="63">
        <f t="shared" si="34"/>
        <v>680</v>
      </c>
      <c r="F682" s="62">
        <f>IF(F681&gt;$B$4,"",WORKDAY(F681,1,Feriados!$A$1:$A$5000))</f>
        <v>45656</v>
      </c>
      <c r="G682" s="64">
        <f t="shared" si="33"/>
        <v>12932.859134957193</v>
      </c>
      <c r="H682" s="64">
        <f t="shared" si="32"/>
        <v>2932.8591349571925</v>
      </c>
    </row>
    <row r="683" spans="5:8" x14ac:dyDescent="0.3">
      <c r="E683" s="63">
        <f t="shared" si="34"/>
        <v>681</v>
      </c>
      <c r="F683" s="62">
        <f>IF(F682&gt;$B$4,"",WORKDAY(F682,1,Feriados!$A$1:$A$5000))</f>
        <v>45657</v>
      </c>
      <c r="G683" s="64">
        <f t="shared" si="33"/>
        <v>12937.751461382177</v>
      </c>
      <c r="H683" s="64">
        <f t="shared" si="32"/>
        <v>2937.7514613821768</v>
      </c>
    </row>
    <row r="684" spans="5:8" x14ac:dyDescent="0.3">
      <c r="E684" s="63">
        <f t="shared" si="34"/>
        <v>682</v>
      </c>
      <c r="F684" s="62">
        <f>IF(F683&gt;$B$4,"",WORKDAY(F683,1,Feriados!$A$1:$A$5000))</f>
        <v>45659</v>
      </c>
      <c r="G684" s="64">
        <f t="shared" si="33"/>
        <v>12942.645638508355</v>
      </c>
      <c r="H684" s="64">
        <f t="shared" si="32"/>
        <v>2942.6456385083548</v>
      </c>
    </row>
    <row r="685" spans="5:8" x14ac:dyDescent="0.3">
      <c r="E685" s="63">
        <f t="shared" si="34"/>
        <v>683</v>
      </c>
      <c r="F685" s="62">
        <f>IF(F684&gt;$B$4,"",WORKDAY(F684,1,Feriados!$A$1:$A$5000))</f>
        <v>45660</v>
      </c>
      <c r="G685" s="64">
        <f t="shared" si="33"/>
        <v>12947.541667035823</v>
      </c>
      <c r="H685" s="64">
        <f t="shared" si="32"/>
        <v>2947.5416670358227</v>
      </c>
    </row>
    <row r="686" spans="5:8" x14ac:dyDescent="0.3">
      <c r="E686" s="63">
        <f t="shared" si="34"/>
        <v>684</v>
      </c>
      <c r="F686" s="62">
        <f>IF(F685&gt;$B$4,"",WORKDAY(F685,1,Feriados!$A$1:$A$5000))</f>
        <v>45663</v>
      </c>
      <c r="G686" s="64">
        <f t="shared" si="33"/>
        <v>12952.439547664941</v>
      </c>
      <c r="H686" s="64">
        <f t="shared" si="32"/>
        <v>2952.4395476649406</v>
      </c>
    </row>
    <row r="687" spans="5:8" x14ac:dyDescent="0.3">
      <c r="E687" s="63">
        <f t="shared" si="34"/>
        <v>685</v>
      </c>
      <c r="F687" s="62">
        <f>IF(F686&gt;$B$4,"",WORKDAY(F686,1,Feriados!$A$1:$A$5000))</f>
        <v>45664</v>
      </c>
      <c r="G687" s="64">
        <f t="shared" si="33"/>
        <v>12957.339281096334</v>
      </c>
      <c r="H687" s="64">
        <f t="shared" si="32"/>
        <v>2957.3392810963342</v>
      </c>
    </row>
    <row r="688" spans="5:8" x14ac:dyDescent="0.3">
      <c r="E688" s="63">
        <f t="shared" si="34"/>
        <v>686</v>
      </c>
      <c r="F688" s="62">
        <f>IF(F687&gt;$B$4,"",WORKDAY(F687,1,Feriados!$A$1:$A$5000))</f>
        <v>45665</v>
      </c>
      <c r="G688" s="64">
        <f t="shared" si="33"/>
        <v>12962.240868030893</v>
      </c>
      <c r="H688" s="64">
        <f t="shared" si="32"/>
        <v>2962.2408680308927</v>
      </c>
    </row>
    <row r="689" spans="5:8" x14ac:dyDescent="0.3">
      <c r="E689" s="63">
        <f t="shared" si="34"/>
        <v>687</v>
      </c>
      <c r="F689" s="62">
        <f>IF(F688&gt;$B$4,"",WORKDAY(F688,1,Feriados!$A$1:$A$5000))</f>
        <v>45666</v>
      </c>
      <c r="G689" s="64">
        <f t="shared" si="33"/>
        <v>12967.144309169771</v>
      </c>
      <c r="H689" s="64">
        <f t="shared" si="32"/>
        <v>2967.1443091697711</v>
      </c>
    </row>
    <row r="690" spans="5:8" x14ac:dyDescent="0.3">
      <c r="E690" s="63">
        <f t="shared" si="34"/>
        <v>688</v>
      </c>
      <c r="F690" s="62">
        <f>IF(F689&gt;$B$4,"",WORKDAY(F689,1,Feriados!$A$1:$A$5000))</f>
        <v>45667</v>
      </c>
      <c r="G690" s="64">
        <f t="shared" si="33"/>
        <v>12972.049605214392</v>
      </c>
      <c r="H690" s="64">
        <f t="shared" si="32"/>
        <v>2972.0496052143917</v>
      </c>
    </row>
    <row r="691" spans="5:8" x14ac:dyDescent="0.3">
      <c r="E691" s="63">
        <f t="shared" si="34"/>
        <v>689</v>
      </c>
      <c r="F691" s="62">
        <f>IF(F690&gt;$B$4,"",WORKDAY(F690,1,Feriados!$A$1:$A$5000))</f>
        <v>45670</v>
      </c>
      <c r="G691" s="64">
        <f t="shared" si="33"/>
        <v>12976.956756866439</v>
      </c>
      <c r="H691" s="64">
        <f t="shared" si="32"/>
        <v>2976.9567568664388</v>
      </c>
    </row>
    <row r="692" spans="5:8" x14ac:dyDescent="0.3">
      <c r="E692" s="63">
        <f t="shared" si="34"/>
        <v>690</v>
      </c>
      <c r="F692" s="62">
        <f>IF(F691&gt;$B$4,"",WORKDAY(F691,1,Feriados!$A$1:$A$5000))</f>
        <v>45671</v>
      </c>
      <c r="G692" s="64">
        <f t="shared" si="33"/>
        <v>12981.865764827864</v>
      </c>
      <c r="H692" s="64">
        <f t="shared" si="32"/>
        <v>2981.865764827864</v>
      </c>
    </row>
    <row r="693" spans="5:8" x14ac:dyDescent="0.3">
      <c r="E693" s="63">
        <f t="shared" si="34"/>
        <v>691</v>
      </c>
      <c r="F693" s="62">
        <f>IF(F692&gt;$B$4,"",WORKDAY(F692,1,Feriados!$A$1:$A$5000))</f>
        <v>45672</v>
      </c>
      <c r="G693" s="64">
        <f t="shared" si="33"/>
        <v>12986.776629800885</v>
      </c>
      <c r="H693" s="64">
        <f t="shared" si="32"/>
        <v>2986.7766298008846</v>
      </c>
    </row>
    <row r="694" spans="5:8" x14ac:dyDescent="0.3">
      <c r="E694" s="63">
        <f t="shared" si="34"/>
        <v>692</v>
      </c>
      <c r="F694" s="62">
        <f>IF(F693&gt;$B$4,"",WORKDAY(F693,1,Feriados!$A$1:$A$5000))</f>
        <v>45673</v>
      </c>
      <c r="G694" s="64">
        <f t="shared" si="33"/>
        <v>12991.689352487982</v>
      </c>
      <c r="H694" s="64">
        <f t="shared" si="32"/>
        <v>2991.6893524879815</v>
      </c>
    </row>
    <row r="695" spans="5:8" x14ac:dyDescent="0.3">
      <c r="E695" s="63">
        <f t="shared" si="34"/>
        <v>693</v>
      </c>
      <c r="F695" s="62">
        <f>IF(F694&gt;$B$4,"",WORKDAY(F694,1,Feriados!$A$1:$A$5000))</f>
        <v>45674</v>
      </c>
      <c r="G695" s="64">
        <f t="shared" si="33"/>
        <v>12996.603933591905</v>
      </c>
      <c r="H695" s="64">
        <f t="shared" si="32"/>
        <v>2996.6039335919049</v>
      </c>
    </row>
    <row r="696" spans="5:8" x14ac:dyDescent="0.3">
      <c r="E696" s="63">
        <f t="shared" si="34"/>
        <v>694</v>
      </c>
      <c r="F696" s="62">
        <f>IF(F695&gt;$B$4,"",WORKDAY(F695,1,Feriados!$A$1:$A$5000))</f>
        <v>45677</v>
      </c>
      <c r="G696" s="64">
        <f t="shared" si="33"/>
        <v>13001.520373815669</v>
      </c>
      <c r="H696" s="64">
        <f t="shared" si="32"/>
        <v>3001.5203738156688</v>
      </c>
    </row>
    <row r="697" spans="5:8" x14ac:dyDescent="0.3">
      <c r="E697" s="63">
        <f t="shared" si="34"/>
        <v>695</v>
      </c>
      <c r="F697" s="62">
        <f>IF(F696&gt;$B$4,"",WORKDAY(F696,1,Feriados!$A$1:$A$5000))</f>
        <v>45678</v>
      </c>
      <c r="G697" s="64">
        <f t="shared" si="33"/>
        <v>13006.438673862551</v>
      </c>
      <c r="H697" s="64">
        <f t="shared" si="32"/>
        <v>3006.4386738625508</v>
      </c>
    </row>
    <row r="698" spans="5:8" x14ac:dyDescent="0.3">
      <c r="E698" s="63">
        <f t="shared" si="34"/>
        <v>696</v>
      </c>
      <c r="F698" s="62">
        <f>IF(F697&gt;$B$4,"",WORKDAY(F697,1,Feriados!$A$1:$A$5000))</f>
        <v>45679</v>
      </c>
      <c r="G698" s="64">
        <f t="shared" si="33"/>
        <v>13011.3588344361</v>
      </c>
      <c r="H698" s="64">
        <f t="shared" si="32"/>
        <v>3011.3588344360996</v>
      </c>
    </row>
    <row r="699" spans="5:8" x14ac:dyDescent="0.3">
      <c r="E699" s="63">
        <f t="shared" si="34"/>
        <v>697</v>
      </c>
      <c r="F699" s="62">
        <f>IF(F698&gt;$B$4,"",WORKDAY(F698,1,Feriados!$A$1:$A$5000))</f>
        <v>45680</v>
      </c>
      <c r="G699" s="64">
        <f t="shared" si="33"/>
        <v>13016.280856240126</v>
      </c>
      <c r="H699" s="64">
        <f t="shared" si="32"/>
        <v>3016.280856240126</v>
      </c>
    </row>
    <row r="700" spans="5:8" x14ac:dyDescent="0.3">
      <c r="E700" s="63">
        <f t="shared" si="34"/>
        <v>698</v>
      </c>
      <c r="F700" s="62">
        <f>IF(F699&gt;$B$4,"",WORKDAY(F699,1,Feriados!$A$1:$A$5000))</f>
        <v>45681</v>
      </c>
      <c r="G700" s="64">
        <f t="shared" si="33"/>
        <v>13021.20473997871</v>
      </c>
      <c r="H700" s="64">
        <f t="shared" si="32"/>
        <v>3021.2047399787098</v>
      </c>
    </row>
    <row r="701" spans="5:8" x14ac:dyDescent="0.3">
      <c r="E701" s="63">
        <f t="shared" si="34"/>
        <v>699</v>
      </c>
      <c r="F701" s="62">
        <f>IF(F700&gt;$B$4,"",WORKDAY(F700,1,Feriados!$A$1:$A$5000))</f>
        <v>45684</v>
      </c>
      <c r="G701" s="64">
        <f t="shared" si="33"/>
        <v>13026.130486356195</v>
      </c>
      <c r="H701" s="64">
        <f t="shared" si="32"/>
        <v>3026.1304863561945</v>
      </c>
    </row>
    <row r="702" spans="5:8" x14ac:dyDescent="0.3">
      <c r="E702" s="63">
        <f t="shared" si="34"/>
        <v>700</v>
      </c>
      <c r="F702" s="62">
        <f>IF(F701&gt;$B$4,"",WORKDAY(F701,1,Feriados!$A$1:$A$5000))</f>
        <v>45685</v>
      </c>
      <c r="G702" s="64">
        <f t="shared" si="33"/>
        <v>13031.058096077191</v>
      </c>
      <c r="H702" s="64">
        <f t="shared" si="32"/>
        <v>3031.0580960771913</v>
      </c>
    </row>
    <row r="703" spans="5:8" x14ac:dyDescent="0.3">
      <c r="E703" s="63">
        <f t="shared" si="34"/>
        <v>701</v>
      </c>
      <c r="F703" s="62">
        <f>IF(F702&gt;$B$4,"",WORKDAY(F702,1,Feriados!$A$1:$A$5000))</f>
        <v>45686</v>
      </c>
      <c r="G703" s="64">
        <f t="shared" si="33"/>
        <v>13035.987569846578</v>
      </c>
      <c r="H703" s="64">
        <f t="shared" si="32"/>
        <v>3035.9875698465785</v>
      </c>
    </row>
    <row r="704" spans="5:8" x14ac:dyDescent="0.3">
      <c r="E704" s="63">
        <f t="shared" si="34"/>
        <v>702</v>
      </c>
      <c r="F704" s="62">
        <f>IF(F703&gt;$B$4,"",WORKDAY(F703,1,Feriados!$A$1:$A$5000))</f>
        <v>45687</v>
      </c>
      <c r="G704" s="64">
        <f t="shared" si="33"/>
        <v>13040.9189083695</v>
      </c>
      <c r="H704" s="64">
        <f t="shared" si="32"/>
        <v>3040.9189083695001</v>
      </c>
    </row>
    <row r="705" spans="5:8" x14ac:dyDescent="0.3">
      <c r="E705" s="63">
        <f t="shared" si="34"/>
        <v>703</v>
      </c>
      <c r="F705" s="62">
        <f>IF(F704&gt;$B$4,"",WORKDAY(F704,1,Feriados!$A$1:$A$5000))</f>
        <v>45688</v>
      </c>
      <c r="G705" s="64">
        <f t="shared" si="33"/>
        <v>13045.852112351367</v>
      </c>
      <c r="H705" s="64">
        <f t="shared" si="32"/>
        <v>3045.8521123513674</v>
      </c>
    </row>
    <row r="706" spans="5:8" x14ac:dyDescent="0.3">
      <c r="E706" s="63">
        <f t="shared" si="34"/>
        <v>704</v>
      </c>
      <c r="F706" s="62">
        <f>IF(F705&gt;$B$4,"",WORKDAY(F705,1,Feriados!$A$1:$A$5000))</f>
        <v>45691</v>
      </c>
      <c r="G706" s="64">
        <f t="shared" si="33"/>
        <v>13050.787182497857</v>
      </c>
      <c r="H706" s="64">
        <f t="shared" si="32"/>
        <v>3050.7871824978574</v>
      </c>
    </row>
    <row r="707" spans="5:8" x14ac:dyDescent="0.3">
      <c r="E707" s="63">
        <f t="shared" si="34"/>
        <v>705</v>
      </c>
      <c r="F707" s="62">
        <f>IF(F706&gt;$B$4,"",WORKDAY(F706,1,Feriados!$A$1:$A$5000))</f>
        <v>45692</v>
      </c>
      <c r="G707" s="64">
        <f t="shared" si="33"/>
        <v>13055.724119514916</v>
      </c>
      <c r="H707" s="64">
        <f t="shared" ref="H707:H770" si="35">IF(F707="","",+((1+$B$11)^(1/252)*G706)-$G$2)</f>
        <v>3055.7241195149163</v>
      </c>
    </row>
    <row r="708" spans="5:8" x14ac:dyDescent="0.3">
      <c r="E708" s="63">
        <f t="shared" si="34"/>
        <v>706</v>
      </c>
      <c r="F708" s="62">
        <f>IF(F707&gt;$B$4,"",WORKDAY(F707,1,Feriados!$A$1:$A$5000))</f>
        <v>45693</v>
      </c>
      <c r="G708" s="64">
        <f t="shared" ref="G708:G771" si="36">IF(F708="","",+(1+$B$11)^(1/252)*G707)</f>
        <v>13060.662924108756</v>
      </c>
      <c r="H708" s="64">
        <f t="shared" si="35"/>
        <v>3060.6629241087558</v>
      </c>
    </row>
    <row r="709" spans="5:8" x14ac:dyDescent="0.3">
      <c r="E709" s="63">
        <f t="shared" ref="E709:E772" si="37">E708+1</f>
        <v>707</v>
      </c>
      <c r="F709" s="62">
        <f>IF(F708&gt;$B$4,"",WORKDAY(F708,1,Feriados!$A$1:$A$5000))</f>
        <v>45694</v>
      </c>
      <c r="G709" s="64">
        <f t="shared" si="36"/>
        <v>13065.603596985855</v>
      </c>
      <c r="H709" s="64">
        <f t="shared" si="35"/>
        <v>3065.6035969858549</v>
      </c>
    </row>
    <row r="710" spans="5:8" x14ac:dyDescent="0.3">
      <c r="E710" s="63">
        <f t="shared" si="37"/>
        <v>708</v>
      </c>
      <c r="F710" s="62">
        <f>IF(F709&gt;$B$4,"",WORKDAY(F709,1,Feriados!$A$1:$A$5000))</f>
        <v>45695</v>
      </c>
      <c r="G710" s="64">
        <f t="shared" si="36"/>
        <v>13070.54613885296</v>
      </c>
      <c r="H710" s="64">
        <f t="shared" si="35"/>
        <v>3070.5461388529602</v>
      </c>
    </row>
    <row r="711" spans="5:8" x14ac:dyDescent="0.3">
      <c r="E711" s="63">
        <f t="shared" si="37"/>
        <v>709</v>
      </c>
      <c r="F711" s="62">
        <f>IF(F710&gt;$B$4,"",WORKDAY(F710,1,Feriados!$A$1:$A$5000))</f>
        <v>45698</v>
      </c>
      <c r="G711" s="64">
        <f t="shared" si="36"/>
        <v>13075.490550417086</v>
      </c>
      <c r="H711" s="64">
        <f t="shared" si="35"/>
        <v>3075.4905504170856</v>
      </c>
    </row>
    <row r="712" spans="5:8" x14ac:dyDescent="0.3">
      <c r="E712" s="63">
        <f t="shared" si="37"/>
        <v>710</v>
      </c>
      <c r="F712" s="62">
        <f>IF(F711&gt;$B$4,"",WORKDAY(F711,1,Feriados!$A$1:$A$5000))</f>
        <v>45699</v>
      </c>
      <c r="G712" s="64">
        <f t="shared" si="36"/>
        <v>13080.436832385512</v>
      </c>
      <c r="H712" s="64">
        <f t="shared" si="35"/>
        <v>3080.4368323855124</v>
      </c>
    </row>
    <row r="713" spans="5:8" x14ac:dyDescent="0.3">
      <c r="E713" s="63">
        <f t="shared" si="37"/>
        <v>711</v>
      </c>
      <c r="F713" s="62">
        <f>IF(F712&gt;$B$4,"",WORKDAY(F712,1,Feriados!$A$1:$A$5000))</f>
        <v>45700</v>
      </c>
      <c r="G713" s="64">
        <f t="shared" si="36"/>
        <v>13085.384985465789</v>
      </c>
      <c r="H713" s="64">
        <f t="shared" si="35"/>
        <v>3085.3849854657892</v>
      </c>
    </row>
    <row r="714" spans="5:8" x14ac:dyDescent="0.3">
      <c r="E714" s="63">
        <f t="shared" si="37"/>
        <v>712</v>
      </c>
      <c r="F714" s="62">
        <f>IF(F713&gt;$B$4,"",WORKDAY(F713,1,Feriados!$A$1:$A$5000))</f>
        <v>45701</v>
      </c>
      <c r="G714" s="64">
        <f t="shared" si="36"/>
        <v>13090.335010365732</v>
      </c>
      <c r="H714" s="64">
        <f t="shared" si="35"/>
        <v>3090.3350103657322</v>
      </c>
    </row>
    <row r="715" spans="5:8" x14ac:dyDescent="0.3">
      <c r="E715" s="63">
        <f t="shared" si="37"/>
        <v>713</v>
      </c>
      <c r="F715" s="62">
        <f>IF(F714&gt;$B$4,"",WORKDAY(F714,1,Feriados!$A$1:$A$5000))</f>
        <v>45702</v>
      </c>
      <c r="G715" s="64">
        <f t="shared" si="36"/>
        <v>13095.286907793425</v>
      </c>
      <c r="H715" s="64">
        <f t="shared" si="35"/>
        <v>3095.2869077934247</v>
      </c>
    </row>
    <row r="716" spans="5:8" x14ac:dyDescent="0.3">
      <c r="E716" s="63">
        <f t="shared" si="37"/>
        <v>714</v>
      </c>
      <c r="F716" s="62">
        <f>IF(F715&gt;$B$4,"",WORKDAY(F715,1,Feriados!$A$1:$A$5000))</f>
        <v>45705</v>
      </c>
      <c r="G716" s="64">
        <f t="shared" si="36"/>
        <v>13100.240678457219</v>
      </c>
      <c r="H716" s="64">
        <f t="shared" si="35"/>
        <v>3100.2406784572195</v>
      </c>
    </row>
    <row r="717" spans="5:8" x14ac:dyDescent="0.3">
      <c r="E717" s="63">
        <f t="shared" si="37"/>
        <v>715</v>
      </c>
      <c r="F717" s="62">
        <f>IF(F716&gt;$B$4,"",WORKDAY(F716,1,Feriados!$A$1:$A$5000))</f>
        <v>45706</v>
      </c>
      <c r="G717" s="64">
        <f t="shared" si="36"/>
        <v>13105.196323065737</v>
      </c>
      <c r="H717" s="64">
        <f t="shared" si="35"/>
        <v>3105.1963230657366</v>
      </c>
    </row>
    <row r="718" spans="5:8" x14ac:dyDescent="0.3">
      <c r="E718" s="63">
        <f t="shared" si="37"/>
        <v>716</v>
      </c>
      <c r="F718" s="62">
        <f>IF(F717&gt;$B$4,"",WORKDAY(F717,1,Feriados!$A$1:$A$5000))</f>
        <v>45707</v>
      </c>
      <c r="G718" s="64">
        <f t="shared" si="36"/>
        <v>13110.153842327865</v>
      </c>
      <c r="H718" s="64">
        <f t="shared" si="35"/>
        <v>3110.1538423278653</v>
      </c>
    </row>
    <row r="719" spans="5:8" x14ac:dyDescent="0.3">
      <c r="E719" s="63">
        <f t="shared" si="37"/>
        <v>717</v>
      </c>
      <c r="F719" s="62">
        <f>IF(F718&gt;$B$4,"",WORKDAY(F718,1,Feriados!$A$1:$A$5000))</f>
        <v>45708</v>
      </c>
      <c r="G719" s="64">
        <f t="shared" si="36"/>
        <v>13115.11323695276</v>
      </c>
      <c r="H719" s="64">
        <f t="shared" si="35"/>
        <v>3115.1132369527604</v>
      </c>
    </row>
    <row r="720" spans="5:8" x14ac:dyDescent="0.3">
      <c r="E720" s="63">
        <f t="shared" si="37"/>
        <v>718</v>
      </c>
      <c r="F720" s="62">
        <f>IF(F719&gt;$B$4,"",WORKDAY(F719,1,Feriados!$A$1:$A$5000))</f>
        <v>45709</v>
      </c>
      <c r="G720" s="64">
        <f t="shared" si="36"/>
        <v>13120.074507649846</v>
      </c>
      <c r="H720" s="64">
        <f t="shared" si="35"/>
        <v>3120.0745076498461</v>
      </c>
    </row>
    <row r="721" spans="5:8" x14ac:dyDescent="0.3">
      <c r="E721" s="63">
        <f t="shared" si="37"/>
        <v>719</v>
      </c>
      <c r="F721" s="62">
        <f>IF(F720&gt;$B$4,"",WORKDAY(F720,1,Feriados!$A$1:$A$5000))</f>
        <v>45712</v>
      </c>
      <c r="G721" s="64">
        <f t="shared" si="36"/>
        <v>13125.037655128815</v>
      </c>
      <c r="H721" s="64">
        <f t="shared" si="35"/>
        <v>3125.0376551288155</v>
      </c>
    </row>
    <row r="722" spans="5:8" x14ac:dyDescent="0.3">
      <c r="E722" s="63">
        <f t="shared" si="37"/>
        <v>720</v>
      </c>
      <c r="F722" s="62">
        <f>IF(F721&gt;$B$4,"",WORKDAY(F721,1,Feriados!$A$1:$A$5000))</f>
        <v>45713</v>
      </c>
      <c r="G722" s="64">
        <f t="shared" si="36"/>
        <v>13130.002680099631</v>
      </c>
      <c r="H722" s="64">
        <f t="shared" si="35"/>
        <v>3130.0026800996311</v>
      </c>
    </row>
    <row r="723" spans="5:8" x14ac:dyDescent="0.3">
      <c r="E723" s="63">
        <f t="shared" si="37"/>
        <v>721</v>
      </c>
      <c r="F723" s="62">
        <f>IF(F722&gt;$B$4,"",WORKDAY(F722,1,Feriados!$A$1:$A$5000))</f>
        <v>45714</v>
      </c>
      <c r="G723" s="64">
        <f t="shared" si="36"/>
        <v>13134.969583272521</v>
      </c>
      <c r="H723" s="64">
        <f t="shared" si="35"/>
        <v>3134.969583272521</v>
      </c>
    </row>
    <row r="724" spans="5:8" x14ac:dyDescent="0.3">
      <c r="E724" s="63">
        <f t="shared" si="37"/>
        <v>722</v>
      </c>
      <c r="F724" s="62">
        <f>IF(F723&gt;$B$4,"",WORKDAY(F723,1,Feriados!$A$1:$A$5000))</f>
        <v>45715</v>
      </c>
      <c r="G724" s="64">
        <f t="shared" si="36"/>
        <v>13139.938365357986</v>
      </c>
      <c r="H724" s="64">
        <f t="shared" si="35"/>
        <v>3139.9383653579862</v>
      </c>
    </row>
    <row r="725" spans="5:8" x14ac:dyDescent="0.3">
      <c r="E725" s="63">
        <f t="shared" si="37"/>
        <v>723</v>
      </c>
      <c r="F725" s="62">
        <f>IF(F724&gt;$B$4,"",WORKDAY(F724,1,Feriados!$A$1:$A$5000))</f>
        <v>45716</v>
      </c>
      <c r="G725" s="64">
        <f t="shared" si="36"/>
        <v>13144.909027066791</v>
      </c>
      <c r="H725" s="64">
        <f t="shared" si="35"/>
        <v>3144.9090270667912</v>
      </c>
    </row>
    <row r="726" spans="5:8" x14ac:dyDescent="0.3">
      <c r="E726" s="63">
        <f t="shared" si="37"/>
        <v>724</v>
      </c>
      <c r="F726" s="62">
        <f>IF(F725&gt;$B$4,"",WORKDAY(F725,1,Feriados!$A$1:$A$5000))</f>
        <v>45721</v>
      </c>
      <c r="G726" s="64">
        <f t="shared" si="36"/>
        <v>13149.881569109973</v>
      </c>
      <c r="H726" s="64">
        <f t="shared" si="35"/>
        <v>3149.8815691099735</v>
      </c>
    </row>
    <row r="727" spans="5:8" x14ac:dyDescent="0.3">
      <c r="E727" s="63">
        <f t="shared" si="37"/>
        <v>725</v>
      </c>
      <c r="F727" s="62">
        <f>IF(F726&gt;$B$4,"",WORKDAY(F726,1,Feriados!$A$1:$A$5000))</f>
        <v>45722</v>
      </c>
      <c r="G727" s="64">
        <f t="shared" si="36"/>
        <v>13154.855992198838</v>
      </c>
      <c r="H727" s="64">
        <f t="shared" si="35"/>
        <v>3154.8559921988381</v>
      </c>
    </row>
    <row r="728" spans="5:8" x14ac:dyDescent="0.3">
      <c r="E728" s="63">
        <f t="shared" si="37"/>
        <v>726</v>
      </c>
      <c r="F728" s="62">
        <f>IF(F727&gt;$B$4,"",WORKDAY(F727,1,Feriados!$A$1:$A$5000))</f>
        <v>45723</v>
      </c>
      <c r="G728" s="64">
        <f t="shared" si="36"/>
        <v>13159.832297044959</v>
      </c>
      <c r="H728" s="64">
        <f t="shared" si="35"/>
        <v>3159.832297044959</v>
      </c>
    </row>
    <row r="729" spans="5:8" x14ac:dyDescent="0.3">
      <c r="E729" s="63">
        <f t="shared" si="37"/>
        <v>727</v>
      </c>
      <c r="F729" s="62">
        <f>IF(F728&gt;$B$4,"",WORKDAY(F728,1,Feriados!$A$1:$A$5000))</f>
        <v>45726</v>
      </c>
      <c r="G729" s="64">
        <f t="shared" si="36"/>
        <v>13164.810484360181</v>
      </c>
      <c r="H729" s="64">
        <f t="shared" si="35"/>
        <v>3164.8104843601814</v>
      </c>
    </row>
    <row r="730" spans="5:8" x14ac:dyDescent="0.3">
      <c r="E730" s="63">
        <f t="shared" si="37"/>
        <v>728</v>
      </c>
      <c r="F730" s="62">
        <f>IF(F729&gt;$B$4,"",WORKDAY(F729,1,Feriados!$A$1:$A$5000))</f>
        <v>45727</v>
      </c>
      <c r="G730" s="64">
        <f t="shared" si="36"/>
        <v>13169.790554856616</v>
      </c>
      <c r="H730" s="64">
        <f t="shared" si="35"/>
        <v>3169.7905548566159</v>
      </c>
    </row>
    <row r="731" spans="5:8" x14ac:dyDescent="0.3">
      <c r="E731" s="63">
        <f t="shared" si="37"/>
        <v>729</v>
      </c>
      <c r="F731" s="62">
        <f>IF(F730&gt;$B$4,"",WORKDAY(F730,1,Feriados!$A$1:$A$5000))</f>
        <v>45728</v>
      </c>
      <c r="G731" s="64">
        <f t="shared" si="36"/>
        <v>13174.772509246646</v>
      </c>
      <c r="H731" s="64">
        <f t="shared" si="35"/>
        <v>3174.7725092466462</v>
      </c>
    </row>
    <row r="732" spans="5:8" x14ac:dyDescent="0.3">
      <c r="E732" s="63">
        <f t="shared" si="37"/>
        <v>730</v>
      </c>
      <c r="F732" s="62">
        <f>IF(F731&gt;$B$4,"",WORKDAY(F731,1,Feriados!$A$1:$A$5000))</f>
        <v>45729</v>
      </c>
      <c r="G732" s="64">
        <f t="shared" si="36"/>
        <v>13179.756348242921</v>
      </c>
      <c r="H732" s="64">
        <f t="shared" si="35"/>
        <v>3179.7563482429214</v>
      </c>
    </row>
    <row r="733" spans="5:8" x14ac:dyDescent="0.3">
      <c r="E733" s="63">
        <f t="shared" si="37"/>
        <v>731</v>
      </c>
      <c r="F733" s="62">
        <f>IF(F732&gt;$B$4,"",WORKDAY(F732,1,Feriados!$A$1:$A$5000))</f>
        <v>45730</v>
      </c>
      <c r="G733" s="64">
        <f t="shared" si="36"/>
        <v>13184.742072558365</v>
      </c>
      <c r="H733" s="64">
        <f t="shared" si="35"/>
        <v>3184.7420725583652</v>
      </c>
    </row>
    <row r="734" spans="5:8" x14ac:dyDescent="0.3">
      <c r="E734" s="63">
        <f t="shared" si="37"/>
        <v>732</v>
      </c>
      <c r="F734" s="62">
        <f>IF(F733&gt;$B$4,"",WORKDAY(F733,1,Feriados!$A$1:$A$5000))</f>
        <v>45733</v>
      </c>
      <c r="G734" s="64">
        <f t="shared" si="36"/>
        <v>13189.729682906167</v>
      </c>
      <c r="H734" s="64">
        <f t="shared" si="35"/>
        <v>3189.729682906167</v>
      </c>
    </row>
    <row r="735" spans="5:8" x14ac:dyDescent="0.3">
      <c r="E735" s="63">
        <f t="shared" si="37"/>
        <v>733</v>
      </c>
      <c r="F735" s="62">
        <f>IF(F734&gt;$B$4,"",WORKDAY(F734,1,Feriados!$A$1:$A$5000))</f>
        <v>45734</v>
      </c>
      <c r="G735" s="64">
        <f t="shared" si="36"/>
        <v>13194.719179999787</v>
      </c>
      <c r="H735" s="64">
        <f t="shared" si="35"/>
        <v>3194.7191799997872</v>
      </c>
    </row>
    <row r="736" spans="5:8" x14ac:dyDescent="0.3">
      <c r="E736" s="63">
        <f t="shared" si="37"/>
        <v>734</v>
      </c>
      <c r="F736" s="62">
        <f>IF(F735&gt;$B$4,"",WORKDAY(F735,1,Feriados!$A$1:$A$5000))</f>
        <v>45735</v>
      </c>
      <c r="G736" s="64">
        <f t="shared" si="36"/>
        <v>13199.710564552957</v>
      </c>
      <c r="H736" s="64">
        <f t="shared" si="35"/>
        <v>3199.7105645529573</v>
      </c>
    </row>
    <row r="737" spans="5:8" x14ac:dyDescent="0.3">
      <c r="E737" s="63">
        <f t="shared" si="37"/>
        <v>735</v>
      </c>
      <c r="F737" s="62">
        <f>IF(F736&gt;$B$4,"",WORKDAY(F736,1,Feriados!$A$1:$A$5000))</f>
        <v>45736</v>
      </c>
      <c r="G737" s="64">
        <f t="shared" si="36"/>
        <v>13204.703837279678</v>
      </c>
      <c r="H737" s="64">
        <f t="shared" si="35"/>
        <v>3204.7038372796778</v>
      </c>
    </row>
    <row r="738" spans="5:8" x14ac:dyDescent="0.3">
      <c r="E738" s="63">
        <f t="shared" si="37"/>
        <v>736</v>
      </c>
      <c r="F738" s="62">
        <f>IF(F737&gt;$B$4,"",WORKDAY(F737,1,Feriados!$A$1:$A$5000))</f>
        <v>45737</v>
      </c>
      <c r="G738" s="64">
        <f t="shared" si="36"/>
        <v>13209.698998894219</v>
      </c>
      <c r="H738" s="64">
        <f t="shared" si="35"/>
        <v>3209.6989988942187</v>
      </c>
    </row>
    <row r="739" spans="5:8" x14ac:dyDescent="0.3">
      <c r="E739" s="63">
        <f t="shared" si="37"/>
        <v>737</v>
      </c>
      <c r="F739" s="62">
        <f>IF(F738&gt;$B$4,"",WORKDAY(F738,1,Feriados!$A$1:$A$5000))</f>
        <v>45740</v>
      </c>
      <c r="G739" s="64">
        <f t="shared" si="36"/>
        <v>13214.696050111123</v>
      </c>
      <c r="H739" s="64">
        <f t="shared" si="35"/>
        <v>3214.6960501111225</v>
      </c>
    </row>
    <row r="740" spans="5:8" x14ac:dyDescent="0.3">
      <c r="E740" s="63">
        <f t="shared" si="37"/>
        <v>738</v>
      </c>
      <c r="F740" s="62">
        <f>IF(F739&gt;$B$4,"",WORKDAY(F739,1,Feriados!$A$1:$A$5000))</f>
        <v>45741</v>
      </c>
      <c r="G740" s="64">
        <f t="shared" si="36"/>
        <v>13219.694991645199</v>
      </c>
      <c r="H740" s="64">
        <f t="shared" si="35"/>
        <v>3219.6949916451995</v>
      </c>
    </row>
    <row r="741" spans="5:8" x14ac:dyDescent="0.3">
      <c r="E741" s="63">
        <f t="shared" si="37"/>
        <v>739</v>
      </c>
      <c r="F741" s="62">
        <f>IF(F740&gt;$B$4,"",WORKDAY(F740,1,Feriados!$A$1:$A$5000))</f>
        <v>45742</v>
      </c>
      <c r="G741" s="64">
        <f t="shared" si="36"/>
        <v>13224.695824211531</v>
      </c>
      <c r="H741" s="64">
        <f t="shared" si="35"/>
        <v>3224.6958242115306</v>
      </c>
    </row>
    <row r="742" spans="5:8" x14ac:dyDescent="0.3">
      <c r="E742" s="63">
        <f t="shared" si="37"/>
        <v>740</v>
      </c>
      <c r="F742" s="62">
        <f>IF(F741&gt;$B$4,"",WORKDAY(F741,1,Feriados!$A$1:$A$5000))</f>
        <v>45743</v>
      </c>
      <c r="G742" s="64">
        <f t="shared" si="36"/>
        <v>13229.698548525468</v>
      </c>
      <c r="H742" s="64">
        <f t="shared" si="35"/>
        <v>3229.6985485254681</v>
      </c>
    </row>
    <row r="743" spans="5:8" x14ac:dyDescent="0.3">
      <c r="E743" s="63">
        <f t="shared" si="37"/>
        <v>741</v>
      </c>
      <c r="F743" s="62">
        <f>IF(F742&gt;$B$4,"",WORKDAY(F742,1,Feriados!$A$1:$A$5000))</f>
        <v>45744</v>
      </c>
      <c r="G743" s="64">
        <f t="shared" si="36"/>
        <v>13234.703165302633</v>
      </c>
      <c r="H743" s="64">
        <f t="shared" si="35"/>
        <v>3234.7031653026334</v>
      </c>
    </row>
    <row r="744" spans="5:8" x14ac:dyDescent="0.3">
      <c r="E744" s="63">
        <f t="shared" si="37"/>
        <v>742</v>
      </c>
      <c r="F744" s="62">
        <f>IF(F743&gt;$B$4,"",WORKDAY(F743,1,Feriados!$A$1:$A$5000))</f>
        <v>45747</v>
      </c>
      <c r="G744" s="64">
        <f t="shared" si="36"/>
        <v>13239.70967525892</v>
      </c>
      <c r="H744" s="64">
        <f t="shared" si="35"/>
        <v>3239.7096752589205</v>
      </c>
    </row>
    <row r="745" spans="5:8" x14ac:dyDescent="0.3">
      <c r="E745" s="63">
        <f t="shared" si="37"/>
        <v>743</v>
      </c>
      <c r="F745" s="62">
        <f>IF(F744&gt;$B$4,"",WORKDAY(F744,1,Feriados!$A$1:$A$5000))</f>
        <v>45748</v>
      </c>
      <c r="G745" s="64">
        <f t="shared" si="36"/>
        <v>13244.718079110495</v>
      </c>
      <c r="H745" s="64">
        <f t="shared" si="35"/>
        <v>3244.7180791104947</v>
      </c>
    </row>
    <row r="746" spans="5:8" x14ac:dyDescent="0.3">
      <c r="E746" s="63">
        <f t="shared" si="37"/>
        <v>744</v>
      </c>
      <c r="F746" s="62">
        <f>IF(F745&gt;$B$4,"",WORKDAY(F745,1,Feriados!$A$1:$A$5000))</f>
        <v>45749</v>
      </c>
      <c r="G746" s="64">
        <f t="shared" si="36"/>
        <v>13249.728377573791</v>
      </c>
      <c r="H746" s="64">
        <f t="shared" si="35"/>
        <v>3249.7283775737906</v>
      </c>
    </row>
    <row r="747" spans="5:8" x14ac:dyDescent="0.3">
      <c r="E747" s="63">
        <f t="shared" si="37"/>
        <v>745</v>
      </c>
      <c r="F747" s="62">
        <f>IF(F746&gt;$B$4,"",WORKDAY(F746,1,Feriados!$A$1:$A$5000))</f>
        <v>45750</v>
      </c>
      <c r="G747" s="64">
        <f t="shared" si="36"/>
        <v>13254.740571365513</v>
      </c>
      <c r="H747" s="64">
        <f t="shared" si="35"/>
        <v>3254.7405713655135</v>
      </c>
    </row>
    <row r="748" spans="5:8" x14ac:dyDescent="0.3">
      <c r="E748" s="63">
        <f t="shared" si="37"/>
        <v>746</v>
      </c>
      <c r="F748" s="62">
        <f>IF(F747&gt;$B$4,"",WORKDAY(F747,1,Feriados!$A$1:$A$5000))</f>
        <v>45751</v>
      </c>
      <c r="G748" s="64">
        <f t="shared" si="36"/>
        <v>13259.754661202642</v>
      </c>
      <c r="H748" s="64">
        <f t="shared" si="35"/>
        <v>3259.7546612026417</v>
      </c>
    </row>
    <row r="749" spans="5:8" x14ac:dyDescent="0.3">
      <c r="E749" s="63">
        <f t="shared" si="37"/>
        <v>747</v>
      </c>
      <c r="F749" s="62">
        <f>IF(F748&gt;$B$4,"",WORKDAY(F748,1,Feriados!$A$1:$A$5000))</f>
        <v>45754</v>
      </c>
      <c r="G749" s="64">
        <f t="shared" si="36"/>
        <v>13264.770647802423</v>
      </c>
      <c r="H749" s="64">
        <f t="shared" si="35"/>
        <v>3264.7706478024229</v>
      </c>
    </row>
    <row r="750" spans="5:8" x14ac:dyDescent="0.3">
      <c r="E750" s="63">
        <f t="shared" si="37"/>
        <v>748</v>
      </c>
      <c r="F750" s="62">
        <f>IF(F749&gt;$B$4,"",WORKDAY(F749,1,Feriados!$A$1:$A$5000))</f>
        <v>45755</v>
      </c>
      <c r="G750" s="64">
        <f t="shared" si="36"/>
        <v>13269.788531882377</v>
      </c>
      <c r="H750" s="64">
        <f t="shared" si="35"/>
        <v>3269.7885318823774</v>
      </c>
    </row>
    <row r="751" spans="5:8" x14ac:dyDescent="0.3">
      <c r="E751" s="63">
        <f t="shared" si="37"/>
        <v>749</v>
      </c>
      <c r="F751" s="62">
        <f>IF(F750&gt;$B$4,"",WORKDAY(F750,1,Feriados!$A$1:$A$5000))</f>
        <v>45756</v>
      </c>
      <c r="G751" s="64">
        <f t="shared" si="36"/>
        <v>13274.808314160297</v>
      </c>
      <c r="H751" s="64">
        <f t="shared" si="35"/>
        <v>3274.8083141602965</v>
      </c>
    </row>
    <row r="752" spans="5:8" x14ac:dyDescent="0.3">
      <c r="E752" s="63">
        <f t="shared" si="37"/>
        <v>750</v>
      </c>
      <c r="F752" s="62">
        <f>IF(F751&gt;$B$4,"",WORKDAY(F751,1,Feriados!$A$1:$A$5000))</f>
        <v>45757</v>
      </c>
      <c r="G752" s="64">
        <f t="shared" si="36"/>
        <v>13279.829995354243</v>
      </c>
      <c r="H752" s="64">
        <f t="shared" si="35"/>
        <v>3279.8299953542428</v>
      </c>
    </row>
    <row r="753" spans="5:8" x14ac:dyDescent="0.3">
      <c r="E753" s="63">
        <f t="shared" si="37"/>
        <v>751</v>
      </c>
      <c r="F753" s="62">
        <f>IF(F752&gt;$B$4,"",WORKDAY(F752,1,Feriados!$A$1:$A$5000))</f>
        <v>45758</v>
      </c>
      <c r="G753" s="64">
        <f t="shared" si="36"/>
        <v>13284.85357618255</v>
      </c>
      <c r="H753" s="64">
        <f t="shared" si="35"/>
        <v>3284.8535761825497</v>
      </c>
    </row>
    <row r="754" spans="5:8" x14ac:dyDescent="0.3">
      <c r="E754" s="63">
        <f t="shared" si="37"/>
        <v>752</v>
      </c>
      <c r="F754" s="62">
        <f>IF(F753&gt;$B$4,"",WORKDAY(F753,1,Feriados!$A$1:$A$5000))</f>
        <v>45761</v>
      </c>
      <c r="G754" s="64">
        <f t="shared" si="36"/>
        <v>13289.879057363823</v>
      </c>
      <c r="H754" s="64">
        <f t="shared" si="35"/>
        <v>3289.8790573638234</v>
      </c>
    </row>
    <row r="755" spans="5:8" x14ac:dyDescent="0.3">
      <c r="E755" s="63">
        <f t="shared" si="37"/>
        <v>753</v>
      </c>
      <c r="F755" s="62">
        <f>IF(F754&gt;$B$4,"",WORKDAY(F754,1,Feriados!$A$1:$A$5000))</f>
        <v>45762</v>
      </c>
      <c r="G755" s="64">
        <f t="shared" si="36"/>
        <v>13294.906439616943</v>
      </c>
      <c r="H755" s="64">
        <f t="shared" si="35"/>
        <v>3294.9064396169433</v>
      </c>
    </row>
    <row r="756" spans="5:8" x14ac:dyDescent="0.3">
      <c r="E756" s="63">
        <f t="shared" si="37"/>
        <v>754</v>
      </c>
      <c r="F756" s="62">
        <f>IF(F755&gt;$B$4,"",WORKDAY(F755,1,Feriados!$A$1:$A$5000))</f>
        <v>45763</v>
      </c>
      <c r="G756" s="64">
        <f t="shared" si="36"/>
        <v>13299.935723661059</v>
      </c>
      <c r="H756" s="64">
        <f t="shared" si="35"/>
        <v>3299.9357236610595</v>
      </c>
    </row>
    <row r="757" spans="5:8" x14ac:dyDescent="0.3">
      <c r="E757" s="63">
        <f t="shared" si="37"/>
        <v>755</v>
      </c>
      <c r="F757" s="62">
        <f>IF(F756&gt;$B$4,"",WORKDAY(F756,1,Feriados!$A$1:$A$5000))</f>
        <v>45764</v>
      </c>
      <c r="G757" s="64">
        <f t="shared" si="36"/>
        <v>13304.966910215591</v>
      </c>
      <c r="H757" s="64">
        <f t="shared" si="35"/>
        <v>3304.9669102155913</v>
      </c>
    </row>
    <row r="758" spans="5:8" x14ac:dyDescent="0.3">
      <c r="E758" s="63">
        <f t="shared" si="37"/>
        <v>756</v>
      </c>
      <c r="F758" s="62">
        <f>IF(F757&gt;$B$4,"",WORKDAY(F757,1,Feriados!$A$1:$A$5000))</f>
        <v>45769</v>
      </c>
      <c r="G758" s="64">
        <f t="shared" si="36"/>
        <v>13310.000000000235</v>
      </c>
      <c r="H758" s="64">
        <f t="shared" si="35"/>
        <v>3310.0000000002346</v>
      </c>
    </row>
    <row r="759" spans="5:8" x14ac:dyDescent="0.3">
      <c r="E759" s="63">
        <f t="shared" si="37"/>
        <v>757</v>
      </c>
      <c r="F759" s="62">
        <f>IF(F758&gt;$B$4,"",WORKDAY(F758,1,Feriados!$A$1:$A$5000))</f>
        <v>45770</v>
      </c>
      <c r="G759" s="64">
        <f t="shared" si="36"/>
        <v>13315.034993734957</v>
      </c>
      <c r="H759" s="64">
        <f t="shared" si="35"/>
        <v>3315.0349937349565</v>
      </c>
    </row>
    <row r="760" spans="5:8" x14ac:dyDescent="0.3">
      <c r="E760" s="63">
        <f t="shared" si="37"/>
        <v>758</v>
      </c>
      <c r="F760" s="62">
        <f>IF(F759&gt;$B$4,"",WORKDAY(F759,1,Feriados!$A$1:$A$5000))</f>
        <v>45771</v>
      </c>
      <c r="G760" s="64">
        <f t="shared" si="36"/>
        <v>13320.071892139993</v>
      </c>
      <c r="H760" s="64">
        <f t="shared" si="35"/>
        <v>3320.071892139993</v>
      </c>
    </row>
    <row r="761" spans="5:8" x14ac:dyDescent="0.3">
      <c r="E761" s="63">
        <f t="shared" si="37"/>
        <v>759</v>
      </c>
      <c r="F761" s="62">
        <f>IF(F760&gt;$B$4,"",WORKDAY(F760,1,Feriados!$A$1:$A$5000))</f>
        <v>45772</v>
      </c>
      <c r="G761" s="64">
        <f t="shared" si="36"/>
        <v>13325.110695935859</v>
      </c>
      <c r="H761" s="64">
        <f t="shared" si="35"/>
        <v>3325.1106959358585</v>
      </c>
    </row>
    <row r="762" spans="5:8" x14ac:dyDescent="0.3">
      <c r="E762" s="63">
        <f t="shared" si="37"/>
        <v>760</v>
      </c>
      <c r="F762" s="62">
        <f>IF(F761&gt;$B$4,"",WORKDAY(F761,1,Feriados!$A$1:$A$5000))</f>
        <v>45775</v>
      </c>
      <c r="G762" s="64">
        <f t="shared" si="36"/>
        <v>13330.151405843335</v>
      </c>
      <c r="H762" s="64">
        <f t="shared" si="35"/>
        <v>3330.1514058433349</v>
      </c>
    </row>
    <row r="763" spans="5:8" x14ac:dyDescent="0.3">
      <c r="E763" s="63">
        <f t="shared" si="37"/>
        <v>761</v>
      </c>
      <c r="F763" s="62">
        <f>IF(F762&gt;$B$4,"",WORKDAY(F762,1,Feriados!$A$1:$A$5000))</f>
        <v>45776</v>
      </c>
      <c r="G763" s="64">
        <f t="shared" si="36"/>
        <v>13335.194022583479</v>
      </c>
      <c r="H763" s="64">
        <f t="shared" si="35"/>
        <v>3335.1940225834787</v>
      </c>
    </row>
    <row r="764" spans="5:8" x14ac:dyDescent="0.3">
      <c r="E764" s="63">
        <f t="shared" si="37"/>
        <v>762</v>
      </c>
      <c r="F764" s="62">
        <f>IF(F763&gt;$B$4,"",WORKDAY(F763,1,Feriados!$A$1:$A$5000))</f>
        <v>45777</v>
      </c>
      <c r="G764" s="64">
        <f t="shared" si="36"/>
        <v>13340.238546877617</v>
      </c>
      <c r="H764" s="64">
        <f t="shared" si="35"/>
        <v>3340.2385468776174</v>
      </c>
    </row>
    <row r="765" spans="5:8" x14ac:dyDescent="0.3">
      <c r="E765" s="63">
        <f t="shared" si="37"/>
        <v>763</v>
      </c>
      <c r="F765" s="62">
        <f>IF(F764&gt;$B$4,"",WORKDAY(F764,1,Feriados!$A$1:$A$5000))</f>
        <v>45779</v>
      </c>
      <c r="G765" s="64">
        <f t="shared" si="36"/>
        <v>13345.284979447355</v>
      </c>
      <c r="H765" s="64">
        <f t="shared" si="35"/>
        <v>3345.284979447355</v>
      </c>
    </row>
    <row r="766" spans="5:8" x14ac:dyDescent="0.3">
      <c r="E766" s="63">
        <f t="shared" si="37"/>
        <v>764</v>
      </c>
      <c r="F766" s="62">
        <f>IF(F765&gt;$B$4,"",WORKDAY(F765,1,Feriados!$A$1:$A$5000))</f>
        <v>45782</v>
      </c>
      <c r="G766" s="64">
        <f t="shared" si="36"/>
        <v>13350.333321014567</v>
      </c>
      <c r="H766" s="64">
        <f t="shared" si="35"/>
        <v>3350.3333210145665</v>
      </c>
    </row>
    <row r="767" spans="5:8" x14ac:dyDescent="0.3">
      <c r="E767" s="63">
        <f t="shared" si="37"/>
        <v>765</v>
      </c>
      <c r="F767" s="62">
        <f>IF(F766&gt;$B$4,"",WORKDAY(F766,1,Feriados!$A$1:$A$5000))</f>
        <v>45783</v>
      </c>
      <c r="G767" s="64">
        <f t="shared" si="36"/>
        <v>13355.3835723014</v>
      </c>
      <c r="H767" s="64">
        <f t="shared" si="35"/>
        <v>3355.3835723013999</v>
      </c>
    </row>
    <row r="768" spans="5:8" x14ac:dyDescent="0.3">
      <c r="E768" s="63">
        <f t="shared" si="37"/>
        <v>766</v>
      </c>
      <c r="F768" s="62">
        <f>IF(F767&gt;$B$4,"",WORKDAY(F767,1,Feriados!$A$1:$A$5000))</f>
        <v>45784</v>
      </c>
      <c r="G768" s="64">
        <f t="shared" si="36"/>
        <v>13360.435734030276</v>
      </c>
      <c r="H768" s="64">
        <f t="shared" si="35"/>
        <v>3360.4357340302759</v>
      </c>
    </row>
    <row r="769" spans="5:8" x14ac:dyDescent="0.3">
      <c r="E769" s="63">
        <f t="shared" si="37"/>
        <v>767</v>
      </c>
      <c r="F769" s="62">
        <f>IF(F768&gt;$B$4,"",WORKDAY(F768,1,Feriados!$A$1:$A$5000))</f>
        <v>45785</v>
      </c>
      <c r="G769" s="64">
        <f t="shared" si="36"/>
        <v>13365.489806923888</v>
      </c>
      <c r="H769" s="64">
        <f t="shared" si="35"/>
        <v>3365.489806923888</v>
      </c>
    </row>
    <row r="770" spans="5:8" x14ac:dyDescent="0.3">
      <c r="E770" s="63">
        <f t="shared" si="37"/>
        <v>768</v>
      </c>
      <c r="F770" s="62">
        <f>IF(F769&gt;$B$4,"",WORKDAY(F769,1,Feriados!$A$1:$A$5000))</f>
        <v>45786</v>
      </c>
      <c r="G770" s="64">
        <f t="shared" si="36"/>
        <v>13370.545791705206</v>
      </c>
      <c r="H770" s="64">
        <f t="shared" si="35"/>
        <v>3370.5457917052063</v>
      </c>
    </row>
    <row r="771" spans="5:8" x14ac:dyDescent="0.3">
      <c r="E771" s="63">
        <f t="shared" si="37"/>
        <v>769</v>
      </c>
      <c r="F771" s="62">
        <f>IF(F770&gt;$B$4,"",WORKDAY(F770,1,Feriados!$A$1:$A$5000))</f>
        <v>45789</v>
      </c>
      <c r="G771" s="64">
        <f t="shared" si="36"/>
        <v>13375.60368909747</v>
      </c>
      <c r="H771" s="64">
        <f t="shared" ref="H771:H834" si="38">IF(F771="","",+((1+$B$11)^(1/252)*G770)-$G$2)</f>
        <v>3375.6036890974701</v>
      </c>
    </row>
    <row r="772" spans="5:8" x14ac:dyDescent="0.3">
      <c r="E772" s="63">
        <f t="shared" si="37"/>
        <v>770</v>
      </c>
      <c r="F772" s="62">
        <f>IF(F771&gt;$B$4,"",WORKDAY(F771,1,Feriados!$A$1:$A$5000))</f>
        <v>45790</v>
      </c>
      <c r="G772" s="64">
        <f t="shared" ref="G772:G835" si="39">IF(F772="","",+(1+$B$11)^(1/252)*G771)</f>
        <v>13380.663499824195</v>
      </c>
      <c r="H772" s="64">
        <f t="shared" si="38"/>
        <v>3380.6634998241952</v>
      </c>
    </row>
    <row r="773" spans="5:8" x14ac:dyDescent="0.3">
      <c r="E773" s="63">
        <f t="shared" ref="E773:E836" si="40">E772+1</f>
        <v>771</v>
      </c>
      <c r="F773" s="62">
        <f>IF(F772&gt;$B$4,"",WORKDAY(F772,1,Feriados!$A$1:$A$5000))</f>
        <v>45791</v>
      </c>
      <c r="G773" s="64">
        <f t="shared" si="39"/>
        <v>13385.72522460917</v>
      </c>
      <c r="H773" s="64">
        <f t="shared" si="38"/>
        <v>3385.7252246091703</v>
      </c>
    </row>
    <row r="774" spans="5:8" x14ac:dyDescent="0.3">
      <c r="E774" s="63">
        <f t="shared" si="40"/>
        <v>772</v>
      </c>
      <c r="F774" s="62">
        <f>IF(F773&gt;$B$4,"",WORKDAY(F773,1,Feriados!$A$1:$A$5000))</f>
        <v>45792</v>
      </c>
      <c r="G774" s="64">
        <f t="shared" si="39"/>
        <v>13390.788864176458</v>
      </c>
      <c r="H774" s="64">
        <f t="shared" si="38"/>
        <v>3390.7888641764584</v>
      </c>
    </row>
    <row r="775" spans="5:8" x14ac:dyDescent="0.3">
      <c r="E775" s="63">
        <f t="shared" si="40"/>
        <v>773</v>
      </c>
      <c r="F775" s="62">
        <f>IF(F774&gt;$B$4,"",WORKDAY(F774,1,Feriados!$A$1:$A$5000))</f>
        <v>45793</v>
      </c>
      <c r="G775" s="64">
        <f t="shared" si="39"/>
        <v>13395.854419250396</v>
      </c>
      <c r="H775" s="64">
        <f t="shared" si="38"/>
        <v>3395.8544192503959</v>
      </c>
    </row>
    <row r="776" spans="5:8" x14ac:dyDescent="0.3">
      <c r="E776" s="63">
        <f t="shared" si="40"/>
        <v>774</v>
      </c>
      <c r="F776" s="62">
        <f>IF(F775&gt;$B$4,"",WORKDAY(F775,1,Feriados!$A$1:$A$5000))</f>
        <v>45796</v>
      </c>
      <c r="G776" s="64">
        <f t="shared" si="39"/>
        <v>13400.921890555592</v>
      </c>
      <c r="H776" s="64">
        <f t="shared" si="38"/>
        <v>3400.9218905555917</v>
      </c>
    </row>
    <row r="777" spans="5:8" x14ac:dyDescent="0.3">
      <c r="E777" s="63">
        <f t="shared" si="40"/>
        <v>775</v>
      </c>
      <c r="F777" s="62">
        <f>IF(F776&gt;$B$4,"",WORKDAY(F776,1,Feriados!$A$1:$A$5000))</f>
        <v>45797</v>
      </c>
      <c r="G777" s="64">
        <f t="shared" si="39"/>
        <v>13405.991278816931</v>
      </c>
      <c r="H777" s="64">
        <f t="shared" si="38"/>
        <v>3405.9912788169313</v>
      </c>
    </row>
    <row r="778" spans="5:8" x14ac:dyDescent="0.3">
      <c r="E778" s="63">
        <f t="shared" si="40"/>
        <v>776</v>
      </c>
      <c r="F778" s="62">
        <f>IF(F777&gt;$B$4,"",WORKDAY(F777,1,Feriados!$A$1:$A$5000))</f>
        <v>45798</v>
      </c>
      <c r="G778" s="64">
        <f t="shared" si="39"/>
        <v>13411.062584759573</v>
      </c>
      <c r="H778" s="64">
        <f t="shared" si="38"/>
        <v>3411.0625847595729</v>
      </c>
    </row>
    <row r="779" spans="5:8" x14ac:dyDescent="0.3">
      <c r="E779" s="63">
        <f t="shared" si="40"/>
        <v>777</v>
      </c>
      <c r="F779" s="62">
        <f>IF(F778&gt;$B$4,"",WORKDAY(F778,1,Feriados!$A$1:$A$5000))</f>
        <v>45799</v>
      </c>
      <c r="G779" s="64">
        <f t="shared" si="39"/>
        <v>13416.135809108951</v>
      </c>
      <c r="H779" s="64">
        <f t="shared" si="38"/>
        <v>3416.1358091089514</v>
      </c>
    </row>
    <row r="780" spans="5:8" x14ac:dyDescent="0.3">
      <c r="E780" s="63">
        <f t="shared" si="40"/>
        <v>778</v>
      </c>
      <c r="F780" s="62">
        <f>IF(F779&gt;$B$4,"",WORKDAY(F779,1,Feriados!$A$1:$A$5000))</f>
        <v>45800</v>
      </c>
      <c r="G780" s="64">
        <f t="shared" si="39"/>
        <v>13421.210952590773</v>
      </c>
      <c r="H780" s="64">
        <f t="shared" si="38"/>
        <v>3421.2109525907726</v>
      </c>
    </row>
    <row r="781" spans="5:8" x14ac:dyDescent="0.3">
      <c r="E781" s="63">
        <f t="shared" si="40"/>
        <v>779</v>
      </c>
      <c r="F781" s="62">
        <f>IF(F780&gt;$B$4,"",WORKDAY(F780,1,Feriados!$A$1:$A$5000))</f>
        <v>45803</v>
      </c>
      <c r="G781" s="64">
        <f t="shared" si="39"/>
        <v>13426.288015931017</v>
      </c>
      <c r="H781" s="64">
        <f t="shared" si="38"/>
        <v>3426.2880159310171</v>
      </c>
    </row>
    <row r="782" spans="5:8" x14ac:dyDescent="0.3">
      <c r="E782" s="63">
        <f t="shared" si="40"/>
        <v>780</v>
      </c>
      <c r="F782" s="62">
        <f>IF(F781&gt;$B$4,"",WORKDAY(F781,1,Feriados!$A$1:$A$5000))</f>
        <v>45804</v>
      </c>
      <c r="G782" s="64">
        <f t="shared" si="39"/>
        <v>13431.366999855944</v>
      </c>
      <c r="H782" s="64">
        <f t="shared" si="38"/>
        <v>3431.3669998559435</v>
      </c>
    </row>
    <row r="783" spans="5:8" x14ac:dyDescent="0.3">
      <c r="E783" s="63">
        <f t="shared" si="40"/>
        <v>781</v>
      </c>
      <c r="F783" s="62">
        <f>IF(F782&gt;$B$4,"",WORKDAY(F782,1,Feriados!$A$1:$A$5000))</f>
        <v>45805</v>
      </c>
      <c r="G783" s="64">
        <f t="shared" si="39"/>
        <v>13436.447905092084</v>
      </c>
      <c r="H783" s="64">
        <f t="shared" si="38"/>
        <v>3436.4479050920836</v>
      </c>
    </row>
    <row r="784" spans="5:8" x14ac:dyDescent="0.3">
      <c r="E784" s="63">
        <f t="shared" si="40"/>
        <v>782</v>
      </c>
      <c r="F784" s="62">
        <f>IF(F783&gt;$B$4,"",WORKDAY(F783,1,Feriados!$A$1:$A$5000))</f>
        <v>45806</v>
      </c>
      <c r="G784" s="64">
        <f t="shared" si="39"/>
        <v>13441.530732366242</v>
      </c>
      <c r="H784" s="64">
        <f t="shared" si="38"/>
        <v>3441.5307323662419</v>
      </c>
    </row>
    <row r="785" spans="5:8" x14ac:dyDescent="0.3">
      <c r="E785" s="63">
        <f t="shared" si="40"/>
        <v>783</v>
      </c>
      <c r="F785" s="62">
        <f>IF(F784&gt;$B$4,"",WORKDAY(F784,1,Feriados!$A$1:$A$5000))</f>
        <v>45807</v>
      </c>
      <c r="G785" s="64">
        <f t="shared" si="39"/>
        <v>13446.615482405499</v>
      </c>
      <c r="H785" s="64">
        <f t="shared" si="38"/>
        <v>3446.6154824054993</v>
      </c>
    </row>
    <row r="786" spans="5:8" x14ac:dyDescent="0.3">
      <c r="E786" s="63">
        <f t="shared" si="40"/>
        <v>784</v>
      </c>
      <c r="F786" s="62">
        <f>IF(F785&gt;$B$4,"",WORKDAY(F785,1,Feriados!$A$1:$A$5000))</f>
        <v>45810</v>
      </c>
      <c r="G786" s="64">
        <f t="shared" si="39"/>
        <v>13451.702155937213</v>
      </c>
      <c r="H786" s="64">
        <f t="shared" si="38"/>
        <v>3451.7021559372133</v>
      </c>
    </row>
    <row r="787" spans="5:8" x14ac:dyDescent="0.3">
      <c r="E787" s="63">
        <f t="shared" si="40"/>
        <v>785</v>
      </c>
      <c r="F787" s="62">
        <f>IF(F786&gt;$B$4,"",WORKDAY(F786,1,Feriados!$A$1:$A$5000))</f>
        <v>45811</v>
      </c>
      <c r="G787" s="64">
        <f t="shared" si="39"/>
        <v>13456.790753689014</v>
      </c>
      <c r="H787" s="64">
        <f t="shared" si="38"/>
        <v>3456.7907536890143</v>
      </c>
    </row>
    <row r="788" spans="5:8" x14ac:dyDescent="0.3">
      <c r="E788" s="63">
        <f t="shared" si="40"/>
        <v>786</v>
      </c>
      <c r="F788" s="62">
        <f>IF(F787&gt;$B$4,"",WORKDAY(F787,1,Feriados!$A$1:$A$5000))</f>
        <v>45812</v>
      </c>
      <c r="G788" s="64">
        <f t="shared" si="39"/>
        <v>13461.881276388809</v>
      </c>
      <c r="H788" s="64">
        <f t="shared" si="38"/>
        <v>3461.8812763888091</v>
      </c>
    </row>
    <row r="789" spans="5:8" x14ac:dyDescent="0.3">
      <c r="E789" s="63">
        <f t="shared" si="40"/>
        <v>787</v>
      </c>
      <c r="F789" s="62">
        <f>IF(F788&gt;$B$4,"",WORKDAY(F788,1,Feriados!$A$1:$A$5000))</f>
        <v>45813</v>
      </c>
      <c r="G789" s="64">
        <f t="shared" si="39"/>
        <v>13466.973724764781</v>
      </c>
      <c r="H789" s="64">
        <f t="shared" si="38"/>
        <v>3466.9737247647809</v>
      </c>
    </row>
    <row r="790" spans="5:8" x14ac:dyDescent="0.3">
      <c r="E790" s="63">
        <f t="shared" si="40"/>
        <v>788</v>
      </c>
      <c r="F790" s="62">
        <f>IF(F789&gt;$B$4,"",WORKDAY(F789,1,Feriados!$A$1:$A$5000))</f>
        <v>45814</v>
      </c>
      <c r="G790" s="64">
        <f t="shared" si="39"/>
        <v>13472.068099545386</v>
      </c>
      <c r="H790" s="64">
        <f t="shared" si="38"/>
        <v>3472.0680995453858</v>
      </c>
    </row>
    <row r="791" spans="5:8" x14ac:dyDescent="0.3">
      <c r="E791" s="63">
        <f t="shared" si="40"/>
        <v>789</v>
      </c>
      <c r="F791" s="62">
        <f>IF(F790&gt;$B$4,"",WORKDAY(F790,1,Feriados!$A$1:$A$5000))</f>
        <v>45817</v>
      </c>
      <c r="G791" s="64">
        <f t="shared" si="39"/>
        <v>13477.164401459357</v>
      </c>
      <c r="H791" s="64">
        <f t="shared" si="38"/>
        <v>3477.1644014593567</v>
      </c>
    </row>
    <row r="792" spans="5:8" x14ac:dyDescent="0.3">
      <c r="E792" s="63">
        <f t="shared" si="40"/>
        <v>790</v>
      </c>
      <c r="F792" s="62">
        <f>IF(F791&gt;$B$4,"",WORKDAY(F791,1,Feriados!$A$1:$A$5000))</f>
        <v>45818</v>
      </c>
      <c r="G792" s="64">
        <f t="shared" si="39"/>
        <v>13482.262631235702</v>
      </c>
      <c r="H792" s="64">
        <f t="shared" si="38"/>
        <v>3482.2626312357024</v>
      </c>
    </row>
    <row r="793" spans="5:8" x14ac:dyDescent="0.3">
      <c r="E793" s="63">
        <f t="shared" si="40"/>
        <v>791</v>
      </c>
      <c r="F793" s="62">
        <f>IF(F792&gt;$B$4,"",WORKDAY(F792,1,Feriados!$A$1:$A$5000))</f>
        <v>45819</v>
      </c>
      <c r="G793" s="64">
        <f t="shared" si="39"/>
        <v>13487.362789603707</v>
      </c>
      <c r="H793" s="64">
        <f t="shared" si="38"/>
        <v>3487.3627896037069</v>
      </c>
    </row>
    <row r="794" spans="5:8" x14ac:dyDescent="0.3">
      <c r="E794" s="63">
        <f t="shared" si="40"/>
        <v>792</v>
      </c>
      <c r="F794" s="62">
        <f>IF(F793&gt;$B$4,"",WORKDAY(F793,1,Feriados!$A$1:$A$5000))</f>
        <v>45820</v>
      </c>
      <c r="G794" s="64">
        <f t="shared" si="39"/>
        <v>13492.46487729293</v>
      </c>
      <c r="H794" s="64">
        <f t="shared" si="38"/>
        <v>3492.4648772929304</v>
      </c>
    </row>
    <row r="795" spans="5:8" x14ac:dyDescent="0.3">
      <c r="E795" s="63">
        <f t="shared" si="40"/>
        <v>793</v>
      </c>
      <c r="F795" s="62">
        <f>IF(F794&gt;$B$4,"",WORKDAY(F794,1,Feriados!$A$1:$A$5000))</f>
        <v>45821</v>
      </c>
      <c r="G795" s="64">
        <f t="shared" si="39"/>
        <v>13497.56889503321</v>
      </c>
      <c r="H795" s="64">
        <f t="shared" si="38"/>
        <v>3497.5688950332096</v>
      </c>
    </row>
    <row r="796" spans="5:8" x14ac:dyDescent="0.3">
      <c r="E796" s="63">
        <f t="shared" si="40"/>
        <v>794</v>
      </c>
      <c r="F796" s="62">
        <f>IF(F795&gt;$B$4,"",WORKDAY(F795,1,Feriados!$A$1:$A$5000))</f>
        <v>45824</v>
      </c>
      <c r="G796" s="64">
        <f t="shared" si="39"/>
        <v>13502.674843554656</v>
      </c>
      <c r="H796" s="64">
        <f t="shared" si="38"/>
        <v>3502.674843554656</v>
      </c>
    </row>
    <row r="797" spans="5:8" x14ac:dyDescent="0.3">
      <c r="E797" s="63">
        <f t="shared" si="40"/>
        <v>795</v>
      </c>
      <c r="F797" s="62">
        <f>IF(F796&gt;$B$4,"",WORKDAY(F796,1,Feriados!$A$1:$A$5000))</f>
        <v>45825</v>
      </c>
      <c r="G797" s="64">
        <f t="shared" si="39"/>
        <v>13507.782723587659</v>
      </c>
      <c r="H797" s="64">
        <f t="shared" si="38"/>
        <v>3507.7827235876593</v>
      </c>
    </row>
    <row r="798" spans="5:8" x14ac:dyDescent="0.3">
      <c r="E798" s="63">
        <f t="shared" si="40"/>
        <v>796</v>
      </c>
      <c r="F798" s="62">
        <f>IF(F797&gt;$B$4,"",WORKDAY(F797,1,Feriados!$A$1:$A$5000))</f>
        <v>45826</v>
      </c>
      <c r="G798" s="64">
        <f t="shared" si="39"/>
        <v>13512.892535862884</v>
      </c>
      <c r="H798" s="64">
        <f t="shared" si="38"/>
        <v>3512.892535862884</v>
      </c>
    </row>
    <row r="799" spans="5:8" x14ac:dyDescent="0.3">
      <c r="E799" s="63">
        <f t="shared" si="40"/>
        <v>797</v>
      </c>
      <c r="F799" s="62">
        <f>IF(F798&gt;$B$4,"",WORKDAY(F798,1,Feriados!$A$1:$A$5000))</f>
        <v>45828</v>
      </c>
      <c r="G799" s="64">
        <f t="shared" si="39"/>
        <v>13518.004281111271</v>
      </c>
      <c r="H799" s="64">
        <f t="shared" si="38"/>
        <v>3518.0042811112708</v>
      </c>
    </row>
    <row r="800" spans="5:8" x14ac:dyDescent="0.3">
      <c r="E800" s="63">
        <f t="shared" si="40"/>
        <v>798</v>
      </c>
      <c r="F800" s="62">
        <f>IF(F799&gt;$B$4,"",WORKDAY(F799,1,Feriados!$A$1:$A$5000))</f>
        <v>45831</v>
      </c>
      <c r="G800" s="64">
        <f t="shared" si="39"/>
        <v>13523.117960064037</v>
      </c>
      <c r="H800" s="64">
        <f t="shared" si="38"/>
        <v>3523.1179600640371</v>
      </c>
    </row>
    <row r="801" spans="5:8" x14ac:dyDescent="0.3">
      <c r="E801" s="63">
        <f t="shared" si="40"/>
        <v>799</v>
      </c>
      <c r="F801" s="62">
        <f>IF(F800&gt;$B$4,"",WORKDAY(F800,1,Feriados!$A$1:$A$5000))</f>
        <v>45832</v>
      </c>
      <c r="G801" s="64">
        <f t="shared" si="39"/>
        <v>13528.233573452679</v>
      </c>
      <c r="H801" s="64">
        <f t="shared" si="38"/>
        <v>3528.2335734526787</v>
      </c>
    </row>
    <row r="802" spans="5:8" x14ac:dyDescent="0.3">
      <c r="E802" s="63">
        <f t="shared" si="40"/>
        <v>800</v>
      </c>
      <c r="F802" s="62">
        <f>IF(F801&gt;$B$4,"",WORKDAY(F801,1,Feriados!$A$1:$A$5000))</f>
        <v>45833</v>
      </c>
      <c r="G802" s="64">
        <f t="shared" si="39"/>
        <v>13533.351122008966</v>
      </c>
      <c r="H802" s="64">
        <f t="shared" si="38"/>
        <v>3533.3511220089658</v>
      </c>
    </row>
    <row r="803" spans="5:8" x14ac:dyDescent="0.3">
      <c r="E803" s="63">
        <f t="shared" si="40"/>
        <v>801</v>
      </c>
      <c r="F803" s="62">
        <f>IF(F802&gt;$B$4,"",WORKDAY(F802,1,Feriados!$A$1:$A$5000))</f>
        <v>45834</v>
      </c>
      <c r="G803" s="64">
        <f t="shared" si="39"/>
        <v>13538.470606464945</v>
      </c>
      <c r="H803" s="64">
        <f t="shared" si="38"/>
        <v>3538.4706064649454</v>
      </c>
    </row>
    <row r="804" spans="5:8" x14ac:dyDescent="0.3">
      <c r="E804" s="63">
        <f t="shared" si="40"/>
        <v>802</v>
      </c>
      <c r="F804" s="62">
        <f>IF(F803&gt;$B$4,"",WORKDAY(F803,1,Feriados!$A$1:$A$5000))</f>
        <v>45835</v>
      </c>
      <c r="G804" s="64">
        <f t="shared" si="39"/>
        <v>13543.592027552944</v>
      </c>
      <c r="H804" s="64">
        <f t="shared" si="38"/>
        <v>3543.5920275529443</v>
      </c>
    </row>
    <row r="805" spans="5:8" x14ac:dyDescent="0.3">
      <c r="E805" s="63">
        <f t="shared" si="40"/>
        <v>803</v>
      </c>
      <c r="F805" s="62">
        <f>IF(F804&gt;$B$4,"",WORKDAY(F804,1,Feriados!$A$1:$A$5000))</f>
        <v>45838</v>
      </c>
      <c r="G805" s="64">
        <f t="shared" si="39"/>
        <v>13548.715386005562</v>
      </c>
      <c r="H805" s="64">
        <f t="shared" si="38"/>
        <v>3548.7153860055623</v>
      </c>
    </row>
    <row r="806" spans="5:8" x14ac:dyDescent="0.3">
      <c r="E806" s="63">
        <f t="shared" si="40"/>
        <v>804</v>
      </c>
      <c r="F806" s="62">
        <f>IF(F805&gt;$B$4,"",WORKDAY(F805,1,Feriados!$A$1:$A$5000))</f>
        <v>45839</v>
      </c>
      <c r="G806" s="64">
        <f t="shared" si="39"/>
        <v>13553.840682555679</v>
      </c>
      <c r="H806" s="64">
        <f t="shared" si="38"/>
        <v>3553.8406825556795</v>
      </c>
    </row>
    <row r="807" spans="5:8" x14ac:dyDescent="0.3">
      <c r="E807" s="63">
        <f t="shared" si="40"/>
        <v>805</v>
      </c>
      <c r="F807" s="62">
        <f>IF(F806&gt;$B$4,"",WORKDAY(F806,1,Feriados!$A$1:$A$5000))</f>
        <v>45840</v>
      </c>
      <c r="G807" s="64">
        <f t="shared" si="39"/>
        <v>13558.967917936452</v>
      </c>
      <c r="H807" s="64">
        <f t="shared" si="38"/>
        <v>3558.9679179364521</v>
      </c>
    </row>
    <row r="808" spans="5:8" x14ac:dyDescent="0.3">
      <c r="E808" s="63">
        <f t="shared" si="40"/>
        <v>806</v>
      </c>
      <c r="F808" s="62">
        <f>IF(F807&gt;$B$4,"",WORKDAY(F807,1,Feriados!$A$1:$A$5000))</f>
        <v>45841</v>
      </c>
      <c r="G808" s="64">
        <f t="shared" si="39"/>
        <v>13564.097092881313</v>
      </c>
      <c r="H808" s="64">
        <f t="shared" si="38"/>
        <v>3564.0970928813131</v>
      </c>
    </row>
    <row r="809" spans="5:8" x14ac:dyDescent="0.3">
      <c r="E809" s="63">
        <f t="shared" si="40"/>
        <v>807</v>
      </c>
      <c r="F809" s="62">
        <f>IF(F808&gt;$B$4,"",WORKDAY(F808,1,Feriados!$A$1:$A$5000))</f>
        <v>45842</v>
      </c>
      <c r="G809" s="64">
        <f t="shared" si="39"/>
        <v>13569.228208123974</v>
      </c>
      <c r="H809" s="64">
        <f t="shared" si="38"/>
        <v>3569.2282081239737</v>
      </c>
    </row>
    <row r="810" spans="5:8" x14ac:dyDescent="0.3">
      <c r="E810" s="63">
        <f t="shared" si="40"/>
        <v>808</v>
      </c>
      <c r="F810" s="62">
        <f>IF(F809&gt;$B$4,"",WORKDAY(F809,1,Feriados!$A$1:$A$5000))</f>
        <v>45845</v>
      </c>
      <c r="G810" s="64">
        <f t="shared" si="39"/>
        <v>13574.361264398422</v>
      </c>
      <c r="H810" s="64">
        <f t="shared" si="38"/>
        <v>3574.3612643984216</v>
      </c>
    </row>
    <row r="811" spans="5:8" x14ac:dyDescent="0.3">
      <c r="E811" s="63">
        <f t="shared" si="40"/>
        <v>809</v>
      </c>
      <c r="F811" s="62">
        <f>IF(F810&gt;$B$4,"",WORKDAY(F810,1,Feriados!$A$1:$A$5000))</f>
        <v>45846</v>
      </c>
      <c r="G811" s="64">
        <f t="shared" si="39"/>
        <v>13579.496262438925</v>
      </c>
      <c r="H811" s="64">
        <f t="shared" si="38"/>
        <v>3579.4962624389245</v>
      </c>
    </row>
    <row r="812" spans="5:8" x14ac:dyDescent="0.3">
      <c r="E812" s="63">
        <f t="shared" si="40"/>
        <v>810</v>
      </c>
      <c r="F812" s="62">
        <f>IF(F811&gt;$B$4,"",WORKDAY(F811,1,Feriados!$A$1:$A$5000))</f>
        <v>45847</v>
      </c>
      <c r="G812" s="64">
        <f t="shared" si="39"/>
        <v>13584.633202980025</v>
      </c>
      <c r="H812" s="64">
        <f t="shared" si="38"/>
        <v>3584.6332029800251</v>
      </c>
    </row>
    <row r="813" spans="5:8" x14ac:dyDescent="0.3">
      <c r="E813" s="63">
        <f t="shared" si="40"/>
        <v>811</v>
      </c>
      <c r="F813" s="62">
        <f>IF(F812&gt;$B$4,"",WORKDAY(F812,1,Feriados!$A$1:$A$5000))</f>
        <v>45848</v>
      </c>
      <c r="G813" s="64">
        <f t="shared" si="39"/>
        <v>13589.772086756546</v>
      </c>
      <c r="H813" s="64">
        <f t="shared" si="38"/>
        <v>3589.7720867565458</v>
      </c>
    </row>
    <row r="814" spans="5:8" x14ac:dyDescent="0.3">
      <c r="E814" s="63">
        <f t="shared" si="40"/>
        <v>812</v>
      </c>
      <c r="F814" s="62">
        <f>IF(F813&gt;$B$4,"",WORKDAY(F813,1,Feriados!$A$1:$A$5000))</f>
        <v>45849</v>
      </c>
      <c r="G814" s="64">
        <f t="shared" si="39"/>
        <v>13594.912914503586</v>
      </c>
      <c r="H814" s="64">
        <f t="shared" si="38"/>
        <v>3594.9129145035859</v>
      </c>
    </row>
    <row r="815" spans="5:8" x14ac:dyDescent="0.3">
      <c r="E815" s="63">
        <f t="shared" si="40"/>
        <v>813</v>
      </c>
      <c r="F815" s="62">
        <f>IF(F814&gt;$B$4,"",WORKDAY(F814,1,Feriados!$A$1:$A$5000))</f>
        <v>45852</v>
      </c>
      <c r="G815" s="64">
        <f t="shared" si="39"/>
        <v>13600.055686956524</v>
      </c>
      <c r="H815" s="64">
        <f t="shared" si="38"/>
        <v>3600.0556869565244</v>
      </c>
    </row>
    <row r="816" spans="5:8" x14ac:dyDescent="0.3">
      <c r="E816" s="63">
        <f t="shared" si="40"/>
        <v>814</v>
      </c>
      <c r="F816" s="62">
        <f>IF(F815&gt;$B$4,"",WORKDAY(F815,1,Feriados!$A$1:$A$5000))</f>
        <v>45853</v>
      </c>
      <c r="G816" s="64">
        <f t="shared" si="39"/>
        <v>13605.200404851015</v>
      </c>
      <c r="H816" s="64">
        <f t="shared" si="38"/>
        <v>3605.2004048510153</v>
      </c>
    </row>
    <row r="817" spans="5:8" x14ac:dyDescent="0.3">
      <c r="E817" s="63">
        <f t="shared" si="40"/>
        <v>815</v>
      </c>
      <c r="F817" s="62">
        <f>IF(F816&gt;$B$4,"",WORKDAY(F816,1,Feriados!$A$1:$A$5000))</f>
        <v>45854</v>
      </c>
      <c r="G817" s="64">
        <f t="shared" si="39"/>
        <v>13610.347068922994</v>
      </c>
      <c r="H817" s="64">
        <f t="shared" si="38"/>
        <v>3610.3470689229944</v>
      </c>
    </row>
    <row r="818" spans="5:8" x14ac:dyDescent="0.3">
      <c r="E818" s="63">
        <f t="shared" si="40"/>
        <v>816</v>
      </c>
      <c r="F818" s="62">
        <f>IF(F817&gt;$B$4,"",WORKDAY(F817,1,Feriados!$A$1:$A$5000))</f>
        <v>45855</v>
      </c>
      <c r="G818" s="64">
        <f t="shared" si="39"/>
        <v>13615.495679908674</v>
      </c>
      <c r="H818" s="64">
        <f t="shared" si="38"/>
        <v>3615.495679908674</v>
      </c>
    </row>
    <row r="819" spans="5:8" x14ac:dyDescent="0.3">
      <c r="E819" s="63">
        <f t="shared" si="40"/>
        <v>817</v>
      </c>
      <c r="F819" s="62">
        <f>IF(F818&gt;$B$4,"",WORKDAY(F818,1,Feriados!$A$1:$A$5000))</f>
        <v>45856</v>
      </c>
      <c r="G819" s="64">
        <f t="shared" si="39"/>
        <v>13620.646238544547</v>
      </c>
      <c r="H819" s="64">
        <f t="shared" si="38"/>
        <v>3620.6462385445466</v>
      </c>
    </row>
    <row r="820" spans="5:8" x14ac:dyDescent="0.3">
      <c r="E820" s="63">
        <f t="shared" si="40"/>
        <v>818</v>
      </c>
      <c r="F820" s="62">
        <f>IF(F819&gt;$B$4,"",WORKDAY(F819,1,Feriados!$A$1:$A$5000))</f>
        <v>45859</v>
      </c>
      <c r="G820" s="64">
        <f t="shared" si="39"/>
        <v>13625.798745567381</v>
      </c>
      <c r="H820" s="64">
        <f t="shared" si="38"/>
        <v>3625.798745567381</v>
      </c>
    </row>
    <row r="821" spans="5:8" x14ac:dyDescent="0.3">
      <c r="E821" s="63">
        <f t="shared" si="40"/>
        <v>819</v>
      </c>
      <c r="F821" s="62">
        <f>IF(F820&gt;$B$4,"",WORKDAY(F820,1,Feriados!$A$1:$A$5000))</f>
        <v>45860</v>
      </c>
      <c r="G821" s="64">
        <f t="shared" si="39"/>
        <v>13630.953201714226</v>
      </c>
      <c r="H821" s="64">
        <f t="shared" si="38"/>
        <v>3630.9532017142265</v>
      </c>
    </row>
    <row r="822" spans="5:8" x14ac:dyDescent="0.3">
      <c r="E822" s="63">
        <f t="shared" si="40"/>
        <v>820</v>
      </c>
      <c r="F822" s="62">
        <f>IF(F821&gt;$B$4,"",WORKDAY(F821,1,Feriados!$A$1:$A$5000))</f>
        <v>45861</v>
      </c>
      <c r="G822" s="64">
        <f t="shared" si="39"/>
        <v>13636.109607722408</v>
      </c>
      <c r="H822" s="64">
        <f t="shared" si="38"/>
        <v>3636.1096077224083</v>
      </c>
    </row>
    <row r="823" spans="5:8" x14ac:dyDescent="0.3">
      <c r="E823" s="63">
        <f t="shared" si="40"/>
        <v>821</v>
      </c>
      <c r="F823" s="62">
        <f>IF(F822&gt;$B$4,"",WORKDAY(F822,1,Feriados!$A$1:$A$5000))</f>
        <v>45862</v>
      </c>
      <c r="G823" s="64">
        <f t="shared" si="39"/>
        <v>13641.267964329534</v>
      </c>
      <c r="H823" s="64">
        <f t="shared" si="38"/>
        <v>3641.2679643295342</v>
      </c>
    </row>
    <row r="824" spans="5:8" x14ac:dyDescent="0.3">
      <c r="E824" s="63">
        <f t="shared" si="40"/>
        <v>822</v>
      </c>
      <c r="F824" s="62">
        <f>IF(F823&gt;$B$4,"",WORKDAY(F823,1,Feriados!$A$1:$A$5000))</f>
        <v>45863</v>
      </c>
      <c r="G824" s="64">
        <f t="shared" si="39"/>
        <v>13646.42827227349</v>
      </c>
      <c r="H824" s="64">
        <f t="shared" si="38"/>
        <v>3646.4282722734897</v>
      </c>
    </row>
    <row r="825" spans="5:8" x14ac:dyDescent="0.3">
      <c r="E825" s="63">
        <f t="shared" si="40"/>
        <v>823</v>
      </c>
      <c r="F825" s="62">
        <f>IF(F824&gt;$B$4,"",WORKDAY(F824,1,Feriados!$A$1:$A$5000))</f>
        <v>45866</v>
      </c>
      <c r="G825" s="64">
        <f t="shared" si="39"/>
        <v>13651.590532292439</v>
      </c>
      <c r="H825" s="64">
        <f t="shared" si="38"/>
        <v>3651.5905322924391</v>
      </c>
    </row>
    <row r="826" spans="5:8" x14ac:dyDescent="0.3">
      <c r="E826" s="63">
        <f t="shared" si="40"/>
        <v>824</v>
      </c>
      <c r="F826" s="62">
        <f>IF(F825&gt;$B$4,"",WORKDAY(F825,1,Feriados!$A$1:$A$5000))</f>
        <v>45867</v>
      </c>
      <c r="G826" s="64">
        <f t="shared" si="39"/>
        <v>13656.754745124827</v>
      </c>
      <c r="H826" s="64">
        <f t="shared" si="38"/>
        <v>3656.7547451248265</v>
      </c>
    </row>
    <row r="827" spans="5:8" x14ac:dyDescent="0.3">
      <c r="E827" s="63">
        <f t="shared" si="40"/>
        <v>825</v>
      </c>
      <c r="F827" s="62">
        <f>IF(F826&gt;$B$4,"",WORKDAY(F826,1,Feriados!$A$1:$A$5000))</f>
        <v>45868</v>
      </c>
      <c r="G827" s="64">
        <f t="shared" si="39"/>
        <v>13661.920911509374</v>
      </c>
      <c r="H827" s="64">
        <f t="shared" si="38"/>
        <v>3661.9209115093745</v>
      </c>
    </row>
    <row r="828" spans="5:8" x14ac:dyDescent="0.3">
      <c r="E828" s="63">
        <f t="shared" si="40"/>
        <v>826</v>
      </c>
      <c r="F828" s="62">
        <f>IF(F827&gt;$B$4,"",WORKDAY(F827,1,Feriados!$A$1:$A$5000))</f>
        <v>45869</v>
      </c>
      <c r="G828" s="64">
        <f t="shared" si="39"/>
        <v>13667.089032185086</v>
      </c>
      <c r="H828" s="64">
        <f t="shared" si="38"/>
        <v>3667.0890321850857</v>
      </c>
    </row>
    <row r="829" spans="5:8" x14ac:dyDescent="0.3">
      <c r="E829" s="63">
        <f t="shared" si="40"/>
        <v>827</v>
      </c>
      <c r="F829" s="62">
        <f>IF(F828&gt;$B$4,"",WORKDAY(F828,1,Feriados!$A$1:$A$5000))</f>
        <v>45870</v>
      </c>
      <c r="G829" s="64">
        <f t="shared" si="39"/>
        <v>13672.259107891241</v>
      </c>
      <c r="H829" s="64">
        <f t="shared" si="38"/>
        <v>3672.259107891241</v>
      </c>
    </row>
    <row r="830" spans="5:8" x14ac:dyDescent="0.3">
      <c r="E830" s="63">
        <f t="shared" si="40"/>
        <v>828</v>
      </c>
      <c r="F830" s="62">
        <f>IF(F829&gt;$B$4,"",WORKDAY(F829,1,Feriados!$A$1:$A$5000))</f>
        <v>45873</v>
      </c>
      <c r="G830" s="64">
        <f t="shared" si="39"/>
        <v>13677.431139367403</v>
      </c>
      <c r="H830" s="64">
        <f t="shared" si="38"/>
        <v>3677.4311393674034</v>
      </c>
    </row>
    <row r="831" spans="5:8" x14ac:dyDescent="0.3">
      <c r="E831" s="63">
        <f t="shared" si="40"/>
        <v>829</v>
      </c>
      <c r="F831" s="62">
        <f>IF(F830&gt;$B$4,"",WORKDAY(F830,1,Feriados!$A$1:$A$5000))</f>
        <v>45874</v>
      </c>
      <c r="G831" s="64">
        <f t="shared" si="39"/>
        <v>13682.605127353414</v>
      </c>
      <c r="H831" s="64">
        <f t="shared" si="38"/>
        <v>3682.605127353414</v>
      </c>
    </row>
    <row r="832" spans="5:8" x14ac:dyDescent="0.3">
      <c r="E832" s="63">
        <f t="shared" si="40"/>
        <v>830</v>
      </c>
      <c r="F832" s="62">
        <f>IF(F831&gt;$B$4,"",WORKDAY(F831,1,Feriados!$A$1:$A$5000))</f>
        <v>45875</v>
      </c>
      <c r="G832" s="64">
        <f t="shared" si="39"/>
        <v>13687.781072589394</v>
      </c>
      <c r="H832" s="64">
        <f t="shared" si="38"/>
        <v>3687.7810725893942</v>
      </c>
    </row>
    <row r="833" spans="5:8" x14ac:dyDescent="0.3">
      <c r="E833" s="63">
        <f t="shared" si="40"/>
        <v>831</v>
      </c>
      <c r="F833" s="62">
        <f>IF(F832&gt;$B$4,"",WORKDAY(F832,1,Feriados!$A$1:$A$5000))</f>
        <v>45876</v>
      </c>
      <c r="G833" s="64">
        <f t="shared" si="39"/>
        <v>13692.958975815744</v>
      </c>
      <c r="H833" s="64">
        <f t="shared" si="38"/>
        <v>3692.9589758157435</v>
      </c>
    </row>
    <row r="834" spans="5:8" x14ac:dyDescent="0.3">
      <c r="E834" s="63">
        <f t="shared" si="40"/>
        <v>832</v>
      </c>
      <c r="F834" s="62">
        <f>IF(F833&gt;$B$4,"",WORKDAY(F833,1,Feriados!$A$1:$A$5000))</f>
        <v>45877</v>
      </c>
      <c r="G834" s="64">
        <f t="shared" si="39"/>
        <v>13698.138837773145</v>
      </c>
      <c r="H834" s="64">
        <f t="shared" si="38"/>
        <v>3698.1388377731455</v>
      </c>
    </row>
    <row r="835" spans="5:8" x14ac:dyDescent="0.3">
      <c r="E835" s="63">
        <f t="shared" si="40"/>
        <v>833</v>
      </c>
      <c r="F835" s="62">
        <f>IF(F834&gt;$B$4,"",WORKDAY(F834,1,Feriados!$A$1:$A$5000))</f>
        <v>45880</v>
      </c>
      <c r="G835" s="64">
        <f t="shared" si="39"/>
        <v>13703.320659202562</v>
      </c>
      <c r="H835" s="64">
        <f t="shared" ref="H835:H898" si="41">IF(F835="","",+((1+$B$11)^(1/252)*G834)-$G$2)</f>
        <v>3703.3206592025617</v>
      </c>
    </row>
    <row r="836" spans="5:8" x14ac:dyDescent="0.3">
      <c r="E836" s="63">
        <f t="shared" si="40"/>
        <v>834</v>
      </c>
      <c r="F836" s="62">
        <f>IF(F835&gt;$B$4,"",WORKDAY(F835,1,Feriados!$A$1:$A$5000))</f>
        <v>45881</v>
      </c>
      <c r="G836" s="64">
        <f t="shared" ref="G836:G899" si="42">IF(F836="","",+(1+$B$11)^(1/252)*G835)</f>
        <v>13708.504440845234</v>
      </c>
      <c r="H836" s="64">
        <f t="shared" si="41"/>
        <v>3708.5044408452341</v>
      </c>
    </row>
    <row r="837" spans="5:8" x14ac:dyDescent="0.3">
      <c r="E837" s="63">
        <f t="shared" ref="E837:E900" si="43">E836+1</f>
        <v>835</v>
      </c>
      <c r="F837" s="62">
        <f>IF(F836&gt;$B$4,"",WORKDAY(F836,1,Feriados!$A$1:$A$5000))</f>
        <v>45882</v>
      </c>
      <c r="G837" s="64">
        <f t="shared" si="42"/>
        <v>13713.690183442683</v>
      </c>
      <c r="H837" s="64">
        <f t="shared" si="41"/>
        <v>3713.6901834426826</v>
      </c>
    </row>
    <row r="838" spans="5:8" x14ac:dyDescent="0.3">
      <c r="E838" s="63">
        <f t="shared" si="43"/>
        <v>836</v>
      </c>
      <c r="F838" s="62">
        <f>IF(F837&gt;$B$4,"",WORKDAY(F837,1,Feriados!$A$1:$A$5000))</f>
        <v>45883</v>
      </c>
      <c r="G838" s="64">
        <f t="shared" si="42"/>
        <v>13718.877887736713</v>
      </c>
      <c r="H838" s="64">
        <f t="shared" si="41"/>
        <v>3718.8778877367131</v>
      </c>
    </row>
    <row r="839" spans="5:8" x14ac:dyDescent="0.3">
      <c r="E839" s="63">
        <f t="shared" si="43"/>
        <v>837</v>
      </c>
      <c r="F839" s="62">
        <f>IF(F838&gt;$B$4,"",WORKDAY(F838,1,Feriados!$A$1:$A$5000))</f>
        <v>45884</v>
      </c>
      <c r="G839" s="64">
        <f t="shared" si="42"/>
        <v>13724.067554469408</v>
      </c>
      <c r="H839" s="64">
        <f t="shared" si="41"/>
        <v>3724.0675544694077</v>
      </c>
    </row>
    <row r="840" spans="5:8" x14ac:dyDescent="0.3">
      <c r="E840" s="63">
        <f t="shared" si="43"/>
        <v>838</v>
      </c>
      <c r="F840" s="62">
        <f>IF(F839&gt;$B$4,"",WORKDAY(F839,1,Feriados!$A$1:$A$5000))</f>
        <v>45887</v>
      </c>
      <c r="G840" s="64">
        <f t="shared" si="42"/>
        <v>13729.259184383131</v>
      </c>
      <c r="H840" s="64">
        <f t="shared" si="41"/>
        <v>3729.2591843831306</v>
      </c>
    </row>
    <row r="841" spans="5:8" x14ac:dyDescent="0.3">
      <c r="E841" s="63">
        <f t="shared" si="43"/>
        <v>839</v>
      </c>
      <c r="F841" s="62">
        <f>IF(F840&gt;$B$4,"",WORKDAY(F840,1,Feriados!$A$1:$A$5000))</f>
        <v>45888</v>
      </c>
      <c r="G841" s="64">
        <f t="shared" si="42"/>
        <v>13734.452778220526</v>
      </c>
      <c r="H841" s="64">
        <f t="shared" si="41"/>
        <v>3734.4527782205259</v>
      </c>
    </row>
    <row r="842" spans="5:8" x14ac:dyDescent="0.3">
      <c r="E842" s="63">
        <f t="shared" si="43"/>
        <v>840</v>
      </c>
      <c r="F842" s="62">
        <f>IF(F841&gt;$B$4,"",WORKDAY(F841,1,Feriados!$A$1:$A$5000))</f>
        <v>45889</v>
      </c>
      <c r="G842" s="64">
        <f t="shared" si="42"/>
        <v>13739.64833672452</v>
      </c>
      <c r="H842" s="64">
        <f t="shared" si="41"/>
        <v>3739.64833672452</v>
      </c>
    </row>
    <row r="843" spans="5:8" x14ac:dyDescent="0.3">
      <c r="E843" s="63">
        <f t="shared" si="43"/>
        <v>841</v>
      </c>
      <c r="F843" s="62">
        <f>IF(F842&gt;$B$4,"",WORKDAY(F842,1,Feriados!$A$1:$A$5000))</f>
        <v>45890</v>
      </c>
      <c r="G843" s="64">
        <f t="shared" si="42"/>
        <v>13744.845860638321</v>
      </c>
      <c r="H843" s="64">
        <f t="shared" si="41"/>
        <v>3744.845860638321</v>
      </c>
    </row>
    <row r="844" spans="5:8" x14ac:dyDescent="0.3">
      <c r="E844" s="63">
        <f t="shared" si="43"/>
        <v>842</v>
      </c>
      <c r="F844" s="62">
        <f>IF(F843&gt;$B$4,"",WORKDAY(F843,1,Feriados!$A$1:$A$5000))</f>
        <v>45891</v>
      </c>
      <c r="G844" s="64">
        <f t="shared" si="42"/>
        <v>13750.045350705415</v>
      </c>
      <c r="H844" s="64">
        <f t="shared" si="41"/>
        <v>3750.0453507054153</v>
      </c>
    </row>
    <row r="845" spans="5:8" x14ac:dyDescent="0.3">
      <c r="E845" s="63">
        <f t="shared" si="43"/>
        <v>843</v>
      </c>
      <c r="F845" s="62">
        <f>IF(F844&gt;$B$4,"",WORKDAY(F844,1,Feriados!$A$1:$A$5000))</f>
        <v>45894</v>
      </c>
      <c r="G845" s="64">
        <f t="shared" si="42"/>
        <v>13755.246807669573</v>
      </c>
      <c r="H845" s="64">
        <f t="shared" si="41"/>
        <v>3755.2468076695732</v>
      </c>
    </row>
    <row r="846" spans="5:8" x14ac:dyDescent="0.3">
      <c r="E846" s="63">
        <f t="shared" si="43"/>
        <v>844</v>
      </c>
      <c r="F846" s="62">
        <f>IF(F845&gt;$B$4,"",WORKDAY(F845,1,Feriados!$A$1:$A$5000))</f>
        <v>45895</v>
      </c>
      <c r="G846" s="64">
        <f t="shared" si="42"/>
        <v>13760.450232274845</v>
      </c>
      <c r="H846" s="64">
        <f t="shared" si="41"/>
        <v>3760.4502322748449</v>
      </c>
    </row>
    <row r="847" spans="5:8" x14ac:dyDescent="0.3">
      <c r="E847" s="63">
        <f t="shared" si="43"/>
        <v>845</v>
      </c>
      <c r="F847" s="62">
        <f>IF(F846&gt;$B$4,"",WORKDAY(F846,1,Feriados!$A$1:$A$5000))</f>
        <v>45896</v>
      </c>
      <c r="G847" s="64">
        <f t="shared" si="42"/>
        <v>13765.655625265563</v>
      </c>
      <c r="H847" s="64">
        <f t="shared" si="41"/>
        <v>3765.6556252655628</v>
      </c>
    </row>
    <row r="848" spans="5:8" x14ac:dyDescent="0.3">
      <c r="E848" s="63">
        <f t="shared" si="43"/>
        <v>846</v>
      </c>
      <c r="F848" s="62">
        <f>IF(F847&gt;$B$4,"",WORKDAY(F847,1,Feriados!$A$1:$A$5000))</f>
        <v>45897</v>
      </c>
      <c r="G848" s="64">
        <f t="shared" si="42"/>
        <v>13770.862987386339</v>
      </c>
      <c r="H848" s="64">
        <f t="shared" si="41"/>
        <v>3770.8629873863392</v>
      </c>
    </row>
    <row r="849" spans="5:8" x14ac:dyDescent="0.3">
      <c r="E849" s="63">
        <f t="shared" si="43"/>
        <v>847</v>
      </c>
      <c r="F849" s="62">
        <f>IF(F848&gt;$B$4,"",WORKDAY(F848,1,Feriados!$A$1:$A$5000))</f>
        <v>45898</v>
      </c>
      <c r="G849" s="64">
        <f t="shared" si="42"/>
        <v>13776.07231938207</v>
      </c>
      <c r="H849" s="64">
        <f t="shared" si="41"/>
        <v>3776.0723193820704</v>
      </c>
    </row>
    <row r="850" spans="5:8" x14ac:dyDescent="0.3">
      <c r="E850" s="63">
        <f t="shared" si="43"/>
        <v>848</v>
      </c>
      <c r="F850" s="62">
        <f>IF(F849&gt;$B$4,"",WORKDAY(F849,1,Feriados!$A$1:$A$5000))</f>
        <v>45901</v>
      </c>
      <c r="G850" s="64">
        <f t="shared" si="42"/>
        <v>13781.283621997934</v>
      </c>
      <c r="H850" s="64">
        <f t="shared" si="41"/>
        <v>3781.2836219979345</v>
      </c>
    </row>
    <row r="851" spans="5:8" x14ac:dyDescent="0.3">
      <c r="E851" s="63">
        <f t="shared" si="43"/>
        <v>849</v>
      </c>
      <c r="F851" s="62">
        <f>IF(F850&gt;$B$4,"",WORKDAY(F850,1,Feriados!$A$1:$A$5000))</f>
        <v>45902</v>
      </c>
      <c r="G851" s="64">
        <f t="shared" si="42"/>
        <v>13786.49689597939</v>
      </c>
      <c r="H851" s="64">
        <f t="shared" si="41"/>
        <v>3786.4968959793896</v>
      </c>
    </row>
    <row r="852" spans="5:8" x14ac:dyDescent="0.3">
      <c r="E852" s="63">
        <f t="shared" si="43"/>
        <v>850</v>
      </c>
      <c r="F852" s="62">
        <f>IF(F851&gt;$B$4,"",WORKDAY(F851,1,Feriados!$A$1:$A$5000))</f>
        <v>45903</v>
      </c>
      <c r="G852" s="64">
        <f t="shared" si="42"/>
        <v>13791.712142072178</v>
      </c>
      <c r="H852" s="64">
        <f t="shared" si="41"/>
        <v>3791.7121420721778</v>
      </c>
    </row>
    <row r="853" spans="5:8" x14ac:dyDescent="0.3">
      <c r="E853" s="63">
        <f t="shared" si="43"/>
        <v>851</v>
      </c>
      <c r="F853" s="62">
        <f>IF(F852&gt;$B$4,"",WORKDAY(F852,1,Feriados!$A$1:$A$5000))</f>
        <v>45904</v>
      </c>
      <c r="G853" s="64">
        <f t="shared" si="42"/>
        <v>13796.929361022321</v>
      </c>
      <c r="H853" s="64">
        <f t="shared" si="41"/>
        <v>3796.9293610223212</v>
      </c>
    </row>
    <row r="854" spans="5:8" x14ac:dyDescent="0.3">
      <c r="E854" s="63">
        <f t="shared" si="43"/>
        <v>852</v>
      </c>
      <c r="F854" s="62">
        <f>IF(F853&gt;$B$4,"",WORKDAY(F853,1,Feriados!$A$1:$A$5000))</f>
        <v>45905</v>
      </c>
      <c r="G854" s="64">
        <f t="shared" si="42"/>
        <v>13802.148553576126</v>
      </c>
      <c r="H854" s="64">
        <f t="shared" si="41"/>
        <v>3802.1485535761258</v>
      </c>
    </row>
    <row r="855" spans="5:8" x14ac:dyDescent="0.3">
      <c r="E855" s="63">
        <f t="shared" si="43"/>
        <v>853</v>
      </c>
      <c r="F855" s="62">
        <f>IF(F854&gt;$B$4,"",WORKDAY(F854,1,Feriados!$A$1:$A$5000))</f>
        <v>45908</v>
      </c>
      <c r="G855" s="64">
        <f t="shared" si="42"/>
        <v>13807.369720480179</v>
      </c>
      <c r="H855" s="64">
        <f t="shared" si="41"/>
        <v>3807.3697204801792</v>
      </c>
    </row>
    <row r="856" spans="5:8" x14ac:dyDescent="0.3">
      <c r="E856" s="63">
        <f t="shared" si="43"/>
        <v>854</v>
      </c>
      <c r="F856" s="62">
        <f>IF(F855&gt;$B$4,"",WORKDAY(F855,1,Feriados!$A$1:$A$5000))</f>
        <v>45909</v>
      </c>
      <c r="G856" s="64">
        <f t="shared" si="42"/>
        <v>13812.592862481351</v>
      </c>
      <c r="H856" s="64">
        <f t="shared" si="41"/>
        <v>3812.5928624813514</v>
      </c>
    </row>
    <row r="857" spans="5:8" x14ac:dyDescent="0.3">
      <c r="E857" s="63">
        <f t="shared" si="43"/>
        <v>855</v>
      </c>
      <c r="F857" s="62">
        <f>IF(F856&gt;$B$4,"",WORKDAY(F856,1,Feriados!$A$1:$A$5000))</f>
        <v>45910</v>
      </c>
      <c r="G857" s="64">
        <f t="shared" si="42"/>
        <v>13817.817980326794</v>
      </c>
      <c r="H857" s="64">
        <f t="shared" si="41"/>
        <v>3817.817980326794</v>
      </c>
    </row>
    <row r="858" spans="5:8" x14ac:dyDescent="0.3">
      <c r="E858" s="63">
        <f t="shared" si="43"/>
        <v>856</v>
      </c>
      <c r="F858" s="62">
        <f>IF(F857&gt;$B$4,"",WORKDAY(F857,1,Feriados!$A$1:$A$5000))</f>
        <v>45911</v>
      </c>
      <c r="G858" s="64">
        <f t="shared" si="42"/>
        <v>13823.045074763944</v>
      </c>
      <c r="H858" s="64">
        <f t="shared" si="41"/>
        <v>3823.0450747639443</v>
      </c>
    </row>
    <row r="859" spans="5:8" x14ac:dyDescent="0.3">
      <c r="E859" s="63">
        <f t="shared" si="43"/>
        <v>857</v>
      </c>
      <c r="F859" s="62">
        <f>IF(F858&gt;$B$4,"",WORKDAY(F858,1,Feriados!$A$1:$A$5000))</f>
        <v>45912</v>
      </c>
      <c r="G859" s="64">
        <f t="shared" si="42"/>
        <v>13828.274146540518</v>
      </c>
      <c r="H859" s="64">
        <f t="shared" si="41"/>
        <v>3828.2741465405179</v>
      </c>
    </row>
    <row r="860" spans="5:8" x14ac:dyDescent="0.3">
      <c r="E860" s="63">
        <f t="shared" si="43"/>
        <v>858</v>
      </c>
      <c r="F860" s="62">
        <f>IF(F859&gt;$B$4,"",WORKDAY(F859,1,Feriados!$A$1:$A$5000))</f>
        <v>45915</v>
      </c>
      <c r="G860" s="64">
        <f t="shared" si="42"/>
        <v>13833.505196404518</v>
      </c>
      <c r="H860" s="64">
        <f t="shared" si="41"/>
        <v>3833.5051964045178</v>
      </c>
    </row>
    <row r="861" spans="5:8" x14ac:dyDescent="0.3">
      <c r="E861" s="63">
        <f t="shared" si="43"/>
        <v>859</v>
      </c>
      <c r="F861" s="62">
        <f>IF(F860&gt;$B$4,"",WORKDAY(F860,1,Feriados!$A$1:$A$5000))</f>
        <v>45916</v>
      </c>
      <c r="G861" s="64">
        <f t="shared" si="42"/>
        <v>13838.738225104227</v>
      </c>
      <c r="H861" s="64">
        <f t="shared" si="41"/>
        <v>3838.7382251042272</v>
      </c>
    </row>
    <row r="862" spans="5:8" x14ac:dyDescent="0.3">
      <c r="E862" s="63">
        <f t="shared" si="43"/>
        <v>860</v>
      </c>
      <c r="F862" s="62">
        <f>IF(F861&gt;$B$4,"",WORKDAY(F861,1,Feriados!$A$1:$A$5000))</f>
        <v>45917</v>
      </c>
      <c r="G862" s="64">
        <f t="shared" si="42"/>
        <v>13843.973233388213</v>
      </c>
      <c r="H862" s="64">
        <f t="shared" si="41"/>
        <v>3843.973233388213</v>
      </c>
    </row>
    <row r="863" spans="5:8" x14ac:dyDescent="0.3">
      <c r="E863" s="63">
        <f t="shared" si="43"/>
        <v>861</v>
      </c>
      <c r="F863" s="62">
        <f>IF(F862&gt;$B$4,"",WORKDAY(F862,1,Feriados!$A$1:$A$5000))</f>
        <v>45918</v>
      </c>
      <c r="G863" s="64">
        <f t="shared" si="42"/>
        <v>13849.210222005324</v>
      </c>
      <c r="H863" s="64">
        <f t="shared" si="41"/>
        <v>3849.2102220053239</v>
      </c>
    </row>
    <row r="864" spans="5:8" x14ac:dyDescent="0.3">
      <c r="E864" s="63">
        <f t="shared" si="43"/>
        <v>862</v>
      </c>
      <c r="F864" s="62">
        <f>IF(F863&gt;$B$4,"",WORKDAY(F863,1,Feriados!$A$1:$A$5000))</f>
        <v>45919</v>
      </c>
      <c r="G864" s="64">
        <f t="shared" si="42"/>
        <v>13854.449191704694</v>
      </c>
      <c r="H864" s="64">
        <f t="shared" si="41"/>
        <v>3854.4491917046944</v>
      </c>
    </row>
    <row r="865" spans="5:8" x14ac:dyDescent="0.3">
      <c r="E865" s="63">
        <f t="shared" si="43"/>
        <v>863</v>
      </c>
      <c r="F865" s="62">
        <f>IF(F864&gt;$B$4,"",WORKDAY(F864,1,Feriados!$A$1:$A$5000))</f>
        <v>45922</v>
      </c>
      <c r="G865" s="64">
        <f t="shared" si="42"/>
        <v>13859.690143235743</v>
      </c>
      <c r="H865" s="64">
        <f t="shared" si="41"/>
        <v>3859.6901432357427</v>
      </c>
    </row>
    <row r="866" spans="5:8" x14ac:dyDescent="0.3">
      <c r="E866" s="63">
        <f t="shared" si="43"/>
        <v>864</v>
      </c>
      <c r="F866" s="62">
        <f>IF(F865&gt;$B$4,"",WORKDAY(F865,1,Feriados!$A$1:$A$5000))</f>
        <v>45923</v>
      </c>
      <c r="G866" s="64">
        <f t="shared" si="42"/>
        <v>13864.933077348167</v>
      </c>
      <c r="H866" s="64">
        <f t="shared" si="41"/>
        <v>3864.933077348167</v>
      </c>
    </row>
    <row r="867" spans="5:8" x14ac:dyDescent="0.3">
      <c r="E867" s="63">
        <f t="shared" si="43"/>
        <v>865</v>
      </c>
      <c r="F867" s="62">
        <f>IF(F866&gt;$B$4,"",WORKDAY(F866,1,Feriados!$A$1:$A$5000))</f>
        <v>45924</v>
      </c>
      <c r="G867" s="64">
        <f t="shared" si="42"/>
        <v>13870.177994791951</v>
      </c>
      <c r="H867" s="64">
        <f t="shared" si="41"/>
        <v>3870.1779947919513</v>
      </c>
    </row>
    <row r="868" spans="5:8" x14ac:dyDescent="0.3">
      <c r="E868" s="63">
        <f t="shared" si="43"/>
        <v>866</v>
      </c>
      <c r="F868" s="62">
        <f>IF(F867&gt;$B$4,"",WORKDAY(F867,1,Feriados!$A$1:$A$5000))</f>
        <v>45925</v>
      </c>
      <c r="G868" s="64">
        <f t="shared" si="42"/>
        <v>13875.424896317363</v>
      </c>
      <c r="H868" s="64">
        <f t="shared" si="41"/>
        <v>3875.4248963173632</v>
      </c>
    </row>
    <row r="869" spans="5:8" x14ac:dyDescent="0.3">
      <c r="E869" s="63">
        <f t="shared" si="43"/>
        <v>867</v>
      </c>
      <c r="F869" s="62">
        <f>IF(F868&gt;$B$4,"",WORKDAY(F868,1,Feriados!$A$1:$A$5000))</f>
        <v>45926</v>
      </c>
      <c r="G869" s="64">
        <f t="shared" si="42"/>
        <v>13880.673782674956</v>
      </c>
      <c r="H869" s="64">
        <f t="shared" si="41"/>
        <v>3880.6737826749559</v>
      </c>
    </row>
    <row r="870" spans="5:8" x14ac:dyDescent="0.3">
      <c r="E870" s="63">
        <f t="shared" si="43"/>
        <v>868</v>
      </c>
      <c r="F870" s="62">
        <f>IF(F869&gt;$B$4,"",WORKDAY(F869,1,Feriados!$A$1:$A$5000))</f>
        <v>45929</v>
      </c>
      <c r="G870" s="64">
        <f t="shared" si="42"/>
        <v>13885.924654615563</v>
      </c>
      <c r="H870" s="64">
        <f t="shared" si="41"/>
        <v>3885.9246546155628</v>
      </c>
    </row>
    <row r="871" spans="5:8" x14ac:dyDescent="0.3">
      <c r="E871" s="63">
        <f t="shared" si="43"/>
        <v>869</v>
      </c>
      <c r="F871" s="62">
        <f>IF(F870&gt;$B$4,"",WORKDAY(F870,1,Feriados!$A$1:$A$5000))</f>
        <v>45930</v>
      </c>
      <c r="G871" s="64">
        <f t="shared" si="42"/>
        <v>13891.177512890303</v>
      </c>
      <c r="H871" s="64">
        <f t="shared" si="41"/>
        <v>3891.1775128903028</v>
      </c>
    </row>
    <row r="872" spans="5:8" x14ac:dyDescent="0.3">
      <c r="E872" s="63">
        <f t="shared" si="43"/>
        <v>870</v>
      </c>
      <c r="F872" s="62">
        <f>IF(F871&gt;$B$4,"",WORKDAY(F871,1,Feriados!$A$1:$A$5000))</f>
        <v>45931</v>
      </c>
      <c r="G872" s="64">
        <f t="shared" si="42"/>
        <v>13896.43235825058</v>
      </c>
      <c r="H872" s="64">
        <f t="shared" si="41"/>
        <v>3896.4323582505804</v>
      </c>
    </row>
    <row r="873" spans="5:8" x14ac:dyDescent="0.3">
      <c r="E873" s="63">
        <f t="shared" si="43"/>
        <v>871</v>
      </c>
      <c r="F873" s="62">
        <f>IF(F872&gt;$B$4,"",WORKDAY(F872,1,Feriados!$A$1:$A$5000))</f>
        <v>45932</v>
      </c>
      <c r="G873" s="64">
        <f t="shared" si="42"/>
        <v>13901.689191448084</v>
      </c>
      <c r="H873" s="64">
        <f t="shared" si="41"/>
        <v>3901.6891914480839</v>
      </c>
    </row>
    <row r="874" spans="5:8" x14ac:dyDescent="0.3">
      <c r="E874" s="63">
        <f t="shared" si="43"/>
        <v>872</v>
      </c>
      <c r="F874" s="62">
        <f>IF(F873&gt;$B$4,"",WORKDAY(F873,1,Feriados!$A$1:$A$5000))</f>
        <v>45933</v>
      </c>
      <c r="G874" s="64">
        <f t="shared" si="42"/>
        <v>13906.948013234784</v>
      </c>
      <c r="H874" s="64">
        <f t="shared" si="41"/>
        <v>3906.9480132347835</v>
      </c>
    </row>
    <row r="875" spans="5:8" x14ac:dyDescent="0.3">
      <c r="E875" s="63">
        <f t="shared" si="43"/>
        <v>873</v>
      </c>
      <c r="F875" s="62">
        <f>IF(F874&gt;$B$4,"",WORKDAY(F874,1,Feriados!$A$1:$A$5000))</f>
        <v>45936</v>
      </c>
      <c r="G875" s="64">
        <f t="shared" si="42"/>
        <v>13912.208824362937</v>
      </c>
      <c r="H875" s="64">
        <f t="shared" si="41"/>
        <v>3912.2088243629369</v>
      </c>
    </row>
    <row r="876" spans="5:8" x14ac:dyDescent="0.3">
      <c r="E876" s="63">
        <f t="shared" si="43"/>
        <v>874</v>
      </c>
      <c r="F876" s="62">
        <f>IF(F875&gt;$B$4,"",WORKDAY(F875,1,Feriados!$A$1:$A$5000))</f>
        <v>45937</v>
      </c>
      <c r="G876" s="64">
        <f t="shared" si="42"/>
        <v>13917.471625585085</v>
      </c>
      <c r="H876" s="64">
        <f t="shared" si="41"/>
        <v>3917.4716255850853</v>
      </c>
    </row>
    <row r="877" spans="5:8" x14ac:dyDescent="0.3">
      <c r="E877" s="63">
        <f t="shared" si="43"/>
        <v>875</v>
      </c>
      <c r="F877" s="62">
        <f>IF(F876&gt;$B$4,"",WORKDAY(F876,1,Feriados!$A$1:$A$5000))</f>
        <v>45938</v>
      </c>
      <c r="G877" s="64">
        <f t="shared" si="42"/>
        <v>13922.736417654054</v>
      </c>
      <c r="H877" s="64">
        <f t="shared" si="41"/>
        <v>3922.7364176540541</v>
      </c>
    </row>
    <row r="878" spans="5:8" x14ac:dyDescent="0.3">
      <c r="E878" s="63">
        <f t="shared" si="43"/>
        <v>876</v>
      </c>
      <c r="F878" s="62">
        <f>IF(F877&gt;$B$4,"",WORKDAY(F877,1,Feriados!$A$1:$A$5000))</f>
        <v>45939</v>
      </c>
      <c r="G878" s="64">
        <f t="shared" si="42"/>
        <v>13928.003201322954</v>
      </c>
      <c r="H878" s="64">
        <f t="shared" si="41"/>
        <v>3928.0032013229538</v>
      </c>
    </row>
    <row r="879" spans="5:8" x14ac:dyDescent="0.3">
      <c r="E879" s="63">
        <f t="shared" si="43"/>
        <v>877</v>
      </c>
      <c r="F879" s="62">
        <f>IF(F878&gt;$B$4,"",WORKDAY(F878,1,Feriados!$A$1:$A$5000))</f>
        <v>45940</v>
      </c>
      <c r="G879" s="64">
        <f t="shared" si="42"/>
        <v>13933.271977345181</v>
      </c>
      <c r="H879" s="64">
        <f t="shared" si="41"/>
        <v>3933.2719773451809</v>
      </c>
    </row>
    <row r="880" spans="5:8" x14ac:dyDescent="0.3">
      <c r="E880" s="63">
        <f t="shared" si="43"/>
        <v>878</v>
      </c>
      <c r="F880" s="62">
        <f>IF(F879&gt;$B$4,"",WORKDAY(F879,1,Feriados!$A$1:$A$5000))</f>
        <v>45943</v>
      </c>
      <c r="G880" s="64">
        <f t="shared" si="42"/>
        <v>13938.542746474415</v>
      </c>
      <c r="H880" s="64">
        <f t="shared" si="41"/>
        <v>3938.5427464744153</v>
      </c>
    </row>
    <row r="881" spans="5:8" x14ac:dyDescent="0.3">
      <c r="E881" s="63">
        <f t="shared" si="43"/>
        <v>879</v>
      </c>
      <c r="F881" s="62">
        <f>IF(F880&gt;$B$4,"",WORKDAY(F880,1,Feriados!$A$1:$A$5000))</f>
        <v>45944</v>
      </c>
      <c r="G881" s="64">
        <f t="shared" si="42"/>
        <v>13943.815509464621</v>
      </c>
      <c r="H881" s="64">
        <f t="shared" si="41"/>
        <v>3943.8155094646208</v>
      </c>
    </row>
    <row r="882" spans="5:8" x14ac:dyDescent="0.3">
      <c r="E882" s="63">
        <f t="shared" si="43"/>
        <v>880</v>
      </c>
      <c r="F882" s="62">
        <f>IF(F881&gt;$B$4,"",WORKDAY(F881,1,Feriados!$A$1:$A$5000))</f>
        <v>45945</v>
      </c>
      <c r="G882" s="64">
        <f t="shared" si="42"/>
        <v>13949.090267070051</v>
      </c>
      <c r="H882" s="64">
        <f t="shared" si="41"/>
        <v>3949.0902670700507</v>
      </c>
    </row>
    <row r="883" spans="5:8" x14ac:dyDescent="0.3">
      <c r="E883" s="63">
        <f t="shared" si="43"/>
        <v>881</v>
      </c>
      <c r="F883" s="62">
        <f>IF(F882&gt;$B$4,"",WORKDAY(F882,1,Feriados!$A$1:$A$5000))</f>
        <v>45946</v>
      </c>
      <c r="G883" s="64">
        <f t="shared" si="42"/>
        <v>13954.36702004524</v>
      </c>
      <c r="H883" s="64">
        <f t="shared" si="41"/>
        <v>3954.3670200452398</v>
      </c>
    </row>
    <row r="884" spans="5:8" x14ac:dyDescent="0.3">
      <c r="E884" s="63">
        <f t="shared" si="43"/>
        <v>882</v>
      </c>
      <c r="F884" s="62">
        <f>IF(F883&gt;$B$4,"",WORKDAY(F883,1,Feriados!$A$1:$A$5000))</f>
        <v>45947</v>
      </c>
      <c r="G884" s="64">
        <f t="shared" si="42"/>
        <v>13959.645769145009</v>
      </c>
      <c r="H884" s="64">
        <f t="shared" si="41"/>
        <v>3959.6457691450087</v>
      </c>
    </row>
    <row r="885" spans="5:8" x14ac:dyDescent="0.3">
      <c r="E885" s="63">
        <f t="shared" si="43"/>
        <v>883</v>
      </c>
      <c r="F885" s="62">
        <f>IF(F884&gt;$B$4,"",WORKDAY(F884,1,Feriados!$A$1:$A$5000))</f>
        <v>45950</v>
      </c>
      <c r="G885" s="64">
        <f t="shared" si="42"/>
        <v>13964.926515124465</v>
      </c>
      <c r="H885" s="64">
        <f t="shared" si="41"/>
        <v>3964.9265151244654</v>
      </c>
    </row>
    <row r="886" spans="5:8" x14ac:dyDescent="0.3">
      <c r="E886" s="63">
        <f t="shared" si="43"/>
        <v>884</v>
      </c>
      <c r="F886" s="62">
        <f>IF(F885&gt;$B$4,"",WORKDAY(F885,1,Feriados!$A$1:$A$5000))</f>
        <v>45951</v>
      </c>
      <c r="G886" s="64">
        <f t="shared" si="42"/>
        <v>13970.209258739003</v>
      </c>
      <c r="H886" s="64">
        <f t="shared" si="41"/>
        <v>3970.2092587390034</v>
      </c>
    </row>
    <row r="887" spans="5:8" x14ac:dyDescent="0.3">
      <c r="E887" s="63">
        <f t="shared" si="43"/>
        <v>885</v>
      </c>
      <c r="F887" s="62">
        <f>IF(F886&gt;$B$4,"",WORKDAY(F886,1,Feriados!$A$1:$A$5000))</f>
        <v>45952</v>
      </c>
      <c r="G887" s="64">
        <f t="shared" si="42"/>
        <v>13975.4940007443</v>
      </c>
      <c r="H887" s="64">
        <f t="shared" si="41"/>
        <v>3975.4940007443001</v>
      </c>
    </row>
    <row r="888" spans="5:8" x14ac:dyDescent="0.3">
      <c r="E888" s="63">
        <f t="shared" si="43"/>
        <v>886</v>
      </c>
      <c r="F888" s="62">
        <f>IF(F887&gt;$B$4,"",WORKDAY(F887,1,Feriados!$A$1:$A$5000))</f>
        <v>45953</v>
      </c>
      <c r="G888" s="64">
        <f t="shared" si="42"/>
        <v>13980.78074189632</v>
      </c>
      <c r="H888" s="64">
        <f t="shared" si="41"/>
        <v>3980.7807418963203</v>
      </c>
    </row>
    <row r="889" spans="5:8" x14ac:dyDescent="0.3">
      <c r="E889" s="63">
        <f t="shared" si="43"/>
        <v>887</v>
      </c>
      <c r="F889" s="62">
        <f>IF(F888&gt;$B$4,"",WORKDAY(F888,1,Feriados!$A$1:$A$5000))</f>
        <v>45954</v>
      </c>
      <c r="G889" s="64">
        <f t="shared" si="42"/>
        <v>13986.069482951314</v>
      </c>
      <c r="H889" s="64">
        <f t="shared" si="41"/>
        <v>3986.0694829513141</v>
      </c>
    </row>
    <row r="890" spans="5:8" x14ac:dyDescent="0.3">
      <c r="E890" s="63">
        <f t="shared" si="43"/>
        <v>888</v>
      </c>
      <c r="F890" s="62">
        <f>IF(F889&gt;$B$4,"",WORKDAY(F889,1,Feriados!$A$1:$A$5000))</f>
        <v>45957</v>
      </c>
      <c r="G890" s="64">
        <f t="shared" si="42"/>
        <v>13991.360224665817</v>
      </c>
      <c r="H890" s="64">
        <f t="shared" si="41"/>
        <v>3991.3602246658174</v>
      </c>
    </row>
    <row r="891" spans="5:8" x14ac:dyDescent="0.3">
      <c r="E891" s="63">
        <f t="shared" si="43"/>
        <v>889</v>
      </c>
      <c r="F891" s="62">
        <f>IF(F890&gt;$B$4,"",WORKDAY(F890,1,Feriados!$A$1:$A$5000))</f>
        <v>45958</v>
      </c>
      <c r="G891" s="64">
        <f t="shared" si="42"/>
        <v>13996.652967796652</v>
      </c>
      <c r="H891" s="64">
        <f t="shared" si="41"/>
        <v>3996.6529677966519</v>
      </c>
    </row>
    <row r="892" spans="5:8" x14ac:dyDescent="0.3">
      <c r="E892" s="63">
        <f t="shared" si="43"/>
        <v>890</v>
      </c>
      <c r="F892" s="62">
        <f>IF(F891&gt;$B$4,"",WORKDAY(F891,1,Feriados!$A$1:$A$5000))</f>
        <v>45959</v>
      </c>
      <c r="G892" s="64">
        <f t="shared" si="42"/>
        <v>14001.947713100928</v>
      </c>
      <c r="H892" s="64">
        <f t="shared" si="41"/>
        <v>4001.947713100928</v>
      </c>
    </row>
    <row r="893" spans="5:8" x14ac:dyDescent="0.3">
      <c r="E893" s="63">
        <f t="shared" si="43"/>
        <v>891</v>
      </c>
      <c r="F893" s="62">
        <f>IF(F892&gt;$B$4,"",WORKDAY(F892,1,Feriados!$A$1:$A$5000))</f>
        <v>45960</v>
      </c>
      <c r="G893" s="64">
        <f t="shared" si="42"/>
        <v>14007.24446133604</v>
      </c>
      <c r="H893" s="64">
        <f t="shared" si="41"/>
        <v>4007.2444613360403</v>
      </c>
    </row>
    <row r="894" spans="5:8" x14ac:dyDescent="0.3">
      <c r="E894" s="63">
        <f t="shared" si="43"/>
        <v>892</v>
      </c>
      <c r="F894" s="62">
        <f>IF(F893&gt;$B$4,"",WORKDAY(F893,1,Feriados!$A$1:$A$5000))</f>
        <v>45961</v>
      </c>
      <c r="G894" s="64">
        <f t="shared" si="42"/>
        <v>14012.543213259672</v>
      </c>
      <c r="H894" s="64">
        <f t="shared" si="41"/>
        <v>4012.5432132596725</v>
      </c>
    </row>
    <row r="895" spans="5:8" x14ac:dyDescent="0.3">
      <c r="E895" s="63">
        <f t="shared" si="43"/>
        <v>893</v>
      </c>
      <c r="F895" s="62">
        <f>IF(F894&gt;$B$4,"",WORKDAY(F894,1,Feriados!$A$1:$A$5000))</f>
        <v>45964</v>
      </c>
      <c r="G895" s="64">
        <f t="shared" si="42"/>
        <v>14017.84396962979</v>
      </c>
      <c r="H895" s="64">
        <f t="shared" si="41"/>
        <v>4017.8439696297901</v>
      </c>
    </row>
    <row r="896" spans="5:8" x14ac:dyDescent="0.3">
      <c r="E896" s="63">
        <f t="shared" si="43"/>
        <v>894</v>
      </c>
      <c r="F896" s="62">
        <f>IF(F895&gt;$B$4,"",WORKDAY(F895,1,Feriados!$A$1:$A$5000))</f>
        <v>45965</v>
      </c>
      <c r="G896" s="64">
        <f t="shared" si="42"/>
        <v>14023.14673120465</v>
      </c>
      <c r="H896" s="64">
        <f t="shared" si="41"/>
        <v>4023.1467312046498</v>
      </c>
    </row>
    <row r="897" spans="5:8" x14ac:dyDescent="0.3">
      <c r="E897" s="63">
        <f t="shared" si="43"/>
        <v>895</v>
      </c>
      <c r="F897" s="62">
        <f>IF(F896&gt;$B$4,"",WORKDAY(F896,1,Feriados!$A$1:$A$5000))</f>
        <v>45966</v>
      </c>
      <c r="G897" s="64">
        <f t="shared" si="42"/>
        <v>14028.451498742794</v>
      </c>
      <c r="H897" s="64">
        <f t="shared" si="41"/>
        <v>4028.4514987427938</v>
      </c>
    </row>
    <row r="898" spans="5:8" x14ac:dyDescent="0.3">
      <c r="E898" s="63">
        <f t="shared" si="43"/>
        <v>896</v>
      </c>
      <c r="F898" s="62">
        <f>IF(F897&gt;$B$4,"",WORKDAY(F897,1,Feriados!$A$1:$A$5000))</f>
        <v>45967</v>
      </c>
      <c r="G898" s="64">
        <f t="shared" si="42"/>
        <v>14033.75827300305</v>
      </c>
      <c r="H898" s="64">
        <f t="shared" si="41"/>
        <v>4033.7582730030499</v>
      </c>
    </row>
    <row r="899" spans="5:8" x14ac:dyDescent="0.3">
      <c r="E899" s="63">
        <f t="shared" si="43"/>
        <v>897</v>
      </c>
      <c r="F899" s="62">
        <f>IF(F898&gt;$B$4,"",WORKDAY(F898,1,Feriados!$A$1:$A$5000))</f>
        <v>45968</v>
      </c>
      <c r="G899" s="64">
        <f t="shared" si="42"/>
        <v>14039.067054744535</v>
      </c>
      <c r="H899" s="64">
        <f t="shared" ref="H899:H962" si="44">IF(F899="","",+((1+$B$11)^(1/252)*G898)-$G$2)</f>
        <v>4039.0670547445352</v>
      </c>
    </row>
    <row r="900" spans="5:8" x14ac:dyDescent="0.3">
      <c r="E900" s="63">
        <f t="shared" si="43"/>
        <v>898</v>
      </c>
      <c r="F900" s="62">
        <f>IF(F899&gt;$B$4,"",WORKDAY(F899,1,Feriados!$A$1:$A$5000))</f>
        <v>45971</v>
      </c>
      <c r="G900" s="64">
        <f t="shared" ref="G900:G963" si="45">IF(F900="","",+(1+$B$11)^(1/252)*G899)</f>
        <v>14044.377844726652</v>
      </c>
      <c r="H900" s="64">
        <f t="shared" si="44"/>
        <v>4044.3778447266523</v>
      </c>
    </row>
    <row r="901" spans="5:8" x14ac:dyDescent="0.3">
      <c r="E901" s="63">
        <f t="shared" ref="E901:E964" si="46">E900+1</f>
        <v>899</v>
      </c>
      <c r="F901" s="62">
        <f>IF(F900&gt;$B$4,"",WORKDAY(F900,1,Feriados!$A$1:$A$5000))</f>
        <v>45972</v>
      </c>
      <c r="G901" s="64">
        <f t="shared" si="45"/>
        <v>14049.690643709091</v>
      </c>
      <c r="H901" s="64">
        <f t="shared" si="44"/>
        <v>4049.6906437090911</v>
      </c>
    </row>
    <row r="902" spans="5:8" x14ac:dyDescent="0.3">
      <c r="E902" s="63">
        <f t="shared" si="46"/>
        <v>900</v>
      </c>
      <c r="F902" s="62">
        <f>IF(F901&gt;$B$4,"",WORKDAY(F901,1,Feriados!$A$1:$A$5000))</f>
        <v>45973</v>
      </c>
      <c r="G902" s="64">
        <f t="shared" si="45"/>
        <v>14055.005452451829</v>
      </c>
      <c r="H902" s="64">
        <f t="shared" si="44"/>
        <v>4055.0054524518291</v>
      </c>
    </row>
    <row r="903" spans="5:8" x14ac:dyDescent="0.3">
      <c r="E903" s="63">
        <f t="shared" si="46"/>
        <v>901</v>
      </c>
      <c r="F903" s="62">
        <f>IF(F902&gt;$B$4,"",WORKDAY(F902,1,Feriados!$A$1:$A$5000))</f>
        <v>45974</v>
      </c>
      <c r="G903" s="64">
        <f t="shared" si="45"/>
        <v>14060.322271715133</v>
      </c>
      <c r="H903" s="64">
        <f t="shared" si="44"/>
        <v>4060.322271715133</v>
      </c>
    </row>
    <row r="904" spans="5:8" x14ac:dyDescent="0.3">
      <c r="E904" s="63">
        <f t="shared" si="46"/>
        <v>902</v>
      </c>
      <c r="F904" s="62">
        <f>IF(F903&gt;$B$4,"",WORKDAY(F903,1,Feriados!$A$1:$A$5000))</f>
        <v>45975</v>
      </c>
      <c r="G904" s="64">
        <f t="shared" si="45"/>
        <v>14065.641102259555</v>
      </c>
      <c r="H904" s="64">
        <f t="shared" si="44"/>
        <v>4065.6411022595548</v>
      </c>
    </row>
    <row r="905" spans="5:8" x14ac:dyDescent="0.3">
      <c r="E905" s="63">
        <f t="shared" si="46"/>
        <v>903</v>
      </c>
      <c r="F905" s="62">
        <f>IF(F904&gt;$B$4,"",WORKDAY(F904,1,Feriados!$A$1:$A$5000))</f>
        <v>45978</v>
      </c>
      <c r="G905" s="64">
        <f t="shared" si="45"/>
        <v>14070.961944845934</v>
      </c>
      <c r="H905" s="64">
        <f t="shared" si="44"/>
        <v>4070.9619448459343</v>
      </c>
    </row>
    <row r="906" spans="5:8" x14ac:dyDescent="0.3">
      <c r="E906" s="63">
        <f t="shared" si="46"/>
        <v>904</v>
      </c>
      <c r="F906" s="62">
        <f>IF(F905&gt;$B$4,"",WORKDAY(F905,1,Feriados!$A$1:$A$5000))</f>
        <v>45979</v>
      </c>
      <c r="G906" s="64">
        <f t="shared" si="45"/>
        <v>14076.2848002354</v>
      </c>
      <c r="H906" s="64">
        <f t="shared" si="44"/>
        <v>4076.2848002354003</v>
      </c>
    </row>
    <row r="907" spans="5:8" x14ac:dyDescent="0.3">
      <c r="E907" s="63">
        <f t="shared" si="46"/>
        <v>905</v>
      </c>
      <c r="F907" s="62">
        <f>IF(F906&gt;$B$4,"",WORKDAY(F906,1,Feriados!$A$1:$A$5000))</f>
        <v>45980</v>
      </c>
      <c r="G907" s="64">
        <f t="shared" si="45"/>
        <v>14081.609669189369</v>
      </c>
      <c r="H907" s="64">
        <f t="shared" si="44"/>
        <v>4081.609669189369</v>
      </c>
    </row>
    <row r="908" spans="5:8" x14ac:dyDescent="0.3">
      <c r="E908" s="63">
        <f t="shared" si="46"/>
        <v>906</v>
      </c>
      <c r="F908" s="62">
        <f>IF(F907&gt;$B$4,"",WORKDAY(F907,1,Feriados!$A$1:$A$5000))</f>
        <v>45982</v>
      </c>
      <c r="G908" s="64">
        <f t="shared" si="45"/>
        <v>14086.936552469546</v>
      </c>
      <c r="H908" s="64">
        <f t="shared" si="44"/>
        <v>4086.9365524695459</v>
      </c>
    </row>
    <row r="909" spans="5:8" x14ac:dyDescent="0.3">
      <c r="E909" s="63">
        <f t="shared" si="46"/>
        <v>907</v>
      </c>
      <c r="F909" s="62">
        <f>IF(F908&gt;$B$4,"",WORKDAY(F908,1,Feriados!$A$1:$A$5000))</f>
        <v>45985</v>
      </c>
      <c r="G909" s="64">
        <f t="shared" si="45"/>
        <v>14092.265450837924</v>
      </c>
      <c r="H909" s="64">
        <f t="shared" si="44"/>
        <v>4092.2654508379237</v>
      </c>
    </row>
    <row r="910" spans="5:8" x14ac:dyDescent="0.3">
      <c r="E910" s="63">
        <f t="shared" si="46"/>
        <v>908</v>
      </c>
      <c r="F910" s="62">
        <f>IF(F909&gt;$B$4,"",WORKDAY(F909,1,Feriados!$A$1:$A$5000))</f>
        <v>45986</v>
      </c>
      <c r="G910" s="64">
        <f t="shared" si="45"/>
        <v>14097.596365056781</v>
      </c>
      <c r="H910" s="64">
        <f t="shared" si="44"/>
        <v>4097.596365056781</v>
      </c>
    </row>
    <row r="911" spans="5:8" x14ac:dyDescent="0.3">
      <c r="E911" s="63">
        <f t="shared" si="46"/>
        <v>909</v>
      </c>
      <c r="F911" s="62">
        <f>IF(F910&gt;$B$4,"",WORKDAY(F910,1,Feriados!$A$1:$A$5000))</f>
        <v>45987</v>
      </c>
      <c r="G911" s="64">
        <f t="shared" si="45"/>
        <v>14102.929295888689</v>
      </c>
      <c r="H911" s="64">
        <f t="shared" si="44"/>
        <v>4102.929295888689</v>
      </c>
    </row>
    <row r="912" spans="5:8" x14ac:dyDescent="0.3">
      <c r="E912" s="63">
        <f t="shared" si="46"/>
        <v>910</v>
      </c>
      <c r="F912" s="62">
        <f>IF(F911&gt;$B$4,"",WORKDAY(F911,1,Feriados!$A$1:$A$5000))</f>
        <v>45988</v>
      </c>
      <c r="G912" s="64">
        <f t="shared" si="45"/>
        <v>14108.264244096505</v>
      </c>
      <c r="H912" s="64">
        <f t="shared" si="44"/>
        <v>4108.2642440965046</v>
      </c>
    </row>
    <row r="913" spans="5:8" x14ac:dyDescent="0.3">
      <c r="E913" s="63">
        <f t="shared" si="46"/>
        <v>911</v>
      </c>
      <c r="F913" s="62">
        <f>IF(F912&gt;$B$4,"",WORKDAY(F912,1,Feriados!$A$1:$A$5000))</f>
        <v>45989</v>
      </c>
      <c r="G913" s="64">
        <f t="shared" si="45"/>
        <v>14113.601210443372</v>
      </c>
      <c r="H913" s="64">
        <f t="shared" si="44"/>
        <v>4113.6012104433721</v>
      </c>
    </row>
    <row r="914" spans="5:8" x14ac:dyDescent="0.3">
      <c r="E914" s="63">
        <f t="shared" si="46"/>
        <v>912</v>
      </c>
      <c r="F914" s="62">
        <f>IF(F913&gt;$B$4,"",WORKDAY(F913,1,Feriados!$A$1:$A$5000))</f>
        <v>45992</v>
      </c>
      <c r="G914" s="64">
        <f t="shared" si="45"/>
        <v>14118.940195692729</v>
      </c>
      <c r="H914" s="64">
        <f t="shared" si="44"/>
        <v>4118.9401956927286</v>
      </c>
    </row>
    <row r="915" spans="5:8" x14ac:dyDescent="0.3">
      <c r="E915" s="63">
        <f t="shared" si="46"/>
        <v>913</v>
      </c>
      <c r="F915" s="62">
        <f>IF(F914&gt;$B$4,"",WORKDAY(F914,1,Feriados!$A$1:$A$5000))</f>
        <v>45993</v>
      </c>
      <c r="G915" s="64">
        <f t="shared" si="45"/>
        <v>14124.281200608297</v>
      </c>
      <c r="H915" s="64">
        <f t="shared" si="44"/>
        <v>4124.2812006082968</v>
      </c>
    </row>
    <row r="916" spans="5:8" x14ac:dyDescent="0.3">
      <c r="E916" s="63">
        <f t="shared" si="46"/>
        <v>914</v>
      </c>
      <c r="F916" s="62">
        <f>IF(F915&gt;$B$4,"",WORKDAY(F915,1,Feriados!$A$1:$A$5000))</f>
        <v>45994</v>
      </c>
      <c r="G916" s="64">
        <f t="shared" si="45"/>
        <v>14129.62422595409</v>
      </c>
      <c r="H916" s="64">
        <f t="shared" si="44"/>
        <v>4129.6242259540904</v>
      </c>
    </row>
    <row r="917" spans="5:8" x14ac:dyDescent="0.3">
      <c r="E917" s="63">
        <f t="shared" si="46"/>
        <v>915</v>
      </c>
      <c r="F917" s="62">
        <f>IF(F916&gt;$B$4,"",WORKDAY(F916,1,Feriados!$A$1:$A$5000))</f>
        <v>45995</v>
      </c>
      <c r="G917" s="64">
        <f t="shared" si="45"/>
        <v>14134.969272494409</v>
      </c>
      <c r="H917" s="64">
        <f t="shared" si="44"/>
        <v>4134.9692724944089</v>
      </c>
    </row>
    <row r="918" spans="5:8" x14ac:dyDescent="0.3">
      <c r="E918" s="63">
        <f t="shared" si="46"/>
        <v>916</v>
      </c>
      <c r="F918" s="62">
        <f>IF(F917&gt;$B$4,"",WORKDAY(F917,1,Feriados!$A$1:$A$5000))</f>
        <v>45996</v>
      </c>
      <c r="G918" s="64">
        <f t="shared" si="45"/>
        <v>14140.316340993844</v>
      </c>
      <c r="H918" s="64">
        <f t="shared" si="44"/>
        <v>4140.3163409938443</v>
      </c>
    </row>
    <row r="919" spans="5:8" x14ac:dyDescent="0.3">
      <c r="E919" s="63">
        <f t="shared" si="46"/>
        <v>917</v>
      </c>
      <c r="F919" s="62">
        <f>IF(F918&gt;$B$4,"",WORKDAY(F918,1,Feriados!$A$1:$A$5000))</f>
        <v>45999</v>
      </c>
      <c r="G919" s="64">
        <f t="shared" si="45"/>
        <v>14145.665432217276</v>
      </c>
      <c r="H919" s="64">
        <f t="shared" si="44"/>
        <v>4145.6654322172762</v>
      </c>
    </row>
    <row r="920" spans="5:8" x14ac:dyDescent="0.3">
      <c r="E920" s="63">
        <f t="shared" si="46"/>
        <v>918</v>
      </c>
      <c r="F920" s="62">
        <f>IF(F919&gt;$B$4,"",WORKDAY(F919,1,Feriados!$A$1:$A$5000))</f>
        <v>46000</v>
      </c>
      <c r="G920" s="64">
        <f t="shared" si="45"/>
        <v>14151.016546929874</v>
      </c>
      <c r="H920" s="64">
        <f t="shared" si="44"/>
        <v>4151.0165469298736</v>
      </c>
    </row>
    <row r="921" spans="5:8" x14ac:dyDescent="0.3">
      <c r="E921" s="63">
        <f t="shared" si="46"/>
        <v>919</v>
      </c>
      <c r="F921" s="62">
        <f>IF(F920&gt;$B$4,"",WORKDAY(F920,1,Feriados!$A$1:$A$5000))</f>
        <v>46001</v>
      </c>
      <c r="G921" s="64">
        <f t="shared" si="45"/>
        <v>14156.369685897096</v>
      </c>
      <c r="H921" s="64">
        <f t="shared" si="44"/>
        <v>4156.3696858970961</v>
      </c>
    </row>
    <row r="922" spans="5:8" x14ac:dyDescent="0.3">
      <c r="E922" s="63">
        <f t="shared" si="46"/>
        <v>920</v>
      </c>
      <c r="F922" s="62">
        <f>IF(F921&gt;$B$4,"",WORKDAY(F921,1,Feriados!$A$1:$A$5000))</f>
        <v>46002</v>
      </c>
      <c r="G922" s="64">
        <f t="shared" si="45"/>
        <v>14161.724849884691</v>
      </c>
      <c r="H922" s="64">
        <f t="shared" si="44"/>
        <v>4161.7248498846911</v>
      </c>
    </row>
    <row r="923" spans="5:8" x14ac:dyDescent="0.3">
      <c r="E923" s="63">
        <f t="shared" si="46"/>
        <v>921</v>
      </c>
      <c r="F923" s="62">
        <f>IF(F922&gt;$B$4,"",WORKDAY(F922,1,Feriados!$A$1:$A$5000))</f>
        <v>46003</v>
      </c>
      <c r="G923" s="64">
        <f t="shared" si="45"/>
        <v>14167.082039658697</v>
      </c>
      <c r="H923" s="64">
        <f t="shared" si="44"/>
        <v>4167.0820396586969</v>
      </c>
    </row>
    <row r="924" spans="5:8" x14ac:dyDescent="0.3">
      <c r="E924" s="63">
        <f t="shared" si="46"/>
        <v>922</v>
      </c>
      <c r="F924" s="62">
        <f>IF(F923&gt;$B$4,"",WORKDAY(F923,1,Feriados!$A$1:$A$5000))</f>
        <v>46006</v>
      </c>
      <c r="G924" s="64">
        <f t="shared" si="45"/>
        <v>14172.441255985441</v>
      </c>
      <c r="H924" s="64">
        <f t="shared" si="44"/>
        <v>4172.4412559854409</v>
      </c>
    </row>
    <row r="925" spans="5:8" x14ac:dyDescent="0.3">
      <c r="E925" s="63">
        <f t="shared" si="46"/>
        <v>923</v>
      </c>
      <c r="F925" s="62">
        <f>IF(F924&gt;$B$4,"",WORKDAY(F924,1,Feriados!$A$1:$A$5000))</f>
        <v>46007</v>
      </c>
      <c r="G925" s="64">
        <f t="shared" si="45"/>
        <v>14177.802499631542</v>
      </c>
      <c r="H925" s="64">
        <f t="shared" si="44"/>
        <v>4177.8024996315417</v>
      </c>
    </row>
    <row r="926" spans="5:8" x14ac:dyDescent="0.3">
      <c r="E926" s="63">
        <f t="shared" si="46"/>
        <v>924</v>
      </c>
      <c r="F926" s="62">
        <f>IF(F925&gt;$B$4,"",WORKDAY(F925,1,Feriados!$A$1:$A$5000))</f>
        <v>46008</v>
      </c>
      <c r="G926" s="64">
        <f t="shared" si="45"/>
        <v>14183.165771363905</v>
      </c>
      <c r="H926" s="64">
        <f t="shared" si="44"/>
        <v>4183.1657713639052</v>
      </c>
    </row>
    <row r="927" spans="5:8" x14ac:dyDescent="0.3">
      <c r="E927" s="63">
        <f t="shared" si="46"/>
        <v>925</v>
      </c>
      <c r="F927" s="62">
        <f>IF(F926&gt;$B$4,"",WORKDAY(F926,1,Feriados!$A$1:$A$5000))</f>
        <v>46009</v>
      </c>
      <c r="G927" s="64">
        <f t="shared" si="45"/>
        <v>14188.53107194973</v>
      </c>
      <c r="H927" s="64">
        <f t="shared" si="44"/>
        <v>4188.5310719497302</v>
      </c>
    </row>
    <row r="928" spans="5:8" x14ac:dyDescent="0.3">
      <c r="E928" s="63">
        <f t="shared" si="46"/>
        <v>926</v>
      </c>
      <c r="F928" s="62">
        <f>IF(F927&gt;$B$4,"",WORKDAY(F927,1,Feriados!$A$1:$A$5000))</f>
        <v>46010</v>
      </c>
      <c r="G928" s="64">
        <f t="shared" si="45"/>
        <v>14193.898402156505</v>
      </c>
      <c r="H928" s="64">
        <f t="shared" si="44"/>
        <v>4193.8984021565047</v>
      </c>
    </row>
    <row r="929" spans="5:8" x14ac:dyDescent="0.3">
      <c r="E929" s="63">
        <f t="shared" si="46"/>
        <v>927</v>
      </c>
      <c r="F929" s="62">
        <f>IF(F928&gt;$B$4,"",WORKDAY(F928,1,Feriados!$A$1:$A$5000))</f>
        <v>46013</v>
      </c>
      <c r="G929" s="64">
        <f t="shared" si="45"/>
        <v>14199.267762752006</v>
      </c>
      <c r="H929" s="64">
        <f t="shared" si="44"/>
        <v>4199.2677627520061</v>
      </c>
    </row>
    <row r="930" spans="5:8" x14ac:dyDescent="0.3">
      <c r="E930" s="63">
        <f t="shared" si="46"/>
        <v>928</v>
      </c>
      <c r="F930" s="62">
        <f>IF(F929&gt;$B$4,"",WORKDAY(F929,1,Feriados!$A$1:$A$5000))</f>
        <v>46014</v>
      </c>
      <c r="G930" s="64">
        <f t="shared" si="45"/>
        <v>14204.639154504304</v>
      </c>
      <c r="H930" s="64">
        <f t="shared" si="44"/>
        <v>4204.6391545043043</v>
      </c>
    </row>
    <row r="931" spans="5:8" x14ac:dyDescent="0.3">
      <c r="E931" s="63">
        <f t="shared" si="46"/>
        <v>929</v>
      </c>
      <c r="F931" s="62">
        <f>IF(F930&gt;$B$4,"",WORKDAY(F930,1,Feriados!$A$1:$A$5000))</f>
        <v>46015</v>
      </c>
      <c r="G931" s="64">
        <f t="shared" si="45"/>
        <v>14210.012578181757</v>
      </c>
      <c r="H931" s="64">
        <f t="shared" si="44"/>
        <v>4210.0125781817569</v>
      </c>
    </row>
    <row r="932" spans="5:8" x14ac:dyDescent="0.3">
      <c r="E932" s="63">
        <f t="shared" si="46"/>
        <v>930</v>
      </c>
      <c r="F932" s="62">
        <f>IF(F931&gt;$B$4,"",WORKDAY(F931,1,Feriados!$A$1:$A$5000))</f>
        <v>46017</v>
      </c>
      <c r="G932" s="64">
        <f t="shared" si="45"/>
        <v>14215.388034553016</v>
      </c>
      <c r="H932" s="64">
        <f t="shared" si="44"/>
        <v>4215.388034553016</v>
      </c>
    </row>
    <row r="933" spans="5:8" x14ac:dyDescent="0.3">
      <c r="E933" s="63">
        <f t="shared" si="46"/>
        <v>931</v>
      </c>
      <c r="F933" s="62">
        <f>IF(F932&gt;$B$4,"",WORKDAY(F932,1,Feriados!$A$1:$A$5000))</f>
        <v>46020</v>
      </c>
      <c r="G933" s="64">
        <f t="shared" si="45"/>
        <v>14220.765524387021</v>
      </c>
      <c r="H933" s="64">
        <f t="shared" si="44"/>
        <v>4220.7655243870213</v>
      </c>
    </row>
    <row r="934" spans="5:8" x14ac:dyDescent="0.3">
      <c r="E934" s="63">
        <f t="shared" si="46"/>
        <v>932</v>
      </c>
      <c r="F934" s="62">
        <f>IF(F933&gt;$B$4,"",WORKDAY(F933,1,Feriados!$A$1:$A$5000))</f>
        <v>46021</v>
      </c>
      <c r="G934" s="64">
        <f t="shared" si="45"/>
        <v>14226.145048453003</v>
      </c>
      <c r="H934" s="64">
        <f t="shared" si="44"/>
        <v>4226.1450484530033</v>
      </c>
    </row>
    <row r="935" spans="5:8" x14ac:dyDescent="0.3">
      <c r="E935" s="63">
        <f t="shared" si="46"/>
        <v>933</v>
      </c>
      <c r="F935" s="62">
        <f>IF(F934&gt;$B$4,"",WORKDAY(F934,1,Feriados!$A$1:$A$5000))</f>
        <v>46022</v>
      </c>
      <c r="G935" s="64">
        <f t="shared" si="45"/>
        <v>14231.526607520485</v>
      </c>
      <c r="H935" s="64">
        <f t="shared" si="44"/>
        <v>4231.5266075204854</v>
      </c>
    </row>
    <row r="936" spans="5:8" x14ac:dyDescent="0.3">
      <c r="E936" s="63">
        <f t="shared" si="46"/>
        <v>934</v>
      </c>
      <c r="F936" s="62">
        <f>IF(F935&gt;$B$4,"",WORKDAY(F935,1,Feriados!$A$1:$A$5000))</f>
        <v>46024</v>
      </c>
      <c r="G936" s="64">
        <f t="shared" si="45"/>
        <v>14236.910202359282</v>
      </c>
      <c r="H936" s="64">
        <f t="shared" si="44"/>
        <v>4236.9102023592823</v>
      </c>
    </row>
    <row r="937" spans="5:8" x14ac:dyDescent="0.3">
      <c r="E937" s="63">
        <f t="shared" si="46"/>
        <v>935</v>
      </c>
      <c r="F937" s="62">
        <f>IF(F936&gt;$B$4,"",WORKDAY(F936,1,Feriados!$A$1:$A$5000))</f>
        <v>46027</v>
      </c>
      <c r="G937" s="64">
        <f t="shared" si="45"/>
        <v>14242.295833739498</v>
      </c>
      <c r="H937" s="64">
        <f t="shared" si="44"/>
        <v>4242.2958337394975</v>
      </c>
    </row>
    <row r="938" spans="5:8" x14ac:dyDescent="0.3">
      <c r="E938" s="63">
        <f t="shared" si="46"/>
        <v>936</v>
      </c>
      <c r="F938" s="62">
        <f>IF(F937&gt;$B$4,"",WORKDAY(F937,1,Feriados!$A$1:$A$5000))</f>
        <v>46028</v>
      </c>
      <c r="G938" s="64">
        <f t="shared" si="45"/>
        <v>14247.683502431528</v>
      </c>
      <c r="H938" s="64">
        <f t="shared" si="44"/>
        <v>4247.6835024315278</v>
      </c>
    </row>
    <row r="939" spans="5:8" x14ac:dyDescent="0.3">
      <c r="E939" s="63">
        <f t="shared" si="46"/>
        <v>937</v>
      </c>
      <c r="F939" s="62">
        <f>IF(F938&gt;$B$4,"",WORKDAY(F938,1,Feriados!$A$1:$A$5000))</f>
        <v>46029</v>
      </c>
      <c r="G939" s="64">
        <f t="shared" si="45"/>
        <v>14253.073209206061</v>
      </c>
      <c r="H939" s="64">
        <f t="shared" si="44"/>
        <v>4253.0732092060607</v>
      </c>
    </row>
    <row r="940" spans="5:8" x14ac:dyDescent="0.3">
      <c r="E940" s="63">
        <f t="shared" si="46"/>
        <v>938</v>
      </c>
      <c r="F940" s="62">
        <f>IF(F939&gt;$B$4,"",WORKDAY(F939,1,Feriados!$A$1:$A$5000))</f>
        <v>46030</v>
      </c>
      <c r="G940" s="64">
        <f t="shared" si="45"/>
        <v>14258.464954834075</v>
      </c>
      <c r="H940" s="64">
        <f t="shared" si="44"/>
        <v>4258.4649548340749</v>
      </c>
    </row>
    <row r="941" spans="5:8" x14ac:dyDescent="0.3">
      <c r="E941" s="63">
        <f t="shared" si="46"/>
        <v>939</v>
      </c>
      <c r="F941" s="62">
        <f>IF(F940&gt;$B$4,"",WORKDAY(F940,1,Feriados!$A$1:$A$5000))</f>
        <v>46031</v>
      </c>
      <c r="G941" s="64">
        <f t="shared" si="45"/>
        <v>14263.858740086842</v>
      </c>
      <c r="H941" s="64">
        <f t="shared" si="44"/>
        <v>4263.8587400868419</v>
      </c>
    </row>
    <row r="942" spans="5:8" x14ac:dyDescent="0.3">
      <c r="E942" s="63">
        <f t="shared" si="46"/>
        <v>940</v>
      </c>
      <c r="F942" s="62">
        <f>IF(F941&gt;$B$4,"",WORKDAY(F941,1,Feriados!$A$1:$A$5000))</f>
        <v>46034</v>
      </c>
      <c r="G942" s="64">
        <f t="shared" si="45"/>
        <v>14269.254565735924</v>
      </c>
      <c r="H942" s="64">
        <f t="shared" si="44"/>
        <v>4269.2545657359242</v>
      </c>
    </row>
    <row r="943" spans="5:8" x14ac:dyDescent="0.3">
      <c r="E943" s="63">
        <f t="shared" si="46"/>
        <v>941</v>
      </c>
      <c r="F943" s="62">
        <f>IF(F942&gt;$B$4,"",WORKDAY(F942,1,Feriados!$A$1:$A$5000))</f>
        <v>46035</v>
      </c>
      <c r="G943" s="64">
        <f t="shared" si="45"/>
        <v>14274.652432553175</v>
      </c>
      <c r="H943" s="64">
        <f t="shared" si="44"/>
        <v>4274.6524325531755</v>
      </c>
    </row>
    <row r="944" spans="5:8" x14ac:dyDescent="0.3">
      <c r="E944" s="63">
        <f t="shared" si="46"/>
        <v>942</v>
      </c>
      <c r="F944" s="62">
        <f>IF(F943&gt;$B$4,"",WORKDAY(F943,1,Feriados!$A$1:$A$5000))</f>
        <v>46036</v>
      </c>
      <c r="G944" s="64">
        <f t="shared" si="45"/>
        <v>14280.052341310744</v>
      </c>
      <c r="H944" s="64">
        <f t="shared" si="44"/>
        <v>4280.0523413107439</v>
      </c>
    </row>
    <row r="945" spans="5:8" x14ac:dyDescent="0.3">
      <c r="E945" s="63">
        <f t="shared" si="46"/>
        <v>943</v>
      </c>
      <c r="F945" s="62">
        <f>IF(F944&gt;$B$4,"",WORKDAY(F944,1,Feriados!$A$1:$A$5000))</f>
        <v>46037</v>
      </c>
      <c r="G945" s="64">
        <f t="shared" si="45"/>
        <v>14285.454292781065</v>
      </c>
      <c r="H945" s="64">
        <f t="shared" si="44"/>
        <v>4285.4542927810653</v>
      </c>
    </row>
    <row r="946" spans="5:8" x14ac:dyDescent="0.3">
      <c r="E946" s="63">
        <f t="shared" si="46"/>
        <v>944</v>
      </c>
      <c r="F946" s="62">
        <f>IF(F945&gt;$B$4,"",WORKDAY(F945,1,Feriados!$A$1:$A$5000))</f>
        <v>46038</v>
      </c>
      <c r="G946" s="64">
        <f t="shared" si="45"/>
        <v>14290.858287736874</v>
      </c>
      <c r="H946" s="64">
        <f t="shared" si="44"/>
        <v>4290.8582877368735</v>
      </c>
    </row>
    <row r="947" spans="5:8" x14ac:dyDescent="0.3">
      <c r="E947" s="63">
        <f t="shared" si="46"/>
        <v>945</v>
      </c>
      <c r="F947" s="62">
        <f>IF(F946&gt;$B$4,"",WORKDAY(F946,1,Feriados!$A$1:$A$5000))</f>
        <v>46041</v>
      </c>
      <c r="G947" s="64">
        <f t="shared" si="45"/>
        <v>14296.26432695119</v>
      </c>
      <c r="H947" s="64">
        <f t="shared" si="44"/>
        <v>4296.26432695119</v>
      </c>
    </row>
    <row r="948" spans="5:8" x14ac:dyDescent="0.3">
      <c r="E948" s="63">
        <f t="shared" si="46"/>
        <v>946</v>
      </c>
      <c r="F948" s="62">
        <f>IF(F947&gt;$B$4,"",WORKDAY(F947,1,Feriados!$A$1:$A$5000))</f>
        <v>46042</v>
      </c>
      <c r="G948" s="64">
        <f t="shared" si="45"/>
        <v>14301.672411197329</v>
      </c>
      <c r="H948" s="64">
        <f t="shared" si="44"/>
        <v>4301.672411197329</v>
      </c>
    </row>
    <row r="949" spans="5:8" x14ac:dyDescent="0.3">
      <c r="E949" s="63">
        <f t="shared" si="46"/>
        <v>947</v>
      </c>
      <c r="F949" s="62">
        <f>IF(F948&gt;$B$4,"",WORKDAY(F948,1,Feriados!$A$1:$A$5000))</f>
        <v>46043</v>
      </c>
      <c r="G949" s="64">
        <f t="shared" si="45"/>
        <v>14307.082541248899</v>
      </c>
      <c r="H949" s="64">
        <f t="shared" si="44"/>
        <v>4307.0825412488994</v>
      </c>
    </row>
    <row r="950" spans="5:8" x14ac:dyDescent="0.3">
      <c r="E950" s="63">
        <f t="shared" si="46"/>
        <v>948</v>
      </c>
      <c r="F950" s="62">
        <f>IF(F949&gt;$B$4,"",WORKDAY(F949,1,Feriados!$A$1:$A$5000))</f>
        <v>46044</v>
      </c>
      <c r="G950" s="64">
        <f t="shared" si="45"/>
        <v>14312.494717879803</v>
      </c>
      <c r="H950" s="64">
        <f t="shared" si="44"/>
        <v>4312.4947178798029</v>
      </c>
    </row>
    <row r="951" spans="5:8" x14ac:dyDescent="0.3">
      <c r="E951" s="63">
        <f t="shared" si="46"/>
        <v>949</v>
      </c>
      <c r="F951" s="62">
        <f>IF(F950&gt;$B$4,"",WORKDAY(F950,1,Feriados!$A$1:$A$5000))</f>
        <v>46045</v>
      </c>
      <c r="G951" s="64">
        <f t="shared" si="45"/>
        <v>14317.908941864232</v>
      </c>
      <c r="H951" s="64">
        <f t="shared" si="44"/>
        <v>4317.9089418642325</v>
      </c>
    </row>
    <row r="952" spans="5:8" x14ac:dyDescent="0.3">
      <c r="E952" s="63">
        <f t="shared" si="46"/>
        <v>950</v>
      </c>
      <c r="F952" s="62">
        <f>IF(F951&gt;$B$4,"",WORKDAY(F951,1,Feriados!$A$1:$A$5000))</f>
        <v>46048</v>
      </c>
      <c r="G952" s="64">
        <f t="shared" si="45"/>
        <v>14323.325213976674</v>
      </c>
      <c r="H952" s="64">
        <f t="shared" si="44"/>
        <v>4323.3252139766737</v>
      </c>
    </row>
    <row r="953" spans="5:8" x14ac:dyDescent="0.3">
      <c r="E953" s="63">
        <f t="shared" si="46"/>
        <v>951</v>
      </c>
      <c r="F953" s="62">
        <f>IF(F952&gt;$B$4,"",WORKDAY(F952,1,Feriados!$A$1:$A$5000))</f>
        <v>46049</v>
      </c>
      <c r="G953" s="64">
        <f t="shared" si="45"/>
        <v>14328.743534991907</v>
      </c>
      <c r="H953" s="64">
        <f t="shared" si="44"/>
        <v>4328.7435349919069</v>
      </c>
    </row>
    <row r="954" spans="5:8" x14ac:dyDescent="0.3">
      <c r="E954" s="63">
        <f t="shared" si="46"/>
        <v>952</v>
      </c>
      <c r="F954" s="62">
        <f>IF(F953&gt;$B$4,"",WORKDAY(F953,1,Feriados!$A$1:$A$5000))</f>
        <v>46050</v>
      </c>
      <c r="G954" s="64">
        <f t="shared" si="45"/>
        <v>14334.163905685004</v>
      </c>
      <c r="H954" s="64">
        <f t="shared" si="44"/>
        <v>4334.1639056850036</v>
      </c>
    </row>
    <row r="955" spans="5:8" x14ac:dyDescent="0.3">
      <c r="E955" s="63">
        <f t="shared" si="46"/>
        <v>953</v>
      </c>
      <c r="F955" s="62">
        <f>IF(F954&gt;$B$4,"",WORKDAY(F954,1,Feriados!$A$1:$A$5000))</f>
        <v>46051</v>
      </c>
      <c r="G955" s="64">
        <f t="shared" si="45"/>
        <v>14339.58632683133</v>
      </c>
      <c r="H955" s="64">
        <f t="shared" si="44"/>
        <v>4339.5863268313296</v>
      </c>
    </row>
    <row r="956" spans="5:8" x14ac:dyDescent="0.3">
      <c r="E956" s="63">
        <f t="shared" si="46"/>
        <v>954</v>
      </c>
      <c r="F956" s="62">
        <f>IF(F955&gt;$B$4,"",WORKDAY(F955,1,Feriados!$A$1:$A$5000))</f>
        <v>46052</v>
      </c>
      <c r="G956" s="64">
        <f t="shared" si="45"/>
        <v>14345.010799206542</v>
      </c>
      <c r="H956" s="64">
        <f t="shared" si="44"/>
        <v>4345.0107992065423</v>
      </c>
    </row>
    <row r="957" spans="5:8" x14ac:dyDescent="0.3">
      <c r="E957" s="63">
        <f t="shared" si="46"/>
        <v>955</v>
      </c>
      <c r="F957" s="62">
        <f>IF(F956&gt;$B$4,"",WORKDAY(F956,1,Feriados!$A$1:$A$5000))</f>
        <v>46055</v>
      </c>
      <c r="G957" s="64">
        <f t="shared" si="45"/>
        <v>14350.437323586595</v>
      </c>
      <c r="H957" s="64">
        <f t="shared" si="44"/>
        <v>4350.4373235865951</v>
      </c>
    </row>
    <row r="958" spans="5:8" x14ac:dyDescent="0.3">
      <c r="E958" s="63">
        <f t="shared" si="46"/>
        <v>956</v>
      </c>
      <c r="F958" s="62">
        <f>IF(F957&gt;$B$4,"",WORKDAY(F957,1,Feriados!$A$1:$A$5000))</f>
        <v>46056</v>
      </c>
      <c r="G958" s="64">
        <f t="shared" si="45"/>
        <v>14355.865900747734</v>
      </c>
      <c r="H958" s="64">
        <f t="shared" si="44"/>
        <v>4355.8659007477345</v>
      </c>
    </row>
    <row r="959" spans="5:8" x14ac:dyDescent="0.3">
      <c r="E959" s="63">
        <f t="shared" si="46"/>
        <v>957</v>
      </c>
      <c r="F959" s="62">
        <f>IF(F958&gt;$B$4,"",WORKDAY(F958,1,Feriados!$A$1:$A$5000))</f>
        <v>46057</v>
      </c>
      <c r="G959" s="64">
        <f t="shared" si="45"/>
        <v>14361.2965314665</v>
      </c>
      <c r="H959" s="64">
        <f t="shared" si="44"/>
        <v>4361.2965314664998</v>
      </c>
    </row>
    <row r="960" spans="5:8" x14ac:dyDescent="0.3">
      <c r="E960" s="63">
        <f t="shared" si="46"/>
        <v>958</v>
      </c>
      <c r="F960" s="62">
        <f>IF(F959&gt;$B$4,"",WORKDAY(F959,1,Feriados!$A$1:$A$5000))</f>
        <v>46058</v>
      </c>
      <c r="G960" s="64">
        <f t="shared" si="45"/>
        <v>14366.729216519723</v>
      </c>
      <c r="H960" s="64">
        <f t="shared" si="44"/>
        <v>4366.7292165197232</v>
      </c>
    </row>
    <row r="961" spans="5:9" x14ac:dyDescent="0.3">
      <c r="E961" s="63">
        <f t="shared" si="46"/>
        <v>959</v>
      </c>
      <c r="F961" s="62">
        <f>IF(F960&gt;$B$4,"",WORKDAY(F960,1,Feriados!$A$1:$A$5000))</f>
        <v>46059</v>
      </c>
      <c r="G961" s="64">
        <f t="shared" si="45"/>
        <v>14372.163956684533</v>
      </c>
      <c r="H961" s="64">
        <f t="shared" si="44"/>
        <v>4372.1639566845333</v>
      </c>
    </row>
    <row r="962" spans="5:9" x14ac:dyDescent="0.3">
      <c r="E962" s="63">
        <f t="shared" si="46"/>
        <v>960</v>
      </c>
      <c r="F962" s="62">
        <f>IF(F961&gt;$B$4,"",WORKDAY(F961,1,Feriados!$A$1:$A$5000))</f>
        <v>46062</v>
      </c>
      <c r="G962" s="64">
        <f t="shared" si="45"/>
        <v>14377.60075273835</v>
      </c>
      <c r="H962" s="64">
        <f t="shared" si="44"/>
        <v>4377.6007527383499</v>
      </c>
    </row>
    <row r="963" spans="5:9" x14ac:dyDescent="0.3">
      <c r="E963" s="63">
        <f t="shared" si="46"/>
        <v>961</v>
      </c>
      <c r="F963" s="62">
        <f>IF(F962&gt;$B$4,"",WORKDAY(F962,1,Feriados!$A$1:$A$5000))</f>
        <v>46063</v>
      </c>
      <c r="G963" s="64">
        <f t="shared" si="45"/>
        <v>14383.039605458887</v>
      </c>
      <c r="H963" s="64">
        <f t="shared" ref="H963:H1026" si="47">IF(F963="","",+((1+$B$11)^(1/252)*G962)-$G$2)</f>
        <v>4383.0396054588873</v>
      </c>
    </row>
    <row r="964" spans="5:9" x14ac:dyDescent="0.3">
      <c r="E964" s="63">
        <f t="shared" si="46"/>
        <v>962</v>
      </c>
      <c r="F964" s="62">
        <f>IF(F963&gt;$B$4,"",WORKDAY(F963,1,Feriados!$A$1:$A$5000))</f>
        <v>46064</v>
      </c>
      <c r="G964" s="64">
        <f t="shared" ref="G964:G1027" si="48">IF(F964="","",+(1+$B$11)^(1/252)*G963)</f>
        <v>14388.480515624156</v>
      </c>
      <c r="H964" s="64">
        <f t="shared" si="47"/>
        <v>4388.4805156241564</v>
      </c>
    </row>
    <row r="965" spans="5:9" x14ac:dyDescent="0.3">
      <c r="E965" s="63">
        <f t="shared" ref="E965:E1028" si="49">E964+1</f>
        <v>963</v>
      </c>
      <c r="F965" s="62">
        <f>IF(F964&gt;$B$4,"",WORKDAY(F964,1,Feriados!$A$1:$A$5000))</f>
        <v>46065</v>
      </c>
      <c r="G965" s="64">
        <f t="shared" si="48"/>
        <v>14393.923484012461</v>
      </c>
      <c r="H965" s="64">
        <f t="shared" si="47"/>
        <v>4393.9234840124609</v>
      </c>
    </row>
    <row r="966" spans="5:9" x14ac:dyDescent="0.3">
      <c r="E966" s="63">
        <f t="shared" si="49"/>
        <v>964</v>
      </c>
      <c r="F966" s="62">
        <f>IF(F965&gt;$B$4,"",WORKDAY(F965,1,Feriados!$A$1:$A$5000))</f>
        <v>46066</v>
      </c>
      <c r="G966" s="64">
        <f t="shared" si="48"/>
        <v>14399.368511402397</v>
      </c>
      <c r="H966" s="64">
        <f t="shared" si="47"/>
        <v>4399.3685114023974</v>
      </c>
    </row>
    <row r="967" spans="5:9" x14ac:dyDescent="0.3">
      <c r="E967" s="63">
        <f t="shared" si="49"/>
        <v>965</v>
      </c>
      <c r="F967" s="62">
        <f>IF(F966&gt;$B$4,"",WORKDAY(F966,1,Feriados!$A$1:$A$5000))</f>
        <v>46071</v>
      </c>
      <c r="G967" s="64">
        <f t="shared" si="48"/>
        <v>14404.815598572859</v>
      </c>
      <c r="H967" s="64">
        <f t="shared" si="47"/>
        <v>4404.815598572859</v>
      </c>
    </row>
    <row r="968" spans="5:9" x14ac:dyDescent="0.3">
      <c r="E968" s="63">
        <f t="shared" si="49"/>
        <v>966</v>
      </c>
      <c r="F968" s="62">
        <f>IF(F967&gt;$B$4,"",WORKDAY(F967,1,Feriados!$A$1:$A$5000))</f>
        <v>46072</v>
      </c>
      <c r="G968" s="64">
        <f t="shared" si="48"/>
        <v>14410.264746303033</v>
      </c>
      <c r="H968" s="64">
        <f t="shared" si="47"/>
        <v>4410.2647463030335</v>
      </c>
    </row>
    <row r="969" spans="5:9" x14ac:dyDescent="0.3">
      <c r="E969" s="63">
        <f t="shared" si="49"/>
        <v>967</v>
      </c>
      <c r="F969" s="62">
        <f>IF(F968&gt;$B$4,"",WORKDAY(F968,1,Feriados!$A$1:$A$5000))</f>
        <v>46073</v>
      </c>
      <c r="G969" s="64">
        <f t="shared" si="48"/>
        <v>14415.715955372403</v>
      </c>
      <c r="H969" s="64">
        <f t="shared" si="47"/>
        <v>4415.7159553724032</v>
      </c>
    </row>
    <row r="970" spans="5:9" x14ac:dyDescent="0.3">
      <c r="E970" s="63">
        <f t="shared" si="49"/>
        <v>968</v>
      </c>
      <c r="F970" s="62">
        <f>IF(F969&gt;$B$4,"",WORKDAY(F969,1,Feriados!$A$1:$A$5000))</f>
        <v>46076</v>
      </c>
      <c r="G970" s="64">
        <f t="shared" si="48"/>
        <v>14421.169226560743</v>
      </c>
      <c r="H970" s="64">
        <f t="shared" si="47"/>
        <v>4421.1692265607435</v>
      </c>
    </row>
    <row r="971" spans="5:9" x14ac:dyDescent="0.3">
      <c r="E971" s="63">
        <f t="shared" si="49"/>
        <v>969</v>
      </c>
      <c r="F971" s="62">
        <f>IF(F970&gt;$B$4,"",WORKDAY(F970,1,Feriados!$A$1:$A$5000))</f>
        <v>46077</v>
      </c>
      <c r="G971" s="64">
        <f t="shared" si="48"/>
        <v>14426.624560648128</v>
      </c>
      <c r="H971" s="64">
        <f t="shared" si="47"/>
        <v>4426.624560648128</v>
      </c>
    </row>
    <row r="972" spans="5:9" x14ac:dyDescent="0.3">
      <c r="E972" s="63">
        <f t="shared" si="49"/>
        <v>970</v>
      </c>
      <c r="F972" s="62">
        <f>IF(F971&gt;$B$4,"",WORKDAY(F971,1,Feriados!$A$1:$A$5000))</f>
        <v>46078</v>
      </c>
      <c r="G972" s="64">
        <f t="shared" si="48"/>
        <v>14432.081958414923</v>
      </c>
      <c r="H972" s="64">
        <f t="shared" si="47"/>
        <v>4432.0819584149231</v>
      </c>
      <c r="I972" s="22"/>
    </row>
    <row r="973" spans="5:9" x14ac:dyDescent="0.3">
      <c r="E973" s="63">
        <f t="shared" si="49"/>
        <v>971</v>
      </c>
      <c r="F973" s="62">
        <f>IF(F972&gt;$B$4,"",WORKDAY(F972,1,Feriados!$A$1:$A$5000))</f>
        <v>46079</v>
      </c>
      <c r="G973" s="64">
        <f t="shared" si="48"/>
        <v>14437.54142064179</v>
      </c>
      <c r="H973" s="64">
        <f t="shared" si="47"/>
        <v>4437.54142064179</v>
      </c>
    </row>
    <row r="974" spans="5:9" x14ac:dyDescent="0.3">
      <c r="E974" s="63">
        <f t="shared" si="49"/>
        <v>972</v>
      </c>
      <c r="F974" s="62">
        <f>IF(F973&gt;$B$4,"",WORKDAY(F973,1,Feriados!$A$1:$A$5000))</f>
        <v>46080</v>
      </c>
      <c r="G974" s="64">
        <f t="shared" si="48"/>
        <v>14443.002948109686</v>
      </c>
      <c r="H974" s="64">
        <f t="shared" si="47"/>
        <v>4443.0029481096863</v>
      </c>
    </row>
    <row r="975" spans="5:9" x14ac:dyDescent="0.3">
      <c r="E975" s="63">
        <f t="shared" si="49"/>
        <v>973</v>
      </c>
      <c r="F975" s="62">
        <f>IF(F974&gt;$B$4,"",WORKDAY(F974,1,Feriados!$A$1:$A$5000))</f>
        <v>46083</v>
      </c>
      <c r="G975" s="64">
        <f t="shared" si="48"/>
        <v>14448.466541599866</v>
      </c>
      <c r="H975" s="64">
        <f t="shared" si="47"/>
        <v>4448.4665415998661</v>
      </c>
    </row>
    <row r="976" spans="5:9" x14ac:dyDescent="0.3">
      <c r="E976" s="63">
        <f t="shared" si="49"/>
        <v>974</v>
      </c>
      <c r="F976" s="62">
        <f>IF(F975&gt;$B$4,"",WORKDAY(F975,1,Feriados!$A$1:$A$5000))</f>
        <v>46084</v>
      </c>
      <c r="G976" s="64">
        <f t="shared" si="48"/>
        <v>14453.932201893876</v>
      </c>
      <c r="H976" s="64">
        <f t="shared" si="47"/>
        <v>4453.9322018938765</v>
      </c>
    </row>
    <row r="977" spans="5:8" x14ac:dyDescent="0.3">
      <c r="E977" s="63">
        <f t="shared" si="49"/>
        <v>975</v>
      </c>
      <c r="F977" s="62">
        <f>IF(F976&gt;$B$4,"",WORKDAY(F976,1,Feriados!$A$1:$A$5000))</f>
        <v>46085</v>
      </c>
      <c r="G977" s="64">
        <f t="shared" si="48"/>
        <v>14459.399929773563</v>
      </c>
      <c r="H977" s="64">
        <f t="shared" si="47"/>
        <v>4459.3999297735627</v>
      </c>
    </row>
    <row r="978" spans="5:8" x14ac:dyDescent="0.3">
      <c r="E978" s="63">
        <f t="shared" si="49"/>
        <v>976</v>
      </c>
      <c r="F978" s="62">
        <f>IF(F977&gt;$B$4,"",WORKDAY(F977,1,Feriados!$A$1:$A$5000))</f>
        <v>46086</v>
      </c>
      <c r="G978" s="64">
        <f t="shared" si="48"/>
        <v>14464.869726021063</v>
      </c>
      <c r="H978" s="64">
        <f t="shared" si="47"/>
        <v>4464.8697260210629</v>
      </c>
    </row>
    <row r="979" spans="5:8" x14ac:dyDescent="0.3">
      <c r="E979" s="63">
        <f t="shared" si="49"/>
        <v>977</v>
      </c>
      <c r="F979" s="62">
        <f>IF(F978&gt;$B$4,"",WORKDAY(F978,1,Feriados!$A$1:$A$5000))</f>
        <v>46087</v>
      </c>
      <c r="G979" s="64">
        <f t="shared" si="48"/>
        <v>14470.341591418814</v>
      </c>
      <c r="H979" s="64">
        <f t="shared" si="47"/>
        <v>4470.3415914188136</v>
      </c>
    </row>
    <row r="980" spans="5:8" x14ac:dyDescent="0.3">
      <c r="E980" s="63">
        <f t="shared" si="49"/>
        <v>978</v>
      </c>
      <c r="F980" s="62">
        <f>IF(F979&gt;$B$4,"",WORKDAY(F979,1,Feriados!$A$1:$A$5000))</f>
        <v>46090</v>
      </c>
      <c r="G980" s="64">
        <f t="shared" si="48"/>
        <v>14475.815526749548</v>
      </c>
      <c r="H980" s="64">
        <f t="shared" si="47"/>
        <v>4475.8155267495476</v>
      </c>
    </row>
    <row r="981" spans="5:8" x14ac:dyDescent="0.3">
      <c r="E981" s="63">
        <f t="shared" si="49"/>
        <v>979</v>
      </c>
      <c r="F981" s="62">
        <f>IF(F980&gt;$B$4,"",WORKDAY(F980,1,Feriados!$A$1:$A$5000))</f>
        <v>46091</v>
      </c>
      <c r="G981" s="64">
        <f t="shared" si="48"/>
        <v>14481.291532796291</v>
      </c>
      <c r="H981" s="64">
        <f t="shared" si="47"/>
        <v>4481.291532796291</v>
      </c>
    </row>
    <row r="982" spans="5:8" x14ac:dyDescent="0.3">
      <c r="E982" s="63">
        <f t="shared" si="49"/>
        <v>980</v>
      </c>
      <c r="F982" s="62">
        <f>IF(F981&gt;$B$4,"",WORKDAY(F981,1,Feriados!$A$1:$A$5000))</f>
        <v>46092</v>
      </c>
      <c r="G982" s="64">
        <f t="shared" si="48"/>
        <v>14486.76961034237</v>
      </c>
      <c r="H982" s="64">
        <f t="shared" si="47"/>
        <v>4486.7696103423696</v>
      </c>
    </row>
    <row r="983" spans="5:8" x14ac:dyDescent="0.3">
      <c r="E983" s="63">
        <f t="shared" si="49"/>
        <v>981</v>
      </c>
      <c r="F983" s="62">
        <f>IF(F982&gt;$B$4,"",WORKDAY(F982,1,Feriados!$A$1:$A$5000))</f>
        <v>46093</v>
      </c>
      <c r="G983" s="64">
        <f t="shared" si="48"/>
        <v>14492.249760171402</v>
      </c>
      <c r="H983" s="64">
        <f t="shared" si="47"/>
        <v>4492.2497601714022</v>
      </c>
    </row>
    <row r="984" spans="5:8" x14ac:dyDescent="0.3">
      <c r="E984" s="63">
        <f t="shared" si="49"/>
        <v>982</v>
      </c>
      <c r="F984" s="62">
        <f>IF(F983&gt;$B$4,"",WORKDAY(F983,1,Feriados!$A$1:$A$5000))</f>
        <v>46094</v>
      </c>
      <c r="G984" s="64">
        <f t="shared" si="48"/>
        <v>14497.731983067306</v>
      </c>
      <c r="H984" s="64">
        <f t="shared" si="47"/>
        <v>4497.7319830673059</v>
      </c>
    </row>
    <row r="985" spans="5:8" x14ac:dyDescent="0.3">
      <c r="E985" s="63">
        <f t="shared" si="49"/>
        <v>983</v>
      </c>
      <c r="F985" s="62">
        <f>IF(F984&gt;$B$4,"",WORKDAY(F984,1,Feriados!$A$1:$A$5000))</f>
        <v>46097</v>
      </c>
      <c r="G985" s="64">
        <f t="shared" si="48"/>
        <v>14503.216279814294</v>
      </c>
      <c r="H985" s="64">
        <f t="shared" si="47"/>
        <v>4503.2162798142945</v>
      </c>
    </row>
    <row r="986" spans="5:8" x14ac:dyDescent="0.3">
      <c r="E986" s="63">
        <f t="shared" si="49"/>
        <v>984</v>
      </c>
      <c r="F986" s="62">
        <f>IF(F985&gt;$B$4,"",WORKDAY(F985,1,Feriados!$A$1:$A$5000))</f>
        <v>46098</v>
      </c>
      <c r="G986" s="64">
        <f t="shared" si="48"/>
        <v>14508.702651196876</v>
      </c>
      <c r="H986" s="64">
        <f t="shared" si="47"/>
        <v>4508.7026511968761</v>
      </c>
    </row>
    <row r="987" spans="5:8" x14ac:dyDescent="0.3">
      <c r="E987" s="63">
        <f t="shared" si="49"/>
        <v>985</v>
      </c>
      <c r="F987" s="62">
        <f>IF(F986&gt;$B$4,"",WORKDAY(F986,1,Feriados!$A$1:$A$5000))</f>
        <v>46099</v>
      </c>
      <c r="G987" s="64">
        <f t="shared" si="48"/>
        <v>14514.191097999859</v>
      </c>
      <c r="H987" s="64">
        <f t="shared" si="47"/>
        <v>4514.1910979998593</v>
      </c>
    </row>
    <row r="988" spans="5:8" x14ac:dyDescent="0.3">
      <c r="E988" s="63">
        <f t="shared" si="49"/>
        <v>986</v>
      </c>
      <c r="F988" s="62">
        <f>IF(F987&gt;$B$4,"",WORKDAY(F987,1,Feriados!$A$1:$A$5000))</f>
        <v>46100</v>
      </c>
      <c r="G988" s="64">
        <f t="shared" si="48"/>
        <v>14519.681621008347</v>
      </c>
      <c r="H988" s="64">
        <f t="shared" si="47"/>
        <v>4519.6816210083471</v>
      </c>
    </row>
    <row r="989" spans="5:8" x14ac:dyDescent="0.3">
      <c r="E989" s="63">
        <f t="shared" si="49"/>
        <v>987</v>
      </c>
      <c r="F989" s="62">
        <f>IF(F988&gt;$B$4,"",WORKDAY(F988,1,Feriados!$A$1:$A$5000))</f>
        <v>46101</v>
      </c>
      <c r="G989" s="64">
        <f t="shared" si="48"/>
        <v>14525.174221007741</v>
      </c>
      <c r="H989" s="64">
        <f t="shared" si="47"/>
        <v>4525.1742210077409</v>
      </c>
    </row>
    <row r="990" spans="5:8" x14ac:dyDescent="0.3">
      <c r="E990" s="63">
        <f t="shared" si="49"/>
        <v>988</v>
      </c>
      <c r="F990" s="62">
        <f>IF(F989&gt;$B$4,"",WORKDAY(F989,1,Feriados!$A$1:$A$5000))</f>
        <v>46104</v>
      </c>
      <c r="G990" s="64">
        <f t="shared" si="48"/>
        <v>14530.668898783737</v>
      </c>
      <c r="H990" s="64">
        <f t="shared" si="47"/>
        <v>4530.6688987837369</v>
      </c>
    </row>
    <row r="991" spans="5:8" x14ac:dyDescent="0.3">
      <c r="E991" s="63">
        <f t="shared" si="49"/>
        <v>989</v>
      </c>
      <c r="F991" s="62">
        <f>IF(F990&gt;$B$4,"",WORKDAY(F990,1,Feriados!$A$1:$A$5000))</f>
        <v>46105</v>
      </c>
      <c r="G991" s="64">
        <f t="shared" si="48"/>
        <v>14536.165655122331</v>
      </c>
      <c r="H991" s="64">
        <f t="shared" si="47"/>
        <v>4536.1656551223314</v>
      </c>
    </row>
    <row r="992" spans="5:8" x14ac:dyDescent="0.3">
      <c r="E992" s="63">
        <f t="shared" si="49"/>
        <v>990</v>
      </c>
      <c r="F992" s="62">
        <f>IF(F991&gt;$B$4,"",WORKDAY(F991,1,Feriados!$A$1:$A$5000))</f>
        <v>46106</v>
      </c>
      <c r="G992" s="64">
        <f t="shared" si="48"/>
        <v>14541.664490809815</v>
      </c>
      <c r="H992" s="64">
        <f t="shared" si="47"/>
        <v>4541.6644908098151</v>
      </c>
    </row>
    <row r="993" spans="5:8" x14ac:dyDescent="0.3">
      <c r="E993" s="63">
        <f t="shared" si="49"/>
        <v>991</v>
      </c>
      <c r="F993" s="62">
        <f>IF(F992&gt;$B$4,"",WORKDAY(F992,1,Feriados!$A$1:$A$5000))</f>
        <v>46107</v>
      </c>
      <c r="G993" s="64">
        <f t="shared" si="48"/>
        <v>14547.165406632779</v>
      </c>
      <c r="H993" s="64">
        <f t="shared" si="47"/>
        <v>4547.1654066327792</v>
      </c>
    </row>
    <row r="994" spans="5:8" x14ac:dyDescent="0.3">
      <c r="E994" s="63">
        <f t="shared" si="49"/>
        <v>992</v>
      </c>
      <c r="F994" s="62">
        <f>IF(F993&gt;$B$4,"",WORKDAY(F993,1,Feriados!$A$1:$A$5000))</f>
        <v>46108</v>
      </c>
      <c r="G994" s="64">
        <f t="shared" si="48"/>
        <v>14552.668403378109</v>
      </c>
      <c r="H994" s="64">
        <f t="shared" si="47"/>
        <v>4552.6684033781094</v>
      </c>
    </row>
    <row r="995" spans="5:8" x14ac:dyDescent="0.3">
      <c r="E995" s="63">
        <f t="shared" si="49"/>
        <v>993</v>
      </c>
      <c r="F995" s="62">
        <f>IF(F994&gt;$B$4,"",WORKDAY(F994,1,Feriados!$A$1:$A$5000))</f>
        <v>46111</v>
      </c>
      <c r="G995" s="64">
        <f t="shared" si="48"/>
        <v>14558.173481832991</v>
      </c>
      <c r="H995" s="64">
        <f t="shared" si="47"/>
        <v>4558.1734818329915</v>
      </c>
    </row>
    <row r="996" spans="5:8" x14ac:dyDescent="0.3">
      <c r="E996" s="63">
        <f t="shared" si="49"/>
        <v>994</v>
      </c>
      <c r="F996" s="62">
        <f>IF(F995&gt;$B$4,"",WORKDAY(F995,1,Feriados!$A$1:$A$5000))</f>
        <v>46112</v>
      </c>
      <c r="G996" s="64">
        <f t="shared" si="48"/>
        <v>14563.680642784908</v>
      </c>
      <c r="H996" s="64">
        <f t="shared" si="47"/>
        <v>4563.6806427849078</v>
      </c>
    </row>
    <row r="997" spans="5:8" x14ac:dyDescent="0.3">
      <c r="E997" s="63">
        <f t="shared" si="49"/>
        <v>995</v>
      </c>
      <c r="F997" s="62">
        <f>IF(F996&gt;$B$4,"",WORKDAY(F996,1,Feriados!$A$1:$A$5000))</f>
        <v>46113</v>
      </c>
      <c r="G997" s="64">
        <f t="shared" si="48"/>
        <v>14569.189887021639</v>
      </c>
      <c r="H997" s="64">
        <f t="shared" si="47"/>
        <v>4569.1898870216392</v>
      </c>
    </row>
    <row r="998" spans="5:8" x14ac:dyDescent="0.3">
      <c r="E998" s="63">
        <f t="shared" si="49"/>
        <v>996</v>
      </c>
      <c r="F998" s="62">
        <f>IF(F997&gt;$B$4,"",WORKDAY(F997,1,Feriados!$A$1:$A$5000))</f>
        <v>46114</v>
      </c>
      <c r="G998" s="64">
        <f t="shared" si="48"/>
        <v>14574.701215331264</v>
      </c>
      <c r="H998" s="64">
        <f t="shared" si="47"/>
        <v>4574.7012153312644</v>
      </c>
    </row>
    <row r="999" spans="5:8" x14ac:dyDescent="0.3">
      <c r="E999" s="63">
        <f t="shared" si="49"/>
        <v>997</v>
      </c>
      <c r="F999" s="62">
        <f>IF(F998&gt;$B$4,"",WORKDAY(F998,1,Feriados!$A$1:$A$5000))</f>
        <v>46118</v>
      </c>
      <c r="G999" s="64">
        <f t="shared" si="48"/>
        <v>14580.214628502161</v>
      </c>
      <c r="H999" s="64">
        <f t="shared" si="47"/>
        <v>4580.2146285021608</v>
      </c>
    </row>
    <row r="1000" spans="5:8" x14ac:dyDescent="0.3">
      <c r="E1000" s="63">
        <f t="shared" si="49"/>
        <v>998</v>
      </c>
      <c r="F1000" s="62">
        <f>IF(F999&gt;$B$4,"",WORKDAY(F999,1,Feriados!$A$1:$A$5000))</f>
        <v>46119</v>
      </c>
      <c r="G1000" s="64">
        <f t="shared" si="48"/>
        <v>14585.730127323002</v>
      </c>
      <c r="H1000" s="64">
        <f t="shared" si="47"/>
        <v>4585.7301273230023</v>
      </c>
    </row>
    <row r="1001" spans="5:8" x14ac:dyDescent="0.3">
      <c r="E1001" s="63">
        <f t="shared" si="49"/>
        <v>999</v>
      </c>
      <c r="F1001" s="62">
        <f>IF(F1000&gt;$B$4,"",WORKDAY(F1000,1,Feriados!$A$1:$A$5000))</f>
        <v>46120</v>
      </c>
      <c r="G1001" s="64">
        <f t="shared" si="48"/>
        <v>14591.247712582763</v>
      </c>
      <c r="H1001" s="64">
        <f t="shared" si="47"/>
        <v>4591.2477125827627</v>
      </c>
    </row>
    <row r="1002" spans="5:8" x14ac:dyDescent="0.3">
      <c r="E1002" s="63">
        <f t="shared" si="49"/>
        <v>1000</v>
      </c>
      <c r="F1002" s="62">
        <f>IF(F1001&gt;$B$4,"",WORKDAY(F1001,1,Feriados!$A$1:$A$5000))</f>
        <v>46121</v>
      </c>
      <c r="G1002" s="64">
        <f t="shared" si="48"/>
        <v>14596.767385070712</v>
      </c>
      <c r="H1002" s="64">
        <f t="shared" si="47"/>
        <v>4596.7673850707124</v>
      </c>
    </row>
    <row r="1003" spans="5:8" x14ac:dyDescent="0.3">
      <c r="E1003" s="63">
        <f t="shared" si="49"/>
        <v>1001</v>
      </c>
      <c r="F1003" s="62">
        <f>IF(F1002&gt;$B$4,"",WORKDAY(F1002,1,Feriados!$A$1:$A$5000))</f>
        <v>46122</v>
      </c>
      <c r="G1003" s="64">
        <f t="shared" si="48"/>
        <v>14602.289145576424</v>
      </c>
      <c r="H1003" s="64">
        <f t="shared" si="47"/>
        <v>4602.2891455764238</v>
      </c>
    </row>
    <row r="1004" spans="5:8" x14ac:dyDescent="0.3">
      <c r="E1004" s="63">
        <f t="shared" si="49"/>
        <v>1002</v>
      </c>
      <c r="F1004" s="62">
        <f>IF(F1003&gt;$B$4,"",WORKDAY(F1003,1,Feriados!$A$1:$A$5000))</f>
        <v>46125</v>
      </c>
      <c r="G1004" s="64">
        <f t="shared" si="48"/>
        <v>14607.812994889764</v>
      </c>
      <c r="H1004" s="64">
        <f t="shared" si="47"/>
        <v>4607.812994889764</v>
      </c>
    </row>
    <row r="1005" spans="5:8" x14ac:dyDescent="0.3">
      <c r="E1005" s="63">
        <f t="shared" si="49"/>
        <v>1003</v>
      </c>
      <c r="F1005" s="62">
        <f>IF(F1004&gt;$B$4,"",WORKDAY(F1004,1,Feriados!$A$1:$A$5000))</f>
        <v>46126</v>
      </c>
      <c r="G1005" s="64">
        <f t="shared" si="48"/>
        <v>14613.338933800902</v>
      </c>
      <c r="H1005" s="64">
        <f t="shared" si="47"/>
        <v>4613.3389338009019</v>
      </c>
    </row>
    <row r="1006" spans="5:8" x14ac:dyDescent="0.3">
      <c r="E1006" s="63">
        <f t="shared" si="49"/>
        <v>1004</v>
      </c>
      <c r="F1006" s="62">
        <f>IF(F1005&gt;$B$4,"",WORKDAY(F1005,1,Feriados!$A$1:$A$5000))</f>
        <v>46127</v>
      </c>
      <c r="G1006" s="64">
        <f t="shared" si="48"/>
        <v>14618.866963100305</v>
      </c>
      <c r="H1006" s="64">
        <f t="shared" si="47"/>
        <v>4618.8669631003049</v>
      </c>
    </row>
    <row r="1007" spans="5:8" x14ac:dyDescent="0.3">
      <c r="E1007" s="63">
        <f t="shared" si="49"/>
        <v>1005</v>
      </c>
      <c r="F1007" s="62">
        <f>IF(F1006&gt;$B$4,"",WORKDAY(F1006,1,Feriados!$A$1:$A$5000))</f>
        <v>46128</v>
      </c>
      <c r="G1007" s="64">
        <f t="shared" si="48"/>
        <v>14624.397083578737</v>
      </c>
      <c r="H1007" s="64">
        <f t="shared" si="47"/>
        <v>4624.3970835787368</v>
      </c>
    </row>
    <row r="1008" spans="5:8" x14ac:dyDescent="0.3">
      <c r="E1008" s="63">
        <f t="shared" si="49"/>
        <v>1006</v>
      </c>
      <c r="F1008" s="62">
        <f>IF(F1007&gt;$B$4,"",WORKDAY(F1007,1,Feriados!$A$1:$A$5000))</f>
        <v>46129</v>
      </c>
      <c r="G1008" s="64">
        <f t="shared" si="48"/>
        <v>14629.929296027263</v>
      </c>
      <c r="H1008" s="64">
        <f t="shared" si="47"/>
        <v>4629.9292960272633</v>
      </c>
    </row>
    <row r="1009" spans="5:8" x14ac:dyDescent="0.3">
      <c r="E1009" s="63">
        <f t="shared" si="49"/>
        <v>1007</v>
      </c>
      <c r="F1009" s="62">
        <f>IF(F1008&gt;$B$4,"",WORKDAY(F1008,1,Feriados!$A$1:$A$5000))</f>
        <v>46132</v>
      </c>
      <c r="G1009" s="64">
        <f t="shared" si="48"/>
        <v>14635.463601237248</v>
      </c>
      <c r="H1009" s="64">
        <f t="shared" si="47"/>
        <v>4635.4636012372484</v>
      </c>
    </row>
    <row r="1010" spans="5:8" x14ac:dyDescent="0.3">
      <c r="E1010" s="63">
        <f t="shared" si="49"/>
        <v>1008</v>
      </c>
      <c r="F1010" s="62">
        <f>IF(F1009&gt;$B$4,"",WORKDAY(F1009,1,Feriados!$A$1:$A$5000))</f>
        <v>46134</v>
      </c>
      <c r="G1010" s="64">
        <f t="shared" si="48"/>
        <v>14641.000000000357</v>
      </c>
      <c r="H1010" s="64">
        <f t="shared" si="47"/>
        <v>4641.0000000003565</v>
      </c>
    </row>
    <row r="1011" spans="5:8" x14ac:dyDescent="0.3">
      <c r="E1011" s="63">
        <f t="shared" si="49"/>
        <v>1009</v>
      </c>
      <c r="F1011" s="62">
        <f>IF(F1010&gt;$B$4,"",WORKDAY(F1010,1,Feriados!$A$1:$A$5000))</f>
        <v>46135</v>
      </c>
      <c r="G1011" s="64">
        <f t="shared" si="48"/>
        <v>14646.53849310855</v>
      </c>
      <c r="H1011" s="64">
        <f t="shared" si="47"/>
        <v>4646.53849310855</v>
      </c>
    </row>
    <row r="1012" spans="5:8" x14ac:dyDescent="0.3">
      <c r="E1012" s="63">
        <f t="shared" si="49"/>
        <v>1010</v>
      </c>
      <c r="F1012" s="62">
        <f>IF(F1011&gt;$B$4,"",WORKDAY(F1011,1,Feriados!$A$1:$A$5000))</f>
        <v>46136</v>
      </c>
      <c r="G1012" s="64">
        <f t="shared" si="48"/>
        <v>14652.079081354092</v>
      </c>
      <c r="H1012" s="64">
        <f t="shared" si="47"/>
        <v>4652.0790813540916</v>
      </c>
    </row>
    <row r="1013" spans="5:8" x14ac:dyDescent="0.3">
      <c r="E1013" s="63">
        <f t="shared" si="49"/>
        <v>1011</v>
      </c>
      <c r="F1013" s="62">
        <f>IF(F1012&gt;$B$4,"",WORKDAY(F1012,1,Feriados!$A$1:$A$5000))</f>
        <v>46139</v>
      </c>
      <c r="G1013" s="64">
        <f t="shared" si="48"/>
        <v>14657.621765529542</v>
      </c>
      <c r="H1013" s="64">
        <f t="shared" si="47"/>
        <v>4657.6217655295422</v>
      </c>
    </row>
    <row r="1014" spans="5:8" x14ac:dyDescent="0.3">
      <c r="E1014" s="63">
        <f t="shared" si="49"/>
        <v>1012</v>
      </c>
      <c r="F1014" s="62">
        <f>IF(F1013&gt;$B$4,"",WORKDAY(F1013,1,Feriados!$A$1:$A$5000))</f>
        <v>46140</v>
      </c>
      <c r="G1014" s="64">
        <f t="shared" si="48"/>
        <v>14663.166546427765</v>
      </c>
      <c r="H1014" s="64">
        <f t="shared" si="47"/>
        <v>4663.1665464277648</v>
      </c>
    </row>
    <row r="1015" spans="5:8" x14ac:dyDescent="0.3">
      <c r="E1015" s="63">
        <f t="shared" si="49"/>
        <v>1013</v>
      </c>
      <c r="F1015" s="62">
        <f>IF(F1014&gt;$B$4,"",WORKDAY(F1014,1,Feriados!$A$1:$A$5000))</f>
        <v>46141</v>
      </c>
      <c r="G1015" s="64">
        <f t="shared" si="48"/>
        <v>14668.713424841922</v>
      </c>
      <c r="H1015" s="64">
        <f t="shared" si="47"/>
        <v>4668.7134248419225</v>
      </c>
    </row>
    <row r="1016" spans="5:8" x14ac:dyDescent="0.3">
      <c r="E1016" s="63">
        <f t="shared" si="49"/>
        <v>1014</v>
      </c>
      <c r="F1016" s="62">
        <f>IF(F1015&gt;$B$4,"",WORKDAY(F1015,1,Feriados!$A$1:$A$5000))</f>
        <v>46142</v>
      </c>
      <c r="G1016" s="64">
        <f t="shared" si="48"/>
        <v>14674.262401565476</v>
      </c>
      <c r="H1016" s="64">
        <f t="shared" si="47"/>
        <v>4674.2624015654765</v>
      </c>
    </row>
    <row r="1017" spans="5:8" x14ac:dyDescent="0.3">
      <c r="E1017" s="63">
        <f t="shared" si="49"/>
        <v>1015</v>
      </c>
      <c r="F1017" s="62">
        <f>IF(F1016&gt;$B$4,"",WORKDAY(F1016,1,Feriados!$A$1:$A$5000))</f>
        <v>46146</v>
      </c>
      <c r="G1017" s="64">
        <f t="shared" si="48"/>
        <v>14679.813477392188</v>
      </c>
      <c r="H1017" s="64">
        <f t="shared" si="47"/>
        <v>4679.8134773921884</v>
      </c>
    </row>
    <row r="1018" spans="5:8" x14ac:dyDescent="0.3">
      <c r="E1018" s="63">
        <f t="shared" si="49"/>
        <v>1016</v>
      </c>
      <c r="F1018" s="62">
        <f>IF(F1017&gt;$B$4,"",WORKDAY(F1017,1,Feriados!$A$1:$A$5000))</f>
        <v>46147</v>
      </c>
      <c r="G1018" s="64">
        <f t="shared" si="48"/>
        <v>14685.366653116122</v>
      </c>
      <c r="H1018" s="64">
        <f t="shared" si="47"/>
        <v>4685.3666531161216</v>
      </c>
    </row>
    <row r="1019" spans="5:8" x14ac:dyDescent="0.3">
      <c r="E1019" s="63">
        <f t="shared" si="49"/>
        <v>1017</v>
      </c>
      <c r="F1019" s="62">
        <f>IF(F1018&gt;$B$4,"",WORKDAY(F1018,1,Feriados!$A$1:$A$5000))</f>
        <v>46148</v>
      </c>
      <c r="G1019" s="64">
        <f t="shared" si="48"/>
        <v>14690.921929531638</v>
      </c>
      <c r="H1019" s="64">
        <f t="shared" si="47"/>
        <v>4690.9219295316379</v>
      </c>
    </row>
    <row r="1020" spans="5:8" x14ac:dyDescent="0.3">
      <c r="E1020" s="63">
        <f t="shared" si="49"/>
        <v>1018</v>
      </c>
      <c r="F1020" s="62">
        <f>IF(F1019&gt;$B$4,"",WORKDAY(F1019,1,Feriados!$A$1:$A$5000))</f>
        <v>46149</v>
      </c>
      <c r="G1020" s="64">
        <f t="shared" si="48"/>
        <v>14696.479307433401</v>
      </c>
      <c r="H1020" s="64">
        <f t="shared" si="47"/>
        <v>4696.4793074334011</v>
      </c>
    </row>
    <row r="1021" spans="5:8" x14ac:dyDescent="0.3">
      <c r="E1021" s="63">
        <f t="shared" si="49"/>
        <v>1019</v>
      </c>
      <c r="F1021" s="62">
        <f>IF(F1020&gt;$B$4,"",WORKDAY(F1020,1,Feriados!$A$1:$A$5000))</f>
        <v>46150</v>
      </c>
      <c r="G1021" s="64">
        <f t="shared" si="48"/>
        <v>14702.038787616375</v>
      </c>
      <c r="H1021" s="64">
        <f t="shared" si="47"/>
        <v>4702.038787616375</v>
      </c>
    </row>
    <row r="1022" spans="5:8" x14ac:dyDescent="0.3">
      <c r="E1022" s="63">
        <f t="shared" si="49"/>
        <v>1020</v>
      </c>
      <c r="F1022" s="62">
        <f>IF(F1021&gt;$B$4,"",WORKDAY(F1021,1,Feriados!$A$1:$A$5000))</f>
        <v>46153</v>
      </c>
      <c r="G1022" s="64">
        <f t="shared" si="48"/>
        <v>14707.600370875825</v>
      </c>
      <c r="H1022" s="64">
        <f t="shared" si="47"/>
        <v>4707.6003708758253</v>
      </c>
    </row>
    <row r="1023" spans="5:8" x14ac:dyDescent="0.3">
      <c r="E1023" s="63">
        <f t="shared" si="49"/>
        <v>1021</v>
      </c>
      <c r="F1023" s="62">
        <f>IF(F1022&gt;$B$4,"",WORKDAY(F1022,1,Feriados!$A$1:$A$5000))</f>
        <v>46154</v>
      </c>
      <c r="G1023" s="64">
        <f t="shared" si="48"/>
        <v>14713.164058007316</v>
      </c>
      <c r="H1023" s="64">
        <f t="shared" si="47"/>
        <v>4713.1640580073163</v>
      </c>
    </row>
    <row r="1024" spans="5:8" x14ac:dyDescent="0.3">
      <c r="E1024" s="63">
        <f t="shared" si="49"/>
        <v>1022</v>
      </c>
      <c r="F1024" s="62">
        <f>IF(F1023&gt;$B$4,"",WORKDAY(F1023,1,Feriados!$A$1:$A$5000))</f>
        <v>46155</v>
      </c>
      <c r="G1024" s="64">
        <f t="shared" si="48"/>
        <v>14718.729849806714</v>
      </c>
      <c r="H1024" s="64">
        <f t="shared" si="47"/>
        <v>4718.7298498067139</v>
      </c>
    </row>
    <row r="1025" spans="5:8" x14ac:dyDescent="0.3">
      <c r="E1025" s="63">
        <f t="shared" si="49"/>
        <v>1023</v>
      </c>
      <c r="F1025" s="62">
        <f>IF(F1024&gt;$B$4,"",WORKDAY(F1024,1,Feriados!$A$1:$A$5000))</f>
        <v>46156</v>
      </c>
      <c r="G1025" s="64">
        <f t="shared" si="48"/>
        <v>14724.297747070188</v>
      </c>
      <c r="H1025" s="64">
        <f t="shared" si="47"/>
        <v>4724.2977470701881</v>
      </c>
    </row>
    <row r="1026" spans="5:8" x14ac:dyDescent="0.3">
      <c r="E1026" s="63">
        <f t="shared" si="49"/>
        <v>1024</v>
      </c>
      <c r="F1026" s="62">
        <f>IF(F1025&gt;$B$4,"",WORKDAY(F1025,1,Feriados!$A$1:$A$5000))</f>
        <v>46157</v>
      </c>
      <c r="G1026" s="64">
        <f t="shared" si="48"/>
        <v>14729.867750594205</v>
      </c>
      <c r="H1026" s="64">
        <f t="shared" si="47"/>
        <v>4729.8677505942051</v>
      </c>
    </row>
    <row r="1027" spans="5:8" x14ac:dyDescent="0.3">
      <c r="E1027" s="63">
        <f t="shared" si="49"/>
        <v>1025</v>
      </c>
      <c r="F1027" s="62">
        <f>IF(F1026&gt;$B$4,"",WORKDAY(F1026,1,Feriados!$A$1:$A$5000))</f>
        <v>46160</v>
      </c>
      <c r="G1027" s="64">
        <f t="shared" si="48"/>
        <v>14735.439861175535</v>
      </c>
      <c r="H1027" s="64">
        <f t="shared" ref="H1027:H1090" si="50">IF(F1027="","",+((1+$B$11)^(1/252)*G1026)-$G$2)</f>
        <v>4735.439861175535</v>
      </c>
    </row>
    <row r="1028" spans="5:8" x14ac:dyDescent="0.3">
      <c r="E1028" s="63">
        <f t="shared" si="49"/>
        <v>1026</v>
      </c>
      <c r="F1028" s="62">
        <f>IF(F1027&gt;$B$4,"",WORKDAY(F1027,1,Feriados!$A$1:$A$5000))</f>
        <v>46161</v>
      </c>
      <c r="G1028" s="64">
        <f t="shared" ref="G1028:G1091" si="51">IF(F1028="","",+(1+$B$11)^(1/252)*G1027)</f>
        <v>14741.01407961125</v>
      </c>
      <c r="H1028" s="64">
        <f t="shared" si="50"/>
        <v>4741.0140796112501</v>
      </c>
    </row>
    <row r="1029" spans="5:8" x14ac:dyDescent="0.3">
      <c r="E1029" s="63">
        <f t="shared" ref="E1029:E1092" si="52">E1028+1</f>
        <v>1027</v>
      </c>
      <c r="F1029" s="62">
        <f>IF(F1028&gt;$B$4,"",WORKDAY(F1028,1,Feriados!$A$1:$A$5000))</f>
        <v>46162</v>
      </c>
      <c r="G1029" s="64">
        <f t="shared" si="51"/>
        <v>14746.590406698724</v>
      </c>
      <c r="H1029" s="64">
        <f t="shared" si="50"/>
        <v>4746.5904066987241</v>
      </c>
    </row>
    <row r="1030" spans="5:8" x14ac:dyDescent="0.3">
      <c r="E1030" s="63">
        <f t="shared" si="52"/>
        <v>1028</v>
      </c>
      <c r="F1030" s="62">
        <f>IF(F1029&gt;$B$4,"",WORKDAY(F1029,1,Feriados!$A$1:$A$5000))</f>
        <v>46163</v>
      </c>
      <c r="G1030" s="64">
        <f t="shared" si="51"/>
        <v>14752.168843235631</v>
      </c>
      <c r="H1030" s="64">
        <f t="shared" si="50"/>
        <v>4752.1688432356314</v>
      </c>
    </row>
    <row r="1031" spans="5:8" x14ac:dyDescent="0.3">
      <c r="E1031" s="63">
        <f t="shared" si="52"/>
        <v>1029</v>
      </c>
      <c r="F1031" s="62">
        <f>IF(F1030&gt;$B$4,"",WORKDAY(F1030,1,Feriados!$A$1:$A$5000))</f>
        <v>46164</v>
      </c>
      <c r="G1031" s="64">
        <f t="shared" si="51"/>
        <v>14757.749390019946</v>
      </c>
      <c r="H1031" s="64">
        <f t="shared" si="50"/>
        <v>4757.7493900199461</v>
      </c>
    </row>
    <row r="1032" spans="5:8" x14ac:dyDescent="0.3">
      <c r="E1032" s="63">
        <f t="shared" si="52"/>
        <v>1030</v>
      </c>
      <c r="F1032" s="62">
        <f>IF(F1031&gt;$B$4,"",WORKDAY(F1031,1,Feriados!$A$1:$A$5000))</f>
        <v>46167</v>
      </c>
      <c r="G1032" s="64">
        <f t="shared" si="51"/>
        <v>14763.332047849948</v>
      </c>
      <c r="H1032" s="64">
        <f t="shared" si="50"/>
        <v>4763.3320478499481</v>
      </c>
    </row>
    <row r="1033" spans="5:8" x14ac:dyDescent="0.3">
      <c r="E1033" s="63">
        <f t="shared" si="52"/>
        <v>1031</v>
      </c>
      <c r="F1033" s="62">
        <f>IF(F1032&gt;$B$4,"",WORKDAY(F1032,1,Feriados!$A$1:$A$5000))</f>
        <v>46168</v>
      </c>
      <c r="G1033" s="64">
        <f t="shared" si="51"/>
        <v>14768.916817524218</v>
      </c>
      <c r="H1033" s="64">
        <f t="shared" si="50"/>
        <v>4768.9168175242175</v>
      </c>
    </row>
    <row r="1034" spans="5:8" x14ac:dyDescent="0.3">
      <c r="E1034" s="63">
        <f t="shared" si="52"/>
        <v>1032</v>
      </c>
      <c r="F1034" s="62">
        <f>IF(F1033&gt;$B$4,"",WORKDAY(F1033,1,Feriados!$A$1:$A$5000))</f>
        <v>46169</v>
      </c>
      <c r="G1034" s="64">
        <f t="shared" si="51"/>
        <v>14774.503699841636</v>
      </c>
      <c r="H1034" s="64">
        <f t="shared" si="50"/>
        <v>4774.5036998416363</v>
      </c>
    </row>
    <row r="1035" spans="5:8" x14ac:dyDescent="0.3">
      <c r="E1035" s="63">
        <f t="shared" si="52"/>
        <v>1033</v>
      </c>
      <c r="F1035" s="62">
        <f>IF(F1034&gt;$B$4,"",WORKDAY(F1034,1,Feriados!$A$1:$A$5000))</f>
        <v>46170</v>
      </c>
      <c r="G1035" s="64">
        <f t="shared" si="51"/>
        <v>14780.09269560139</v>
      </c>
      <c r="H1035" s="64">
        <f t="shared" si="50"/>
        <v>4780.09269560139</v>
      </c>
    </row>
    <row r="1036" spans="5:8" x14ac:dyDescent="0.3">
      <c r="E1036" s="63">
        <f t="shared" si="52"/>
        <v>1034</v>
      </c>
      <c r="F1036" s="62">
        <f>IF(F1035&gt;$B$4,"",WORKDAY(F1035,1,Feriados!$A$1:$A$5000))</f>
        <v>46171</v>
      </c>
      <c r="G1036" s="64">
        <f t="shared" si="51"/>
        <v>14785.683805602965</v>
      </c>
      <c r="H1036" s="64">
        <f t="shared" si="50"/>
        <v>4785.6838056029646</v>
      </c>
    </row>
    <row r="1037" spans="5:8" x14ac:dyDescent="0.3">
      <c r="E1037" s="63">
        <f t="shared" si="52"/>
        <v>1035</v>
      </c>
      <c r="F1037" s="62">
        <f>IF(F1036&gt;$B$4,"",WORKDAY(F1036,1,Feriados!$A$1:$A$5000))</f>
        <v>46174</v>
      </c>
      <c r="G1037" s="64">
        <f t="shared" si="51"/>
        <v>14791.277030646148</v>
      </c>
      <c r="H1037" s="64">
        <f t="shared" si="50"/>
        <v>4791.277030646148</v>
      </c>
    </row>
    <row r="1038" spans="5:8" x14ac:dyDescent="0.3">
      <c r="E1038" s="63">
        <f t="shared" si="52"/>
        <v>1036</v>
      </c>
      <c r="F1038" s="62">
        <f>IF(F1037&gt;$B$4,"",WORKDAY(F1037,1,Feriados!$A$1:$A$5000))</f>
        <v>46175</v>
      </c>
      <c r="G1038" s="64">
        <f t="shared" si="51"/>
        <v>14796.872371531033</v>
      </c>
      <c r="H1038" s="64">
        <f t="shared" si="50"/>
        <v>4796.8723715310334</v>
      </c>
    </row>
    <row r="1039" spans="5:8" x14ac:dyDescent="0.3">
      <c r="E1039" s="63">
        <f t="shared" si="52"/>
        <v>1037</v>
      </c>
      <c r="F1039" s="62">
        <f>IF(F1038&gt;$B$4,"",WORKDAY(F1038,1,Feriados!$A$1:$A$5000))</f>
        <v>46176</v>
      </c>
      <c r="G1039" s="64">
        <f t="shared" si="51"/>
        <v>14802.469829058015</v>
      </c>
      <c r="H1039" s="64">
        <f t="shared" si="50"/>
        <v>4802.4698290580145</v>
      </c>
    </row>
    <row r="1040" spans="5:8" x14ac:dyDescent="0.3">
      <c r="E1040" s="63">
        <f t="shared" si="52"/>
        <v>1038</v>
      </c>
      <c r="F1040" s="62">
        <f>IF(F1039&gt;$B$4,"",WORKDAY(F1039,1,Feriados!$A$1:$A$5000))</f>
        <v>46178</v>
      </c>
      <c r="G1040" s="64">
        <f t="shared" si="51"/>
        <v>14808.06940402779</v>
      </c>
      <c r="H1040" s="64">
        <f t="shared" si="50"/>
        <v>4808.0694040277904</v>
      </c>
    </row>
    <row r="1041" spans="5:8" x14ac:dyDescent="0.3">
      <c r="E1041" s="63">
        <f t="shared" si="52"/>
        <v>1039</v>
      </c>
      <c r="F1041" s="62">
        <f>IF(F1040&gt;$B$4,"",WORKDAY(F1040,1,Feriados!$A$1:$A$5000))</f>
        <v>46181</v>
      </c>
      <c r="G1041" s="64">
        <f t="shared" si="51"/>
        <v>14813.671097241358</v>
      </c>
      <c r="H1041" s="64">
        <f t="shared" si="50"/>
        <v>4813.6710972413584</v>
      </c>
    </row>
    <row r="1042" spans="5:8" x14ac:dyDescent="0.3">
      <c r="E1042" s="63">
        <f t="shared" si="52"/>
        <v>1040</v>
      </c>
      <c r="F1042" s="62">
        <f>IF(F1041&gt;$B$4,"",WORKDAY(F1041,1,Feriados!$A$1:$A$5000))</f>
        <v>46182</v>
      </c>
      <c r="G1042" s="64">
        <f t="shared" si="51"/>
        <v>14819.274909500024</v>
      </c>
      <c r="H1042" s="64">
        <f t="shared" si="50"/>
        <v>4819.2749095000236</v>
      </c>
    </row>
    <row r="1043" spans="5:8" x14ac:dyDescent="0.3">
      <c r="E1043" s="63">
        <f t="shared" si="52"/>
        <v>1041</v>
      </c>
      <c r="F1043" s="62">
        <f>IF(F1042&gt;$B$4,"",WORKDAY(F1042,1,Feriados!$A$1:$A$5000))</f>
        <v>46183</v>
      </c>
      <c r="G1043" s="64">
        <f t="shared" si="51"/>
        <v>14824.880841605391</v>
      </c>
      <c r="H1043" s="64">
        <f t="shared" si="50"/>
        <v>4824.8808416053907</v>
      </c>
    </row>
    <row r="1044" spans="5:8" x14ac:dyDescent="0.3">
      <c r="E1044" s="63">
        <f t="shared" si="52"/>
        <v>1042</v>
      </c>
      <c r="F1044" s="62">
        <f>IF(F1043&gt;$B$4,"",WORKDAY(F1043,1,Feriados!$A$1:$A$5000))</f>
        <v>46184</v>
      </c>
      <c r="G1044" s="64">
        <f t="shared" si="51"/>
        <v>14830.488894359371</v>
      </c>
      <c r="H1044" s="64">
        <f t="shared" si="50"/>
        <v>4830.4888943593705</v>
      </c>
    </row>
    <row r="1045" spans="5:8" x14ac:dyDescent="0.3">
      <c r="E1045" s="63">
        <f t="shared" si="52"/>
        <v>1043</v>
      </c>
      <c r="F1045" s="62">
        <f>IF(F1044&gt;$B$4,"",WORKDAY(F1044,1,Feriados!$A$1:$A$5000))</f>
        <v>46185</v>
      </c>
      <c r="G1045" s="64">
        <f t="shared" si="51"/>
        <v>14836.099068564175</v>
      </c>
      <c r="H1045" s="64">
        <f t="shared" si="50"/>
        <v>4836.0990685641755</v>
      </c>
    </row>
    <row r="1046" spans="5:8" x14ac:dyDescent="0.3">
      <c r="E1046" s="63">
        <f t="shared" si="52"/>
        <v>1044</v>
      </c>
      <c r="F1046" s="62">
        <f>IF(F1045&gt;$B$4,"",WORKDAY(F1045,1,Feriados!$A$1:$A$5000))</f>
        <v>46188</v>
      </c>
      <c r="G1046" s="64">
        <f t="shared" si="51"/>
        <v>14841.711365022322</v>
      </c>
      <c r="H1046" s="64">
        <f t="shared" si="50"/>
        <v>4841.7113650223218</v>
      </c>
    </row>
    <row r="1047" spans="5:8" x14ac:dyDescent="0.3">
      <c r="E1047" s="63">
        <f t="shared" si="52"/>
        <v>1045</v>
      </c>
      <c r="F1047" s="62">
        <f>IF(F1046&gt;$B$4,"",WORKDAY(F1046,1,Feriados!$A$1:$A$5000))</f>
        <v>46189</v>
      </c>
      <c r="G1047" s="64">
        <f t="shared" si="51"/>
        <v>14847.32578453663</v>
      </c>
      <c r="H1047" s="64">
        <f t="shared" si="50"/>
        <v>4847.3257845366297</v>
      </c>
    </row>
    <row r="1048" spans="5:8" x14ac:dyDescent="0.3">
      <c r="E1048" s="63">
        <f t="shared" si="52"/>
        <v>1046</v>
      </c>
      <c r="F1048" s="62">
        <f>IF(F1047&gt;$B$4,"",WORKDAY(F1047,1,Feriados!$A$1:$A$5000))</f>
        <v>46190</v>
      </c>
      <c r="G1048" s="64">
        <f t="shared" si="51"/>
        <v>14852.942327910221</v>
      </c>
      <c r="H1048" s="64">
        <f t="shared" si="50"/>
        <v>4852.9423279102211</v>
      </c>
    </row>
    <row r="1049" spans="5:8" x14ac:dyDescent="0.3">
      <c r="E1049" s="63">
        <f t="shared" si="52"/>
        <v>1047</v>
      </c>
      <c r="F1049" s="62">
        <f>IF(F1048&gt;$B$4,"",WORKDAY(F1048,1,Feriados!$A$1:$A$5000))</f>
        <v>46191</v>
      </c>
      <c r="G1049" s="64">
        <f t="shared" si="51"/>
        <v>14858.560995946526</v>
      </c>
      <c r="H1049" s="64">
        <f t="shared" si="50"/>
        <v>4858.5609959465255</v>
      </c>
    </row>
    <row r="1050" spans="5:8" x14ac:dyDescent="0.3">
      <c r="E1050" s="63">
        <f t="shared" si="52"/>
        <v>1048</v>
      </c>
      <c r="F1050" s="62">
        <f>IF(F1049&gt;$B$4,"",WORKDAY(F1049,1,Feriados!$A$1:$A$5000))</f>
        <v>46192</v>
      </c>
      <c r="G1050" s="64">
        <f t="shared" si="51"/>
        <v>14864.181789449272</v>
      </c>
      <c r="H1050" s="64">
        <f t="shared" si="50"/>
        <v>4864.1817894492724</v>
      </c>
    </row>
    <row r="1051" spans="5:8" x14ac:dyDescent="0.3">
      <c r="E1051" s="63">
        <f t="shared" si="52"/>
        <v>1049</v>
      </c>
      <c r="F1051" s="62">
        <f>IF(F1050&gt;$B$4,"",WORKDAY(F1050,1,Feriados!$A$1:$A$5000))</f>
        <v>46195</v>
      </c>
      <c r="G1051" s="64">
        <f t="shared" si="51"/>
        <v>14869.804709222499</v>
      </c>
      <c r="H1051" s="64">
        <f t="shared" si="50"/>
        <v>4869.8047092224988</v>
      </c>
    </row>
    <row r="1052" spans="5:8" x14ac:dyDescent="0.3">
      <c r="E1052" s="63">
        <f t="shared" si="52"/>
        <v>1050</v>
      </c>
      <c r="F1052" s="62">
        <f>IF(F1051&gt;$B$4,"",WORKDAY(F1051,1,Feriados!$A$1:$A$5000))</f>
        <v>46196</v>
      </c>
      <c r="G1052" s="64">
        <f t="shared" si="51"/>
        <v>14875.429756070542</v>
      </c>
      <c r="H1052" s="64">
        <f t="shared" si="50"/>
        <v>4875.4297560705418</v>
      </c>
    </row>
    <row r="1053" spans="5:8" x14ac:dyDescent="0.3">
      <c r="E1053" s="63">
        <f t="shared" si="52"/>
        <v>1051</v>
      </c>
      <c r="F1053" s="62">
        <f>IF(F1052&gt;$B$4,"",WORKDAY(F1052,1,Feriados!$A$1:$A$5000))</f>
        <v>46197</v>
      </c>
      <c r="G1053" s="64">
        <f t="shared" si="51"/>
        <v>14881.056930798048</v>
      </c>
      <c r="H1053" s="64">
        <f t="shared" si="50"/>
        <v>4881.0569307980477</v>
      </c>
    </row>
    <row r="1054" spans="5:8" x14ac:dyDescent="0.3">
      <c r="E1054" s="63">
        <f t="shared" si="52"/>
        <v>1052</v>
      </c>
      <c r="F1054" s="62">
        <f>IF(F1053&gt;$B$4,"",WORKDAY(F1053,1,Feriados!$A$1:$A$5000))</f>
        <v>46198</v>
      </c>
      <c r="G1054" s="64">
        <f t="shared" si="51"/>
        <v>14886.686234209963</v>
      </c>
      <c r="H1054" s="64">
        <f t="shared" si="50"/>
        <v>4886.686234209963</v>
      </c>
    </row>
    <row r="1055" spans="5:8" x14ac:dyDescent="0.3">
      <c r="E1055" s="63">
        <f t="shared" si="52"/>
        <v>1053</v>
      </c>
      <c r="F1055" s="62">
        <f>IF(F1054&gt;$B$4,"",WORKDAY(F1054,1,Feriados!$A$1:$A$5000))</f>
        <v>46199</v>
      </c>
      <c r="G1055" s="64">
        <f t="shared" si="51"/>
        <v>14892.317667111542</v>
      </c>
      <c r="H1055" s="64">
        <f t="shared" si="50"/>
        <v>4892.3176671115416</v>
      </c>
    </row>
    <row r="1056" spans="5:8" x14ac:dyDescent="0.3">
      <c r="E1056" s="63">
        <f t="shared" si="52"/>
        <v>1054</v>
      </c>
      <c r="F1056" s="62">
        <f>IF(F1055&gt;$B$4,"",WORKDAY(F1055,1,Feriados!$A$1:$A$5000))</f>
        <v>46202</v>
      </c>
      <c r="G1056" s="64">
        <f t="shared" si="51"/>
        <v>14897.951230308339</v>
      </c>
      <c r="H1056" s="64">
        <f t="shared" si="50"/>
        <v>4897.9512303083393</v>
      </c>
    </row>
    <row r="1057" spans="5:8" x14ac:dyDescent="0.3">
      <c r="E1057" s="63">
        <f t="shared" si="52"/>
        <v>1055</v>
      </c>
      <c r="F1057" s="62">
        <f>IF(F1056&gt;$B$4,"",WORKDAY(F1056,1,Feriados!$A$1:$A$5000))</f>
        <v>46203</v>
      </c>
      <c r="G1057" s="64">
        <f t="shared" si="51"/>
        <v>14903.586924606219</v>
      </c>
      <c r="H1057" s="64">
        <f t="shared" si="50"/>
        <v>4903.5869246062193</v>
      </c>
    </row>
    <row r="1058" spans="5:8" x14ac:dyDescent="0.3">
      <c r="E1058" s="63">
        <f t="shared" si="52"/>
        <v>1056</v>
      </c>
      <c r="F1058" s="62">
        <f>IF(F1057&gt;$B$4,"",WORKDAY(F1057,1,Feriados!$A$1:$A$5000))</f>
        <v>46204</v>
      </c>
      <c r="G1058" s="64">
        <f t="shared" si="51"/>
        <v>14909.224750811349</v>
      </c>
      <c r="H1058" s="64">
        <f t="shared" si="50"/>
        <v>4909.2247508113487</v>
      </c>
    </row>
    <row r="1059" spans="5:8" x14ac:dyDescent="0.3">
      <c r="E1059" s="63">
        <f t="shared" si="52"/>
        <v>1057</v>
      </c>
      <c r="F1059" s="62">
        <f>IF(F1058&gt;$B$4,"",WORKDAY(F1058,1,Feriados!$A$1:$A$5000))</f>
        <v>46205</v>
      </c>
      <c r="G1059" s="64">
        <f t="shared" si="51"/>
        <v>14914.864709730198</v>
      </c>
      <c r="H1059" s="64">
        <f t="shared" si="50"/>
        <v>4914.8647097301982</v>
      </c>
    </row>
    <row r="1060" spans="5:8" x14ac:dyDescent="0.3">
      <c r="E1060" s="63">
        <f t="shared" si="52"/>
        <v>1058</v>
      </c>
      <c r="F1060" s="62">
        <f>IF(F1059&gt;$B$4,"",WORKDAY(F1059,1,Feriados!$A$1:$A$5000))</f>
        <v>46206</v>
      </c>
      <c r="G1060" s="64">
        <f t="shared" si="51"/>
        <v>14920.506802169544</v>
      </c>
      <c r="H1060" s="64">
        <f t="shared" si="50"/>
        <v>4920.5068021695442</v>
      </c>
    </row>
    <row r="1061" spans="5:8" x14ac:dyDescent="0.3">
      <c r="E1061" s="63">
        <f t="shared" si="52"/>
        <v>1059</v>
      </c>
      <c r="F1061" s="62">
        <f>IF(F1060&gt;$B$4,"",WORKDAY(F1060,1,Feriados!$A$1:$A$5000))</f>
        <v>46209</v>
      </c>
      <c r="G1061" s="64">
        <f t="shared" si="51"/>
        <v>14926.151028936471</v>
      </c>
      <c r="H1061" s="64">
        <f t="shared" si="50"/>
        <v>4926.1510289364705</v>
      </c>
    </row>
    <row r="1062" spans="5:8" x14ac:dyDescent="0.3">
      <c r="E1062" s="63">
        <f t="shared" si="52"/>
        <v>1060</v>
      </c>
      <c r="F1062" s="62">
        <f>IF(F1061&gt;$B$4,"",WORKDAY(F1061,1,Feriados!$A$1:$A$5000))</f>
        <v>46210</v>
      </c>
      <c r="G1062" s="64">
        <f t="shared" si="51"/>
        <v>14931.797390838363</v>
      </c>
      <c r="H1062" s="64">
        <f t="shared" si="50"/>
        <v>4931.7973908383628</v>
      </c>
    </row>
    <row r="1063" spans="5:8" x14ac:dyDescent="0.3">
      <c r="E1063" s="63">
        <f t="shared" si="52"/>
        <v>1061</v>
      </c>
      <c r="F1063" s="62">
        <f>IF(F1062&gt;$B$4,"",WORKDAY(F1062,1,Feriados!$A$1:$A$5000))</f>
        <v>46211</v>
      </c>
      <c r="G1063" s="64">
        <f t="shared" si="51"/>
        <v>14937.445888682916</v>
      </c>
      <c r="H1063" s="64">
        <f t="shared" si="50"/>
        <v>4937.4458886829161</v>
      </c>
    </row>
    <row r="1064" spans="5:8" x14ac:dyDescent="0.3">
      <c r="E1064" s="63">
        <f t="shared" si="52"/>
        <v>1062</v>
      </c>
      <c r="F1064" s="62">
        <f>IF(F1063&gt;$B$4,"",WORKDAY(F1063,1,Feriados!$A$1:$A$5000))</f>
        <v>46212</v>
      </c>
      <c r="G1064" s="64">
        <f t="shared" si="51"/>
        <v>14943.096523278127</v>
      </c>
      <c r="H1064" s="64">
        <f t="shared" si="50"/>
        <v>4943.0965232781273</v>
      </c>
    </row>
    <row r="1065" spans="5:8" x14ac:dyDescent="0.3">
      <c r="E1065" s="63">
        <f t="shared" si="52"/>
        <v>1063</v>
      </c>
      <c r="F1065" s="62">
        <f>IF(F1064&gt;$B$4,"",WORKDAY(F1064,1,Feriados!$A$1:$A$5000))</f>
        <v>46213</v>
      </c>
      <c r="G1065" s="64">
        <f t="shared" si="51"/>
        <v>14948.749295432301</v>
      </c>
      <c r="H1065" s="64">
        <f t="shared" si="50"/>
        <v>4948.7492954323006</v>
      </c>
    </row>
    <row r="1066" spans="5:8" x14ac:dyDescent="0.3">
      <c r="E1066" s="63">
        <f t="shared" si="52"/>
        <v>1064</v>
      </c>
      <c r="F1066" s="62">
        <f>IF(F1065&gt;$B$4,"",WORKDAY(F1065,1,Feriados!$A$1:$A$5000))</f>
        <v>46216</v>
      </c>
      <c r="G1066" s="64">
        <f t="shared" si="51"/>
        <v>14954.404205954044</v>
      </c>
      <c r="H1066" s="64">
        <f t="shared" si="50"/>
        <v>4954.4042059540443</v>
      </c>
    </row>
    <row r="1067" spans="5:8" x14ac:dyDescent="0.3">
      <c r="E1067" s="63">
        <f t="shared" si="52"/>
        <v>1065</v>
      </c>
      <c r="F1067" s="62">
        <f>IF(F1066&gt;$B$4,"",WORKDAY(F1066,1,Feriados!$A$1:$A$5000))</f>
        <v>46217</v>
      </c>
      <c r="G1067" s="64">
        <f t="shared" si="51"/>
        <v>14960.061255652276</v>
      </c>
      <c r="H1067" s="64">
        <f t="shared" si="50"/>
        <v>4960.0612556522756</v>
      </c>
    </row>
    <row r="1068" spans="5:8" x14ac:dyDescent="0.3">
      <c r="E1068" s="63">
        <f t="shared" si="52"/>
        <v>1066</v>
      </c>
      <c r="F1068" s="62">
        <f>IF(F1067&gt;$B$4,"",WORKDAY(F1067,1,Feriados!$A$1:$A$5000))</f>
        <v>46218</v>
      </c>
      <c r="G1068" s="64">
        <f t="shared" si="51"/>
        <v>14965.720445336216</v>
      </c>
      <c r="H1068" s="64">
        <f t="shared" si="50"/>
        <v>4965.7204453362156</v>
      </c>
    </row>
    <row r="1069" spans="5:8" x14ac:dyDescent="0.3">
      <c r="E1069" s="63">
        <f t="shared" si="52"/>
        <v>1067</v>
      </c>
      <c r="F1069" s="62">
        <f>IF(F1068&gt;$B$4,"",WORKDAY(F1068,1,Feriados!$A$1:$A$5000))</f>
        <v>46219</v>
      </c>
      <c r="G1069" s="64">
        <f t="shared" si="51"/>
        <v>14971.381775815393</v>
      </c>
      <c r="H1069" s="64">
        <f t="shared" si="50"/>
        <v>4971.3817758153928</v>
      </c>
    </row>
    <row r="1070" spans="5:8" x14ac:dyDescent="0.3">
      <c r="E1070" s="63">
        <f t="shared" si="52"/>
        <v>1068</v>
      </c>
      <c r="F1070" s="62">
        <f>IF(F1069&gt;$B$4,"",WORKDAY(F1069,1,Feriados!$A$1:$A$5000))</f>
        <v>46220</v>
      </c>
      <c r="G1070" s="64">
        <f t="shared" si="51"/>
        <v>14977.045247899641</v>
      </c>
      <c r="H1070" s="64">
        <f t="shared" si="50"/>
        <v>4977.0452478996413</v>
      </c>
    </row>
    <row r="1071" spans="5:8" x14ac:dyDescent="0.3">
      <c r="E1071" s="63">
        <f t="shared" si="52"/>
        <v>1069</v>
      </c>
      <c r="F1071" s="62">
        <f>IF(F1070&gt;$B$4,"",WORKDAY(F1070,1,Feriados!$A$1:$A$5000))</f>
        <v>46223</v>
      </c>
      <c r="G1071" s="64">
        <f t="shared" si="51"/>
        <v>14982.710862399101</v>
      </c>
      <c r="H1071" s="64">
        <f t="shared" si="50"/>
        <v>4982.7108623991007</v>
      </c>
    </row>
    <row r="1072" spans="5:8" x14ac:dyDescent="0.3">
      <c r="E1072" s="63">
        <f t="shared" si="52"/>
        <v>1070</v>
      </c>
      <c r="F1072" s="62">
        <f>IF(F1071&gt;$B$4,"",WORKDAY(F1071,1,Feriados!$A$1:$A$5000))</f>
        <v>46224</v>
      </c>
      <c r="G1072" s="64">
        <f t="shared" si="51"/>
        <v>14988.378620124218</v>
      </c>
      <c r="H1072" s="64">
        <f t="shared" si="50"/>
        <v>4988.3786201242183</v>
      </c>
    </row>
    <row r="1073" spans="5:8" x14ac:dyDescent="0.3">
      <c r="E1073" s="63">
        <f t="shared" si="52"/>
        <v>1071</v>
      </c>
      <c r="F1073" s="62">
        <f>IF(F1072&gt;$B$4,"",WORKDAY(F1072,1,Feriados!$A$1:$A$5000))</f>
        <v>46225</v>
      </c>
      <c r="G1073" s="64">
        <f t="shared" si="51"/>
        <v>14994.048521885747</v>
      </c>
      <c r="H1073" s="64">
        <f t="shared" si="50"/>
        <v>4994.0485218857466</v>
      </c>
    </row>
    <row r="1074" spans="5:8" x14ac:dyDescent="0.3">
      <c r="E1074" s="63">
        <f t="shared" si="52"/>
        <v>1072</v>
      </c>
      <c r="F1074" s="62">
        <f>IF(F1073&gt;$B$4,"",WORKDAY(F1073,1,Feriados!$A$1:$A$5000))</f>
        <v>46226</v>
      </c>
      <c r="G1074" s="64">
        <f t="shared" si="51"/>
        <v>14999.720568494748</v>
      </c>
      <c r="H1074" s="64">
        <f t="shared" si="50"/>
        <v>4999.7205684947476</v>
      </c>
    </row>
    <row r="1075" spans="5:8" x14ac:dyDescent="0.3">
      <c r="E1075" s="63">
        <f t="shared" si="52"/>
        <v>1073</v>
      </c>
      <c r="F1075" s="62">
        <f>IF(F1074&gt;$B$4,"",WORKDAY(F1074,1,Feriados!$A$1:$A$5000))</f>
        <v>46227</v>
      </c>
      <c r="G1075" s="64">
        <f t="shared" si="51"/>
        <v>15005.394760762587</v>
      </c>
      <c r="H1075" s="64">
        <f t="shared" si="50"/>
        <v>5005.3947607625869</v>
      </c>
    </row>
    <row r="1076" spans="5:8" x14ac:dyDescent="0.3">
      <c r="E1076" s="63">
        <f t="shared" si="52"/>
        <v>1074</v>
      </c>
      <c r="F1076" s="62">
        <f>IF(F1075&gt;$B$4,"",WORKDAY(F1075,1,Feriados!$A$1:$A$5000))</f>
        <v>46230</v>
      </c>
      <c r="G1076" s="64">
        <f t="shared" si="51"/>
        <v>15011.071099500938</v>
      </c>
      <c r="H1076" s="64">
        <f t="shared" si="50"/>
        <v>5011.0710995009376</v>
      </c>
    </row>
    <row r="1077" spans="5:8" x14ac:dyDescent="0.3">
      <c r="E1077" s="63">
        <f t="shared" si="52"/>
        <v>1075</v>
      </c>
      <c r="F1077" s="62">
        <f>IF(F1076&gt;$B$4,"",WORKDAY(F1076,1,Feriados!$A$1:$A$5000))</f>
        <v>46231</v>
      </c>
      <c r="G1077" s="64">
        <f t="shared" si="51"/>
        <v>15016.749585521782</v>
      </c>
      <c r="H1077" s="64">
        <f t="shared" si="50"/>
        <v>5016.7495855217821</v>
      </c>
    </row>
    <row r="1078" spans="5:8" x14ac:dyDescent="0.3">
      <c r="E1078" s="63">
        <f t="shared" si="52"/>
        <v>1076</v>
      </c>
      <c r="F1078" s="62">
        <f>IF(F1077&gt;$B$4,"",WORKDAY(F1077,1,Feriados!$A$1:$A$5000))</f>
        <v>46232</v>
      </c>
      <c r="G1078" s="64">
        <f t="shared" si="51"/>
        <v>15022.430219637408</v>
      </c>
      <c r="H1078" s="64">
        <f t="shared" si="50"/>
        <v>5022.4302196374083</v>
      </c>
    </row>
    <row r="1079" spans="5:8" x14ac:dyDescent="0.3">
      <c r="E1079" s="63">
        <f t="shared" si="52"/>
        <v>1077</v>
      </c>
      <c r="F1079" s="62">
        <f>IF(F1078&gt;$B$4,"",WORKDAY(F1078,1,Feriados!$A$1:$A$5000))</f>
        <v>46233</v>
      </c>
      <c r="G1079" s="64">
        <f t="shared" si="51"/>
        <v>15028.11300266041</v>
      </c>
      <c r="H1079" s="64">
        <f t="shared" si="50"/>
        <v>5028.1130026604096</v>
      </c>
    </row>
    <row r="1080" spans="5:8" x14ac:dyDescent="0.3">
      <c r="E1080" s="63">
        <f t="shared" si="52"/>
        <v>1078</v>
      </c>
      <c r="F1080" s="62">
        <f>IF(F1079&gt;$B$4,"",WORKDAY(F1079,1,Feriados!$A$1:$A$5000))</f>
        <v>46234</v>
      </c>
      <c r="G1080" s="64">
        <f t="shared" si="51"/>
        <v>15033.797935403691</v>
      </c>
      <c r="H1080" s="64">
        <f t="shared" si="50"/>
        <v>5033.7979354036906</v>
      </c>
    </row>
    <row r="1081" spans="5:8" x14ac:dyDescent="0.3">
      <c r="E1081" s="63">
        <f t="shared" si="52"/>
        <v>1079</v>
      </c>
      <c r="F1081" s="62">
        <f>IF(F1080&gt;$B$4,"",WORKDAY(F1080,1,Feriados!$A$1:$A$5000))</f>
        <v>46237</v>
      </c>
      <c r="G1081" s="64">
        <f t="shared" si="51"/>
        <v>15039.485018680462</v>
      </c>
      <c r="H1081" s="64">
        <f t="shared" si="50"/>
        <v>5039.4850186804615</v>
      </c>
    </row>
    <row r="1082" spans="5:8" x14ac:dyDescent="0.3">
      <c r="E1082" s="63">
        <f t="shared" si="52"/>
        <v>1080</v>
      </c>
      <c r="F1082" s="62">
        <f>IF(F1081&gt;$B$4,"",WORKDAY(F1081,1,Feriados!$A$1:$A$5000))</f>
        <v>46238</v>
      </c>
      <c r="G1082" s="64">
        <f t="shared" si="51"/>
        <v>15045.17425330424</v>
      </c>
      <c r="H1082" s="64">
        <f t="shared" si="50"/>
        <v>5045.1742533042398</v>
      </c>
    </row>
    <row r="1083" spans="5:8" x14ac:dyDescent="0.3">
      <c r="E1083" s="63">
        <f t="shared" si="52"/>
        <v>1081</v>
      </c>
      <c r="F1083" s="62">
        <f>IF(F1082&gt;$B$4,"",WORKDAY(F1082,1,Feriados!$A$1:$A$5000))</f>
        <v>46239</v>
      </c>
      <c r="G1083" s="64">
        <f t="shared" si="51"/>
        <v>15050.86564008885</v>
      </c>
      <c r="H1083" s="64">
        <f t="shared" si="50"/>
        <v>5050.8656400888503</v>
      </c>
    </row>
    <row r="1084" spans="5:8" x14ac:dyDescent="0.3">
      <c r="E1084" s="63">
        <f t="shared" si="52"/>
        <v>1082</v>
      </c>
      <c r="F1084" s="62">
        <f>IF(F1083&gt;$B$4,"",WORKDAY(F1083,1,Feriados!$A$1:$A$5000))</f>
        <v>46240</v>
      </c>
      <c r="G1084" s="64">
        <f t="shared" si="51"/>
        <v>15056.559179848427</v>
      </c>
      <c r="H1084" s="64">
        <f t="shared" si="50"/>
        <v>5056.5591798484274</v>
      </c>
    </row>
    <row r="1085" spans="5:8" x14ac:dyDescent="0.3">
      <c r="E1085" s="63">
        <f t="shared" si="52"/>
        <v>1083</v>
      </c>
      <c r="F1085" s="62">
        <f>IF(F1084&gt;$B$4,"",WORKDAY(F1084,1,Feriados!$A$1:$A$5000))</f>
        <v>46241</v>
      </c>
      <c r="G1085" s="64">
        <f t="shared" si="51"/>
        <v>15062.254873397413</v>
      </c>
      <c r="H1085" s="64">
        <f t="shared" si="50"/>
        <v>5062.2548733974127</v>
      </c>
    </row>
    <row r="1086" spans="5:8" x14ac:dyDescent="0.3">
      <c r="E1086" s="63">
        <f t="shared" si="52"/>
        <v>1084</v>
      </c>
      <c r="F1086" s="62">
        <f>IF(F1085&gt;$B$4,"",WORKDAY(F1085,1,Feriados!$A$1:$A$5000))</f>
        <v>46244</v>
      </c>
      <c r="G1086" s="64">
        <f t="shared" si="51"/>
        <v>15067.952721550555</v>
      </c>
      <c r="H1086" s="64">
        <f t="shared" si="50"/>
        <v>5067.952721550555</v>
      </c>
    </row>
    <row r="1087" spans="5:8" x14ac:dyDescent="0.3">
      <c r="E1087" s="63">
        <f t="shared" si="52"/>
        <v>1085</v>
      </c>
      <c r="F1087" s="62">
        <f>IF(F1086&gt;$B$4,"",WORKDAY(F1086,1,Feriados!$A$1:$A$5000))</f>
        <v>46245</v>
      </c>
      <c r="G1087" s="64">
        <f t="shared" si="51"/>
        <v>15073.652725122913</v>
      </c>
      <c r="H1087" s="64">
        <f t="shared" si="50"/>
        <v>5073.6527251229127</v>
      </c>
    </row>
    <row r="1088" spans="5:8" x14ac:dyDescent="0.3">
      <c r="E1088" s="63">
        <f t="shared" si="52"/>
        <v>1086</v>
      </c>
      <c r="F1088" s="62">
        <f>IF(F1087&gt;$B$4,"",WORKDAY(F1087,1,Feriados!$A$1:$A$5000))</f>
        <v>46246</v>
      </c>
      <c r="G1088" s="64">
        <f t="shared" si="51"/>
        <v>15079.354884929851</v>
      </c>
      <c r="H1088" s="64">
        <f t="shared" si="50"/>
        <v>5079.3548849298513</v>
      </c>
    </row>
    <row r="1089" spans="5:8" x14ac:dyDescent="0.3">
      <c r="E1089" s="63">
        <f t="shared" si="52"/>
        <v>1087</v>
      </c>
      <c r="F1089" s="62">
        <f>IF(F1088&gt;$B$4,"",WORKDAY(F1088,1,Feriados!$A$1:$A$5000))</f>
        <v>46247</v>
      </c>
      <c r="G1089" s="64">
        <f t="shared" si="51"/>
        <v>15085.059201787046</v>
      </c>
      <c r="H1089" s="64">
        <f t="shared" si="50"/>
        <v>5085.0592017870458</v>
      </c>
    </row>
    <row r="1090" spans="5:8" x14ac:dyDescent="0.3">
      <c r="E1090" s="63">
        <f t="shared" si="52"/>
        <v>1088</v>
      </c>
      <c r="F1090" s="62">
        <f>IF(F1089&gt;$B$4,"",WORKDAY(F1089,1,Feriados!$A$1:$A$5000))</f>
        <v>46248</v>
      </c>
      <c r="G1090" s="64">
        <f t="shared" si="51"/>
        <v>15090.765676510478</v>
      </c>
      <c r="H1090" s="64">
        <f t="shared" si="50"/>
        <v>5090.7656765104784</v>
      </c>
    </row>
    <row r="1091" spans="5:8" x14ac:dyDescent="0.3">
      <c r="E1091" s="63">
        <f t="shared" si="52"/>
        <v>1089</v>
      </c>
      <c r="F1091" s="62">
        <f>IF(F1090&gt;$B$4,"",WORKDAY(F1090,1,Feriados!$A$1:$A$5000))</f>
        <v>46251</v>
      </c>
      <c r="G1091" s="64">
        <f t="shared" si="51"/>
        <v>15096.474309916443</v>
      </c>
      <c r="H1091" s="64">
        <f t="shared" ref="H1091:H1154" si="53">IF(F1091="","",+((1+$B$11)^(1/252)*G1090)-$G$2)</f>
        <v>5096.4743099164425</v>
      </c>
    </row>
    <row r="1092" spans="5:8" x14ac:dyDescent="0.3">
      <c r="E1092" s="63">
        <f t="shared" si="52"/>
        <v>1090</v>
      </c>
      <c r="F1092" s="62">
        <f>IF(F1091&gt;$B$4,"",WORKDAY(F1091,1,Feriados!$A$1:$A$5000))</f>
        <v>46252</v>
      </c>
      <c r="G1092" s="64">
        <f t="shared" ref="G1092:G1155" si="54">IF(F1092="","",+(1+$B$11)^(1/252)*G1091)</f>
        <v>15102.185102821537</v>
      </c>
      <c r="H1092" s="64">
        <f t="shared" si="53"/>
        <v>5102.1851028215369</v>
      </c>
    </row>
    <row r="1093" spans="5:8" x14ac:dyDescent="0.3">
      <c r="E1093" s="63">
        <f t="shared" ref="E1093:E1123" si="55">E1092+1</f>
        <v>1091</v>
      </c>
      <c r="F1093" s="62">
        <f>IF(F1092&gt;$B$4,"",WORKDAY(F1092,1,Feriados!$A$1:$A$5000))</f>
        <v>46253</v>
      </c>
      <c r="G1093" s="64">
        <f t="shared" si="54"/>
        <v>15107.898056042672</v>
      </c>
      <c r="H1093" s="64">
        <f t="shared" si="53"/>
        <v>5107.8980560426717</v>
      </c>
    </row>
    <row r="1094" spans="5:8" x14ac:dyDescent="0.3">
      <c r="E1094" s="63">
        <f t="shared" si="55"/>
        <v>1092</v>
      </c>
      <c r="F1094" s="62">
        <f>IF(F1093&gt;$B$4,"",WORKDAY(F1093,1,Feriados!$A$1:$A$5000))</f>
        <v>46254</v>
      </c>
      <c r="G1094" s="64">
        <f t="shared" si="54"/>
        <v>15113.613170397066</v>
      </c>
      <c r="H1094" s="64">
        <f t="shared" si="53"/>
        <v>5113.6131703970659</v>
      </c>
    </row>
    <row r="1095" spans="5:8" x14ac:dyDescent="0.3">
      <c r="E1095" s="63">
        <f t="shared" si="55"/>
        <v>1093</v>
      </c>
      <c r="F1095" s="62">
        <f>IF(F1094&gt;$B$4,"",WORKDAY(F1094,1,Feriados!$A$1:$A$5000))</f>
        <v>46255</v>
      </c>
      <c r="G1095" s="64">
        <f t="shared" si="54"/>
        <v>15119.330446702246</v>
      </c>
      <c r="H1095" s="64">
        <f t="shared" si="53"/>
        <v>5119.3304467022463</v>
      </c>
    </row>
    <row r="1096" spans="5:8" x14ac:dyDescent="0.3">
      <c r="E1096" s="63">
        <f t="shared" si="55"/>
        <v>1094</v>
      </c>
      <c r="F1096" s="62">
        <f>IF(F1095&gt;$B$4,"",WORKDAY(F1095,1,Feriados!$A$1:$A$5000))</f>
        <v>46258</v>
      </c>
      <c r="G1096" s="64">
        <f t="shared" si="54"/>
        <v>15125.04988577605</v>
      </c>
      <c r="H1096" s="64">
        <f t="shared" si="53"/>
        <v>5125.0498857760504</v>
      </c>
    </row>
    <row r="1097" spans="5:8" x14ac:dyDescent="0.3">
      <c r="E1097" s="63">
        <f t="shared" si="55"/>
        <v>1095</v>
      </c>
      <c r="F1097" s="62">
        <f>IF(F1096&gt;$B$4,"",WORKDAY(F1096,1,Feriados!$A$1:$A$5000))</f>
        <v>46259</v>
      </c>
      <c r="G1097" s="64">
        <f t="shared" si="54"/>
        <v>15130.771488436623</v>
      </c>
      <c r="H1097" s="64">
        <f t="shared" si="53"/>
        <v>5130.7714884366233</v>
      </c>
    </row>
    <row r="1098" spans="5:8" x14ac:dyDescent="0.3">
      <c r="E1098" s="63">
        <f t="shared" si="55"/>
        <v>1096</v>
      </c>
      <c r="F1098" s="62">
        <f>IF(F1097&gt;$B$4,"",WORKDAY(F1097,1,Feriados!$A$1:$A$5000))</f>
        <v>46260</v>
      </c>
      <c r="G1098" s="64">
        <f t="shared" si="54"/>
        <v>15136.495255502421</v>
      </c>
      <c r="H1098" s="64">
        <f t="shared" si="53"/>
        <v>5136.4952555024211</v>
      </c>
    </row>
    <row r="1099" spans="5:8" x14ac:dyDescent="0.3">
      <c r="E1099" s="63">
        <f t="shared" si="55"/>
        <v>1097</v>
      </c>
      <c r="F1099" s="62">
        <f>IF(F1098&gt;$B$4,"",WORKDAY(F1098,1,Feriados!$A$1:$A$5000))</f>
        <v>46261</v>
      </c>
      <c r="G1099" s="64">
        <f t="shared" si="54"/>
        <v>15142.221187792209</v>
      </c>
      <c r="H1099" s="64">
        <f t="shared" si="53"/>
        <v>5142.2211877922091</v>
      </c>
    </row>
    <row r="1100" spans="5:8" x14ac:dyDescent="0.3">
      <c r="E1100" s="63">
        <f t="shared" si="55"/>
        <v>1098</v>
      </c>
      <c r="F1100" s="62">
        <f>IF(F1099&gt;$B$4,"",WORKDAY(F1099,1,Feriados!$A$1:$A$5000))</f>
        <v>46262</v>
      </c>
      <c r="G1100" s="64">
        <f t="shared" si="54"/>
        <v>15147.949286125064</v>
      </c>
      <c r="H1100" s="64">
        <f t="shared" si="53"/>
        <v>5147.9492861250637</v>
      </c>
    </row>
    <row r="1101" spans="5:8" x14ac:dyDescent="0.3">
      <c r="E1101" s="63">
        <f t="shared" si="55"/>
        <v>1099</v>
      </c>
      <c r="F1101" s="62">
        <f>IF(F1100&gt;$B$4,"",WORKDAY(F1100,1,Feriados!$A$1:$A$5000))</f>
        <v>46265</v>
      </c>
      <c r="G1101" s="64">
        <f t="shared" si="54"/>
        <v>15153.679551320369</v>
      </c>
      <c r="H1101" s="64">
        <f t="shared" si="53"/>
        <v>5153.6795513203688</v>
      </c>
    </row>
    <row r="1102" spans="5:8" x14ac:dyDescent="0.3">
      <c r="E1102" s="63">
        <f t="shared" si="55"/>
        <v>1100</v>
      </c>
      <c r="F1102" s="62">
        <f>IF(F1101&gt;$B$4,"",WORKDAY(F1101,1,Feriados!$A$1:$A$5000))</f>
        <v>46266</v>
      </c>
      <c r="G1102" s="64">
        <f t="shared" si="54"/>
        <v>15159.411984197819</v>
      </c>
      <c r="H1102" s="64">
        <f t="shared" si="53"/>
        <v>5159.411984197819</v>
      </c>
    </row>
    <row r="1103" spans="5:8" x14ac:dyDescent="0.3">
      <c r="E1103" s="63">
        <f t="shared" si="55"/>
        <v>1101</v>
      </c>
      <c r="F1103" s="62">
        <f>IF(F1102&gt;$B$4,"",WORKDAY(F1102,1,Feriados!$A$1:$A$5000))</f>
        <v>46267</v>
      </c>
      <c r="G1103" s="64">
        <f t="shared" si="54"/>
        <v>15165.14658557742</v>
      </c>
      <c r="H1103" s="64">
        <f t="shared" si="53"/>
        <v>5165.1465855774204</v>
      </c>
    </row>
    <row r="1104" spans="5:8" x14ac:dyDescent="0.3">
      <c r="E1104" s="63">
        <f t="shared" si="55"/>
        <v>1102</v>
      </c>
      <c r="F1104" s="62">
        <f>IF(F1103&gt;$B$4,"",WORKDAY(F1103,1,Feriados!$A$1:$A$5000))</f>
        <v>46268</v>
      </c>
      <c r="G1104" s="64">
        <f t="shared" si="54"/>
        <v>15170.883356279488</v>
      </c>
      <c r="H1104" s="64">
        <f t="shared" si="53"/>
        <v>5170.883356279488</v>
      </c>
    </row>
    <row r="1105" spans="5:8" x14ac:dyDescent="0.3">
      <c r="E1105" s="63">
        <f t="shared" si="55"/>
        <v>1103</v>
      </c>
      <c r="F1105" s="62">
        <f>IF(F1104&gt;$B$4,"",WORKDAY(F1104,1,Feriados!$A$1:$A$5000))</f>
        <v>46269</v>
      </c>
      <c r="G1105" s="64">
        <f t="shared" si="54"/>
        <v>15176.622297124646</v>
      </c>
      <c r="H1105" s="64">
        <f t="shared" si="53"/>
        <v>5176.6222971246461</v>
      </c>
    </row>
    <row r="1106" spans="5:8" x14ac:dyDescent="0.3">
      <c r="E1106" s="63">
        <f t="shared" si="55"/>
        <v>1104</v>
      </c>
      <c r="F1106" s="62">
        <f>IF(F1105&gt;$B$4,"",WORKDAY(F1105,1,Feriados!$A$1:$A$5000))</f>
        <v>46273</v>
      </c>
      <c r="G1106" s="64">
        <f t="shared" si="54"/>
        <v>15182.36340893383</v>
      </c>
      <c r="H1106" s="64">
        <f t="shared" si="53"/>
        <v>5182.3634089338302</v>
      </c>
    </row>
    <row r="1107" spans="5:8" x14ac:dyDescent="0.3">
      <c r="E1107" s="63">
        <f t="shared" si="55"/>
        <v>1105</v>
      </c>
      <c r="F1107" s="62">
        <f>IF(F1106&gt;$B$4,"",WORKDAY(F1106,1,Feriados!$A$1:$A$5000))</f>
        <v>46274</v>
      </c>
      <c r="G1107" s="64">
        <f t="shared" si="54"/>
        <v>15188.106692528288</v>
      </c>
      <c r="H1107" s="64">
        <f t="shared" si="53"/>
        <v>5188.1066925282885</v>
      </c>
    </row>
    <row r="1108" spans="5:8" x14ac:dyDescent="0.3">
      <c r="E1108" s="63">
        <f t="shared" si="55"/>
        <v>1106</v>
      </c>
      <c r="F1108" s="62">
        <f>IF(F1107&gt;$B$4,"",WORKDAY(F1107,1,Feriados!$A$1:$A$5000))</f>
        <v>46275</v>
      </c>
      <c r="G1108" s="64">
        <f t="shared" si="54"/>
        <v>15193.852148729577</v>
      </c>
      <c r="H1108" s="64">
        <f t="shared" si="53"/>
        <v>5193.8521487295766</v>
      </c>
    </row>
    <row r="1109" spans="5:8" x14ac:dyDescent="0.3">
      <c r="E1109" s="63">
        <f t="shared" si="55"/>
        <v>1107</v>
      </c>
      <c r="F1109" s="62">
        <f>IF(F1108&gt;$B$4,"",WORKDAY(F1108,1,Feriados!$A$1:$A$5000))</f>
        <v>46276</v>
      </c>
      <c r="G1109" s="64">
        <f t="shared" si="54"/>
        <v>15199.599778359563</v>
      </c>
      <c r="H1109" s="64">
        <f t="shared" si="53"/>
        <v>5199.5997783595631</v>
      </c>
    </row>
    <row r="1110" spans="5:8" x14ac:dyDescent="0.3">
      <c r="E1110" s="63">
        <f t="shared" si="55"/>
        <v>1108</v>
      </c>
      <c r="F1110" s="62">
        <f>IF(F1109&gt;$B$4,"",WORKDAY(F1109,1,Feriados!$A$1:$A$5000))</f>
        <v>46279</v>
      </c>
      <c r="G1110" s="64">
        <f t="shared" si="54"/>
        <v>15205.349582240427</v>
      </c>
      <c r="H1110" s="64">
        <f t="shared" si="53"/>
        <v>5205.3495822404275</v>
      </c>
    </row>
    <row r="1111" spans="5:8" x14ac:dyDescent="0.3">
      <c r="E1111" s="63">
        <f t="shared" si="55"/>
        <v>1109</v>
      </c>
      <c r="F1111" s="62">
        <f>IF(F1110&gt;$B$4,"",WORKDAY(F1110,1,Feriados!$A$1:$A$5000))</f>
        <v>46280</v>
      </c>
      <c r="G1111" s="64">
        <f t="shared" si="54"/>
        <v>15211.101561194659</v>
      </c>
      <c r="H1111" s="64">
        <f t="shared" si="53"/>
        <v>5211.1015611946586</v>
      </c>
    </row>
    <row r="1112" spans="5:8" x14ac:dyDescent="0.3">
      <c r="E1112" s="63">
        <f t="shared" si="55"/>
        <v>1110</v>
      </c>
      <c r="F1112" s="62">
        <f>IF(F1111&gt;$B$4,"",WORKDAY(F1111,1,Feriados!$A$1:$A$5000))</f>
        <v>46281</v>
      </c>
      <c r="G1112" s="64">
        <f t="shared" si="54"/>
        <v>15216.855716045058</v>
      </c>
      <c r="H1112" s="64">
        <f t="shared" si="53"/>
        <v>5216.8557160450582</v>
      </c>
    </row>
    <row r="1113" spans="5:8" x14ac:dyDescent="0.3">
      <c r="E1113" s="63">
        <f t="shared" si="55"/>
        <v>1111</v>
      </c>
      <c r="F1113" s="62">
        <f>IF(F1112&gt;$B$4,"",WORKDAY(F1112,1,Feriados!$A$1:$A$5000))</f>
        <v>46282</v>
      </c>
      <c r="G1113" s="64">
        <f t="shared" si="54"/>
        <v>15222.612047614739</v>
      </c>
      <c r="H1113" s="64">
        <f t="shared" si="53"/>
        <v>5222.6120476147389</v>
      </c>
    </row>
    <row r="1114" spans="5:8" x14ac:dyDescent="0.3">
      <c r="E1114" s="63">
        <f t="shared" si="55"/>
        <v>1112</v>
      </c>
      <c r="F1114" s="62">
        <f>IF(F1113&gt;$B$4,"",WORKDAY(F1113,1,Feriados!$A$1:$A$5000))</f>
        <v>46283</v>
      </c>
      <c r="G1114" s="64">
        <f t="shared" si="54"/>
        <v>15228.370556727123</v>
      </c>
      <c r="H1114" s="64">
        <f t="shared" si="53"/>
        <v>5228.3705567271227</v>
      </c>
    </row>
    <row r="1115" spans="5:8" x14ac:dyDescent="0.3">
      <c r="E1115" s="63">
        <f t="shared" si="55"/>
        <v>1113</v>
      </c>
      <c r="F1115" s="62">
        <f>IF(F1114&gt;$B$4,"",WORKDAY(F1114,1,Feriados!$A$1:$A$5000))</f>
        <v>46286</v>
      </c>
      <c r="G1115" s="64">
        <f t="shared" si="54"/>
        <v>15234.131244205946</v>
      </c>
      <c r="H1115" s="64">
        <f t="shared" si="53"/>
        <v>5234.1312442059461</v>
      </c>
    </row>
    <row r="1116" spans="5:8" x14ac:dyDescent="0.3">
      <c r="E1116" s="63">
        <f t="shared" si="55"/>
        <v>1114</v>
      </c>
      <c r="F1116" s="62">
        <f>IF(F1115&gt;$B$4,"",WORKDAY(F1115,1,Feriados!$A$1:$A$5000))</f>
        <v>46287</v>
      </c>
      <c r="G1116" s="64">
        <f t="shared" si="54"/>
        <v>15239.894110875255</v>
      </c>
      <c r="H1116" s="64">
        <f t="shared" si="53"/>
        <v>5239.8941108752551</v>
      </c>
    </row>
    <row r="1117" spans="5:8" x14ac:dyDescent="0.3">
      <c r="E1117" s="63">
        <f t="shared" si="55"/>
        <v>1115</v>
      </c>
      <c r="F1117" s="62">
        <f>IF(F1116&gt;$B$4,"",WORKDAY(F1116,1,Feriados!$A$1:$A$5000))</f>
        <v>46288</v>
      </c>
      <c r="G1117" s="64">
        <f t="shared" si="54"/>
        <v>15245.659157559408</v>
      </c>
      <c r="H1117" s="64">
        <f t="shared" si="53"/>
        <v>5245.6591575594084</v>
      </c>
    </row>
    <row r="1118" spans="5:8" x14ac:dyDescent="0.3">
      <c r="E1118" s="63">
        <f t="shared" si="55"/>
        <v>1116</v>
      </c>
      <c r="F1118" s="62">
        <f>IF(F1117&gt;$B$4,"",WORKDAY(F1117,1,Feriados!$A$1:$A$5000))</f>
        <v>46289</v>
      </c>
      <c r="G1118" s="64">
        <f t="shared" si="54"/>
        <v>15251.426385083076</v>
      </c>
      <c r="H1118" s="64">
        <f t="shared" si="53"/>
        <v>5251.4263850830757</v>
      </c>
    </row>
    <row r="1119" spans="5:8" x14ac:dyDescent="0.3">
      <c r="E1119" s="63">
        <f t="shared" si="55"/>
        <v>1117</v>
      </c>
      <c r="F1119" s="62">
        <f>IF(F1118&gt;$B$4,"",WORKDAY(F1118,1,Feriados!$A$1:$A$5000))</f>
        <v>46290</v>
      </c>
      <c r="G1119" s="64">
        <f t="shared" si="54"/>
        <v>15257.19579427124</v>
      </c>
      <c r="H1119" s="64">
        <f t="shared" si="53"/>
        <v>5257.1957942712397</v>
      </c>
    </row>
    <row r="1120" spans="5:8" x14ac:dyDescent="0.3">
      <c r="E1120" s="63">
        <f t="shared" si="55"/>
        <v>1118</v>
      </c>
      <c r="F1120" s="62">
        <f>IF(F1119&gt;$B$4,"",WORKDAY(F1119,1,Feriados!$A$1:$A$5000))</f>
        <v>46293</v>
      </c>
      <c r="G1120" s="64">
        <f t="shared" si="54"/>
        <v>15262.967385949194</v>
      </c>
      <c r="H1120" s="64">
        <f t="shared" si="53"/>
        <v>5262.9673859491941</v>
      </c>
    </row>
    <row r="1121" spans="5:8" x14ac:dyDescent="0.3">
      <c r="E1121" s="63">
        <f t="shared" si="55"/>
        <v>1119</v>
      </c>
      <c r="F1121" s="62">
        <f>IF(F1120&gt;$B$4,"",WORKDAY(F1120,1,Feriados!$A$1:$A$5000))</f>
        <v>46294</v>
      </c>
      <c r="G1121" s="64">
        <f t="shared" si="54"/>
        <v>15268.741160942545</v>
      </c>
      <c r="H1121" s="64">
        <f t="shared" si="53"/>
        <v>5268.7411609425453</v>
      </c>
    </row>
    <row r="1122" spans="5:8" x14ac:dyDescent="0.3">
      <c r="E1122" s="63">
        <f t="shared" si="55"/>
        <v>1120</v>
      </c>
      <c r="F1122" s="62">
        <f>IF(F1121&gt;$B$4,"",WORKDAY(F1121,1,Feriados!$A$1:$A$5000))</f>
        <v>46295</v>
      </c>
      <c r="G1122" s="64">
        <f t="shared" si="54"/>
        <v>15274.517120077213</v>
      </c>
      <c r="H1122" s="64">
        <f t="shared" si="53"/>
        <v>5274.5171200772129</v>
      </c>
    </row>
    <row r="1123" spans="5:8" x14ac:dyDescent="0.3">
      <c r="E1123" s="63">
        <f t="shared" si="55"/>
        <v>1121</v>
      </c>
      <c r="F1123" s="62">
        <f>IF(F1122&gt;$B$4,"",WORKDAY(F1122,1,Feriados!$A$1:$A$5000))</f>
        <v>46296</v>
      </c>
      <c r="G1123" s="64">
        <f t="shared" si="54"/>
        <v>15280.295264179427</v>
      </c>
      <c r="H1123" s="64">
        <f t="shared" si="53"/>
        <v>5280.2952641794272</v>
      </c>
    </row>
    <row r="1124" spans="5:8" x14ac:dyDescent="0.3">
      <c r="E1124" s="63">
        <f t="shared" ref="E1124:E1172" si="56">E1123+1</f>
        <v>1122</v>
      </c>
      <c r="F1124" s="62">
        <f>IF(F1123&gt;$B$4,"",WORKDAY(F1123,1,Feriados!$A$1:$A$5000))</f>
        <v>46297</v>
      </c>
      <c r="G1124" s="64">
        <f t="shared" si="54"/>
        <v>15286.075594075734</v>
      </c>
      <c r="H1124" s="64">
        <f t="shared" si="53"/>
        <v>5286.0755940757335</v>
      </c>
    </row>
    <row r="1125" spans="5:8" x14ac:dyDescent="0.3">
      <c r="E1125" s="63">
        <f t="shared" si="56"/>
        <v>1123</v>
      </c>
      <c r="F1125" s="62">
        <f>IF(F1124&gt;$B$4,"",WORKDAY(F1124,1,Feriados!$A$1:$A$5000))</f>
        <v>46300</v>
      </c>
      <c r="G1125" s="64">
        <f t="shared" si="54"/>
        <v>15291.858110592988</v>
      </c>
      <c r="H1125" s="64">
        <f t="shared" si="53"/>
        <v>5291.8581105929879</v>
      </c>
    </row>
    <row r="1126" spans="5:8" x14ac:dyDescent="0.3">
      <c r="E1126" s="63">
        <f t="shared" si="56"/>
        <v>1124</v>
      </c>
      <c r="F1126" s="62">
        <f>IF(F1125&gt;$B$4,"",WORKDAY(F1125,1,Feriados!$A$1:$A$5000))</f>
        <v>46301</v>
      </c>
      <c r="G1126" s="64">
        <f t="shared" si="54"/>
        <v>15297.642814558358</v>
      </c>
      <c r="H1126" s="64">
        <f t="shared" si="53"/>
        <v>5297.6428145583577</v>
      </c>
    </row>
    <row r="1127" spans="5:8" x14ac:dyDescent="0.3">
      <c r="E1127" s="63">
        <f t="shared" si="56"/>
        <v>1125</v>
      </c>
      <c r="F1127" s="62">
        <f>IF(F1126&gt;$B$4,"",WORKDAY(F1126,1,Feriados!$A$1:$A$5000))</f>
        <v>46302</v>
      </c>
      <c r="G1127" s="64">
        <f t="shared" si="54"/>
        <v>15303.429706799327</v>
      </c>
      <c r="H1127" s="64">
        <f t="shared" si="53"/>
        <v>5303.4297067993266</v>
      </c>
    </row>
    <row r="1128" spans="5:8" x14ac:dyDescent="0.3">
      <c r="E1128" s="63">
        <f t="shared" si="56"/>
        <v>1126</v>
      </c>
      <c r="F1128" s="62">
        <f>IF(F1127&gt;$B$4,"",WORKDAY(F1127,1,Feriados!$A$1:$A$5000))</f>
        <v>46303</v>
      </c>
      <c r="G1128" s="64">
        <f t="shared" si="54"/>
        <v>15309.218788143689</v>
      </c>
      <c r="H1128" s="64">
        <f t="shared" si="53"/>
        <v>5309.2187881436894</v>
      </c>
    </row>
    <row r="1129" spans="5:8" x14ac:dyDescent="0.3">
      <c r="E1129" s="63">
        <f t="shared" si="56"/>
        <v>1127</v>
      </c>
      <c r="F1129" s="62">
        <f>IF(F1128&gt;$B$4,"",WORKDAY(F1128,1,Feriados!$A$1:$A$5000))</f>
        <v>46304</v>
      </c>
      <c r="G1129" s="64">
        <f t="shared" si="54"/>
        <v>15315.010059419556</v>
      </c>
      <c r="H1129" s="64">
        <f t="shared" si="53"/>
        <v>5315.0100594195555</v>
      </c>
    </row>
    <row r="1130" spans="5:8" x14ac:dyDescent="0.3">
      <c r="E1130" s="63">
        <f t="shared" si="56"/>
        <v>1128</v>
      </c>
      <c r="F1130" s="62">
        <f>IF(F1129&gt;$B$4,"",WORKDAY(F1129,1,Feriados!$A$1:$A$5000))</f>
        <v>46308</v>
      </c>
      <c r="G1130" s="64">
        <f t="shared" si="54"/>
        <v>15320.803521455346</v>
      </c>
      <c r="H1130" s="64">
        <f t="shared" si="53"/>
        <v>5320.8035214553456</v>
      </c>
    </row>
    <row r="1131" spans="5:8" x14ac:dyDescent="0.3">
      <c r="E1131" s="63">
        <f t="shared" si="56"/>
        <v>1129</v>
      </c>
      <c r="F1131" s="62">
        <f>IF(F1130&gt;$B$4,"",WORKDAY(F1130,1,Feriados!$A$1:$A$5000))</f>
        <v>46309</v>
      </c>
      <c r="G1131" s="64">
        <f t="shared" si="54"/>
        <v>15326.599175079795</v>
      </c>
      <c r="H1131" s="64">
        <f t="shared" si="53"/>
        <v>5326.5991750797948</v>
      </c>
    </row>
    <row r="1132" spans="5:8" x14ac:dyDescent="0.3">
      <c r="E1132" s="63">
        <f t="shared" si="56"/>
        <v>1130</v>
      </c>
      <c r="F1132" s="62">
        <f>IF(F1131&gt;$B$4,"",WORKDAY(F1131,1,Feriados!$A$1:$A$5000))</f>
        <v>46310</v>
      </c>
      <c r="G1132" s="64">
        <f t="shared" si="54"/>
        <v>15332.397021121951</v>
      </c>
      <c r="H1132" s="64">
        <f t="shared" si="53"/>
        <v>5332.3970211219512</v>
      </c>
    </row>
    <row r="1133" spans="5:8" x14ac:dyDescent="0.3">
      <c r="E1133" s="63">
        <f t="shared" si="56"/>
        <v>1131</v>
      </c>
      <c r="F1133" s="62">
        <f>IF(F1132&gt;$B$4,"",WORKDAY(F1132,1,Feriados!$A$1:$A$5000))</f>
        <v>46311</v>
      </c>
      <c r="G1133" s="64">
        <f t="shared" si="54"/>
        <v>15338.197060411178</v>
      </c>
      <c r="H1133" s="64">
        <f t="shared" si="53"/>
        <v>5338.1970604111775</v>
      </c>
    </row>
    <row r="1134" spans="5:8" x14ac:dyDescent="0.3">
      <c r="E1134" s="63">
        <f t="shared" si="56"/>
        <v>1132</v>
      </c>
      <c r="F1134" s="62">
        <f>IF(F1133&gt;$B$4,"",WORKDAY(F1133,1,Feriados!$A$1:$A$5000))</f>
        <v>46314</v>
      </c>
      <c r="G1134" s="64">
        <f t="shared" si="54"/>
        <v>15343.999293777149</v>
      </c>
      <c r="H1134" s="64">
        <f t="shared" si="53"/>
        <v>5343.9992937771494</v>
      </c>
    </row>
    <row r="1135" spans="5:8" x14ac:dyDescent="0.3">
      <c r="E1135" s="63">
        <f t="shared" si="56"/>
        <v>1133</v>
      </c>
      <c r="F1135" s="62">
        <f>IF(F1134&gt;$B$4,"",WORKDAY(F1134,1,Feriados!$A$1:$A$5000))</f>
        <v>46315</v>
      </c>
      <c r="G1135" s="64">
        <f t="shared" si="54"/>
        <v>15349.803722049857</v>
      </c>
      <c r="H1135" s="64">
        <f t="shared" si="53"/>
        <v>5349.8037220498572</v>
      </c>
    </row>
    <row r="1136" spans="5:8" x14ac:dyDescent="0.3">
      <c r="E1136" s="63">
        <f t="shared" si="56"/>
        <v>1134</v>
      </c>
      <c r="F1136" s="62">
        <f>IF(F1135&gt;$B$4,"",WORKDAY(F1135,1,Feriados!$A$1:$A$5000))</f>
        <v>46316</v>
      </c>
      <c r="G1136" s="64">
        <f t="shared" si="54"/>
        <v>15355.610346059604</v>
      </c>
      <c r="H1136" s="64">
        <f t="shared" si="53"/>
        <v>5355.6103460596041</v>
      </c>
    </row>
    <row r="1137" spans="5:8" x14ac:dyDescent="0.3">
      <c r="E1137" s="63">
        <f t="shared" si="56"/>
        <v>1135</v>
      </c>
      <c r="F1137" s="62">
        <f>IF(F1136&gt;$B$4,"",WORKDAY(F1136,1,Feriados!$A$1:$A$5000))</f>
        <v>46317</v>
      </c>
      <c r="G1137" s="64">
        <f t="shared" si="54"/>
        <v>15361.419166637006</v>
      </c>
      <c r="H1137" s="64">
        <f t="shared" si="53"/>
        <v>5361.4191666370061</v>
      </c>
    </row>
    <row r="1138" spans="5:8" x14ac:dyDescent="0.3">
      <c r="E1138" s="63">
        <f t="shared" si="56"/>
        <v>1136</v>
      </c>
      <c r="F1138" s="62">
        <f>IF(F1137&gt;$B$4,"",WORKDAY(F1137,1,Feriados!$A$1:$A$5000))</f>
        <v>46318</v>
      </c>
      <c r="G1138" s="64">
        <f t="shared" si="54"/>
        <v>15367.230184612998</v>
      </c>
      <c r="H1138" s="64">
        <f t="shared" si="53"/>
        <v>5367.2301846129976</v>
      </c>
    </row>
    <row r="1139" spans="5:8" x14ac:dyDescent="0.3">
      <c r="E1139" s="63">
        <f t="shared" si="56"/>
        <v>1137</v>
      </c>
      <c r="F1139" s="62">
        <f>IF(F1138&gt;$B$4,"",WORKDAY(F1138,1,Feriados!$A$1:$A$5000))</f>
        <v>46321</v>
      </c>
      <c r="G1139" s="64">
        <f t="shared" si="54"/>
        <v>15373.043400818824</v>
      </c>
      <c r="H1139" s="64">
        <f t="shared" si="53"/>
        <v>5373.043400818824</v>
      </c>
    </row>
    <row r="1140" spans="5:8" x14ac:dyDescent="0.3">
      <c r="E1140" s="63">
        <f t="shared" si="56"/>
        <v>1138</v>
      </c>
      <c r="F1140" s="62">
        <f>IF(F1139&gt;$B$4,"",WORKDAY(F1139,1,Feriados!$A$1:$A$5000))</f>
        <v>46322</v>
      </c>
      <c r="G1140" s="64">
        <f t="shared" si="54"/>
        <v>15378.858816086045</v>
      </c>
      <c r="H1140" s="64">
        <f t="shared" si="53"/>
        <v>5378.8588160860454</v>
      </c>
    </row>
    <row r="1141" spans="5:8" x14ac:dyDescent="0.3">
      <c r="E1141" s="63">
        <f t="shared" si="56"/>
        <v>1139</v>
      </c>
      <c r="F1141" s="62">
        <f>IF(F1140&gt;$B$4,"",WORKDAY(F1140,1,Feriados!$A$1:$A$5000))</f>
        <v>46323</v>
      </c>
      <c r="G1141" s="64">
        <f t="shared" si="54"/>
        <v>15384.676431246538</v>
      </c>
      <c r="H1141" s="64">
        <f t="shared" si="53"/>
        <v>5384.6764312465384</v>
      </c>
    </row>
    <row r="1142" spans="5:8" x14ac:dyDescent="0.3">
      <c r="E1142" s="63">
        <f t="shared" si="56"/>
        <v>1140</v>
      </c>
      <c r="F1142" s="62">
        <f>IF(F1141&gt;$B$4,"",WORKDAY(F1141,1,Feriados!$A$1:$A$5000))</f>
        <v>46324</v>
      </c>
      <c r="G1142" s="64">
        <f t="shared" si="54"/>
        <v>15390.496247132492</v>
      </c>
      <c r="H1142" s="64">
        <f t="shared" si="53"/>
        <v>5390.4962471324925</v>
      </c>
    </row>
    <row r="1143" spans="5:8" x14ac:dyDescent="0.3">
      <c r="E1143" s="63">
        <f t="shared" si="56"/>
        <v>1141</v>
      </c>
      <c r="F1143" s="62">
        <f>IF(F1142&gt;$B$4,"",WORKDAY(F1142,1,Feriados!$A$1:$A$5000))</f>
        <v>46325</v>
      </c>
      <c r="G1143" s="64">
        <f t="shared" si="54"/>
        <v>15396.318264576412</v>
      </c>
      <c r="H1143" s="64">
        <f t="shared" si="53"/>
        <v>5396.3182645764118</v>
      </c>
    </row>
    <row r="1144" spans="5:8" x14ac:dyDescent="0.3">
      <c r="E1144" s="63">
        <f t="shared" si="56"/>
        <v>1142</v>
      </c>
      <c r="F1144" s="62">
        <f>IF(F1143&gt;$B$4,"",WORKDAY(F1143,1,Feriados!$A$1:$A$5000))</f>
        <v>46329</v>
      </c>
      <c r="G1144" s="64">
        <f t="shared" si="54"/>
        <v>15402.142484411115</v>
      </c>
      <c r="H1144" s="64">
        <f t="shared" si="53"/>
        <v>5402.1424844111152</v>
      </c>
    </row>
    <row r="1145" spans="5:8" x14ac:dyDescent="0.3">
      <c r="E1145" s="63">
        <f t="shared" si="56"/>
        <v>1143</v>
      </c>
      <c r="F1145" s="62">
        <f>IF(F1144&gt;$B$4,"",WORKDAY(F1144,1,Feriados!$A$1:$A$5000))</f>
        <v>46330</v>
      </c>
      <c r="G1145" s="64">
        <f t="shared" si="54"/>
        <v>15407.96890746974</v>
      </c>
      <c r="H1145" s="64">
        <f t="shared" si="53"/>
        <v>5407.9689074697399</v>
      </c>
    </row>
    <row r="1146" spans="5:8" x14ac:dyDescent="0.3">
      <c r="E1146" s="63">
        <f t="shared" si="56"/>
        <v>1144</v>
      </c>
      <c r="F1146" s="62">
        <f>IF(F1145&gt;$B$4,"",WORKDAY(F1145,1,Feriados!$A$1:$A$5000))</f>
        <v>46331</v>
      </c>
      <c r="G1146" s="64">
        <f t="shared" si="54"/>
        <v>15413.797534585734</v>
      </c>
      <c r="H1146" s="64">
        <f t="shared" si="53"/>
        <v>5413.797534585734</v>
      </c>
    </row>
    <row r="1147" spans="5:8" x14ac:dyDescent="0.3">
      <c r="E1147" s="63">
        <f t="shared" si="56"/>
        <v>1145</v>
      </c>
      <c r="F1147" s="62">
        <f>IF(F1146&gt;$B$4,"",WORKDAY(F1146,1,Feriados!$A$1:$A$5000))</f>
        <v>46332</v>
      </c>
      <c r="G1147" s="64">
        <f t="shared" si="54"/>
        <v>15419.628366592864</v>
      </c>
      <c r="H1147" s="64">
        <f t="shared" si="53"/>
        <v>5419.628366592864</v>
      </c>
    </row>
    <row r="1148" spans="5:8" x14ac:dyDescent="0.3">
      <c r="E1148" s="63">
        <f t="shared" si="56"/>
        <v>1146</v>
      </c>
      <c r="F1148" s="62">
        <f>IF(F1147&gt;$B$4,"",WORKDAY(F1147,1,Feriados!$A$1:$A$5000))</f>
        <v>46335</v>
      </c>
      <c r="G1148" s="64">
        <f t="shared" si="54"/>
        <v>15425.46140432521</v>
      </c>
      <c r="H1148" s="64">
        <f t="shared" si="53"/>
        <v>5425.4614043252095</v>
      </c>
    </row>
    <row r="1149" spans="5:8" x14ac:dyDescent="0.3">
      <c r="E1149" s="63">
        <f t="shared" si="56"/>
        <v>1147</v>
      </c>
      <c r="F1149" s="62">
        <f>IF(F1148&gt;$B$4,"",WORKDAY(F1148,1,Feriados!$A$1:$A$5000))</f>
        <v>46336</v>
      </c>
      <c r="G1149" s="64">
        <f t="shared" si="54"/>
        <v>15431.296648617168</v>
      </c>
      <c r="H1149" s="64">
        <f t="shared" si="53"/>
        <v>5431.2966486171681</v>
      </c>
    </row>
    <row r="1150" spans="5:8" x14ac:dyDescent="0.3">
      <c r="E1150" s="63">
        <f t="shared" si="56"/>
        <v>1148</v>
      </c>
      <c r="F1150" s="62">
        <f>IF(F1149&gt;$B$4,"",WORKDAY(F1149,1,Feriados!$A$1:$A$5000))</f>
        <v>46337</v>
      </c>
      <c r="G1150" s="64">
        <f t="shared" si="54"/>
        <v>15437.13410030345</v>
      </c>
      <c r="H1150" s="64">
        <f t="shared" si="53"/>
        <v>5437.1341003034504</v>
      </c>
    </row>
    <row r="1151" spans="5:8" x14ac:dyDescent="0.3">
      <c r="E1151" s="63">
        <f t="shared" si="56"/>
        <v>1149</v>
      </c>
      <c r="F1151" s="62">
        <f>IF(F1150&gt;$B$4,"",WORKDAY(F1150,1,Feriados!$A$1:$A$5000))</f>
        <v>46338</v>
      </c>
      <c r="G1151" s="64">
        <f t="shared" si="54"/>
        <v>15442.973760219083</v>
      </c>
      <c r="H1151" s="64">
        <f t="shared" si="53"/>
        <v>5442.9737602190835</v>
      </c>
    </row>
    <row r="1152" spans="5:8" x14ac:dyDescent="0.3">
      <c r="E1152" s="63">
        <f t="shared" si="56"/>
        <v>1150</v>
      </c>
      <c r="F1152" s="62">
        <f>IF(F1151&gt;$B$4,"",WORKDAY(F1151,1,Feriados!$A$1:$A$5000))</f>
        <v>46339</v>
      </c>
      <c r="G1152" s="64">
        <f t="shared" si="54"/>
        <v>15448.815629199411</v>
      </c>
      <c r="H1152" s="64">
        <f t="shared" si="53"/>
        <v>5448.815629199411</v>
      </c>
    </row>
    <row r="1153" spans="5:8" x14ac:dyDescent="0.3">
      <c r="E1153" s="63">
        <f t="shared" si="56"/>
        <v>1151</v>
      </c>
      <c r="F1153" s="62">
        <f>IF(F1152&gt;$B$4,"",WORKDAY(F1152,1,Feriados!$A$1:$A$5000))</f>
        <v>46342</v>
      </c>
      <c r="G1153" s="64">
        <f t="shared" si="54"/>
        <v>15454.659708080093</v>
      </c>
      <c r="H1153" s="64">
        <f t="shared" si="53"/>
        <v>5454.659708080093</v>
      </c>
    </row>
    <row r="1154" spans="5:8" x14ac:dyDescent="0.3">
      <c r="E1154" s="63">
        <f t="shared" si="56"/>
        <v>1152</v>
      </c>
      <c r="F1154" s="62">
        <f>IF(F1153&gt;$B$4,"",WORKDAY(F1153,1,Feriados!$A$1:$A$5000))</f>
        <v>46343</v>
      </c>
      <c r="G1154" s="64">
        <f t="shared" si="54"/>
        <v>15460.505997697104</v>
      </c>
      <c r="H1154" s="64">
        <f t="shared" si="53"/>
        <v>5460.5059976971042</v>
      </c>
    </row>
    <row r="1155" spans="5:8" x14ac:dyDescent="0.3">
      <c r="E1155" s="63">
        <f t="shared" si="56"/>
        <v>1153</v>
      </c>
      <c r="F1155" s="62">
        <f>IF(F1154&gt;$B$4,"",WORKDAY(F1154,1,Feriados!$A$1:$A$5000))</f>
        <v>46344</v>
      </c>
      <c r="G1155" s="64">
        <f t="shared" si="54"/>
        <v>15466.354498886738</v>
      </c>
      <c r="H1155" s="64">
        <f t="shared" ref="H1155:H1172" si="57">IF(F1155="","",+((1+$B$11)^(1/252)*G1154)-$G$2)</f>
        <v>5466.3544988867379</v>
      </c>
    </row>
    <row r="1156" spans="5:8" x14ac:dyDescent="0.3">
      <c r="E1156" s="63">
        <f t="shared" si="56"/>
        <v>1154</v>
      </c>
      <c r="F1156" s="62">
        <f>IF(F1155&gt;$B$4,"",WORKDAY(F1155,1,Feriados!$A$1:$A$5000))</f>
        <v>46345</v>
      </c>
      <c r="G1156" s="64">
        <f t="shared" ref="G1156:G1172" si="58">IF(F1156="","",+(1+$B$11)^(1/252)*G1155)</f>
        <v>15472.205212485602</v>
      </c>
      <c r="H1156" s="64">
        <f t="shared" si="57"/>
        <v>5472.2052124856018</v>
      </c>
    </row>
    <row r="1157" spans="5:8" x14ac:dyDescent="0.3">
      <c r="E1157" s="63">
        <f t="shared" si="56"/>
        <v>1155</v>
      </c>
      <c r="F1157" s="62">
        <f>IF(F1156&gt;$B$4,"",WORKDAY(F1156,1,Feriados!$A$1:$A$5000))</f>
        <v>46349</v>
      </c>
      <c r="G1157" s="64">
        <f t="shared" si="58"/>
        <v>15478.05813933062</v>
      </c>
      <c r="H1157" s="64">
        <f t="shared" si="57"/>
        <v>5478.0581393306202</v>
      </c>
    </row>
    <row r="1158" spans="5:8" x14ac:dyDescent="0.3">
      <c r="E1158" s="63">
        <f t="shared" si="56"/>
        <v>1156</v>
      </c>
      <c r="F1158" s="62">
        <f>IF(F1157&gt;$B$4,"",WORKDAY(F1157,1,Feriados!$A$1:$A$5000))</f>
        <v>46350</v>
      </c>
      <c r="G1158" s="64">
        <f t="shared" si="58"/>
        <v>15483.913280259034</v>
      </c>
      <c r="H1158" s="64">
        <f t="shared" si="57"/>
        <v>5483.9132802590339</v>
      </c>
    </row>
    <row r="1159" spans="5:8" x14ac:dyDescent="0.3">
      <c r="E1159" s="63">
        <f t="shared" si="56"/>
        <v>1157</v>
      </c>
      <c r="F1159" s="62">
        <f>IF(F1158&gt;$B$4,"",WORKDAY(F1158,1,Feriados!$A$1:$A$5000))</f>
        <v>46351</v>
      </c>
      <c r="G1159" s="64">
        <f t="shared" si="58"/>
        <v>15489.7706361084</v>
      </c>
      <c r="H1159" s="64">
        <f t="shared" si="57"/>
        <v>5489.7706361084001</v>
      </c>
    </row>
    <row r="1160" spans="5:8" x14ac:dyDescent="0.3">
      <c r="E1160" s="63">
        <f t="shared" si="56"/>
        <v>1158</v>
      </c>
      <c r="F1160" s="62">
        <f>IF(F1159&gt;$B$4,"",WORKDAY(F1159,1,Feriados!$A$1:$A$5000))</f>
        <v>46352</v>
      </c>
      <c r="G1160" s="64">
        <f t="shared" si="58"/>
        <v>15495.630207716595</v>
      </c>
      <c r="H1160" s="64">
        <f t="shared" si="57"/>
        <v>5495.6302077165947</v>
      </c>
    </row>
    <row r="1161" spans="5:8" x14ac:dyDescent="0.3">
      <c r="E1161" s="63">
        <f t="shared" si="56"/>
        <v>1159</v>
      </c>
      <c r="F1161" s="62">
        <f>IF(F1160&gt;$B$4,"",WORKDAY(F1160,1,Feriados!$A$1:$A$5000))</f>
        <v>46353</v>
      </c>
      <c r="G1161" s="64">
        <f t="shared" si="58"/>
        <v>15501.49199592181</v>
      </c>
      <c r="H1161" s="64">
        <f t="shared" si="57"/>
        <v>5501.4919959218096</v>
      </c>
    </row>
    <row r="1162" spans="5:8" x14ac:dyDescent="0.3">
      <c r="E1162" s="63">
        <f t="shared" si="56"/>
        <v>1160</v>
      </c>
      <c r="F1162" s="62">
        <f>IF(F1161&gt;$B$4,"",WORKDAY(F1161,1,Feriados!$A$1:$A$5000))</f>
        <v>46356</v>
      </c>
      <c r="G1162" s="64">
        <f t="shared" si="58"/>
        <v>15507.356001562554</v>
      </c>
      <c r="H1162" s="64">
        <f t="shared" si="57"/>
        <v>5507.3560015625535</v>
      </c>
    </row>
    <row r="1163" spans="5:8" x14ac:dyDescent="0.3">
      <c r="E1163" s="63">
        <f t="shared" si="56"/>
        <v>1161</v>
      </c>
      <c r="F1163" s="62">
        <f>IF(F1162&gt;$B$4,"",WORKDAY(F1162,1,Feriados!$A$1:$A$5000))</f>
        <v>46357</v>
      </c>
      <c r="G1163" s="64">
        <f t="shared" si="58"/>
        <v>15513.222225477652</v>
      </c>
      <c r="H1163" s="64">
        <f t="shared" si="57"/>
        <v>5513.2222254776516</v>
      </c>
    </row>
    <row r="1164" spans="5:8" x14ac:dyDescent="0.3">
      <c r="E1164" s="63">
        <f t="shared" si="56"/>
        <v>1162</v>
      </c>
      <c r="F1164" s="62">
        <f>IF(F1163&gt;$B$4,"",WORKDAY(F1163,1,Feriados!$A$1:$A$5000))</f>
        <v>46358</v>
      </c>
      <c r="G1164" s="64">
        <f t="shared" si="58"/>
        <v>15519.090668506247</v>
      </c>
      <c r="H1164" s="64">
        <f t="shared" si="57"/>
        <v>5519.0906685062473</v>
      </c>
    </row>
    <row r="1165" spans="5:8" x14ac:dyDescent="0.3">
      <c r="E1165" s="63">
        <f t="shared" si="56"/>
        <v>1163</v>
      </c>
      <c r="F1165" s="62">
        <f>IF(F1164&gt;$B$4,"",WORKDAY(F1164,1,Feriados!$A$1:$A$5000))</f>
        <v>46359</v>
      </c>
      <c r="G1165" s="64">
        <f t="shared" si="58"/>
        <v>15524.961331487802</v>
      </c>
      <c r="H1165" s="64">
        <f t="shared" si="57"/>
        <v>5524.9613314878025</v>
      </c>
    </row>
    <row r="1166" spans="5:8" x14ac:dyDescent="0.3">
      <c r="E1166" s="63">
        <f t="shared" si="56"/>
        <v>1164</v>
      </c>
      <c r="F1166" s="62">
        <f>IF(F1165&gt;$B$4,"",WORKDAY(F1165,1,Feriados!$A$1:$A$5000))</f>
        <v>46360</v>
      </c>
      <c r="G1166" s="64">
        <f t="shared" si="58"/>
        <v>15530.834215262095</v>
      </c>
      <c r="H1166" s="64">
        <f t="shared" si="57"/>
        <v>5530.8342152620953</v>
      </c>
    </row>
    <row r="1167" spans="5:8" x14ac:dyDescent="0.3">
      <c r="E1167" s="63">
        <f t="shared" si="56"/>
        <v>1165</v>
      </c>
      <c r="F1167" s="62">
        <f>IF(F1166&gt;$B$4,"",WORKDAY(F1166,1,Feriados!$A$1:$A$5000))</f>
        <v>46363</v>
      </c>
      <c r="G1167" s="64">
        <f t="shared" si="58"/>
        <v>15536.709320669221</v>
      </c>
      <c r="H1167" s="64">
        <f t="shared" si="57"/>
        <v>5536.7093206692207</v>
      </c>
    </row>
    <row r="1168" spans="5:8" x14ac:dyDescent="0.3">
      <c r="E1168" s="63">
        <f t="shared" si="56"/>
        <v>1166</v>
      </c>
      <c r="F1168" s="62">
        <f>IF(F1167&gt;$B$4,"",WORKDAY(F1167,1,Feriados!$A$1:$A$5000))</f>
        <v>46364</v>
      </c>
      <c r="G1168" s="64">
        <f t="shared" si="58"/>
        <v>15542.586648549594</v>
      </c>
      <c r="H1168" s="64">
        <f t="shared" si="57"/>
        <v>5542.5866485495935</v>
      </c>
    </row>
    <row r="1169" spans="5:8" x14ac:dyDescent="0.3">
      <c r="E1169" s="63">
        <f t="shared" si="56"/>
        <v>1167</v>
      </c>
      <c r="F1169" s="62">
        <f>IF(F1168&gt;$B$4,"",WORKDAY(F1168,1,Feriados!$A$1:$A$5000))</f>
        <v>46365</v>
      </c>
      <c r="G1169" s="64">
        <f t="shared" si="58"/>
        <v>15548.466199743943</v>
      </c>
      <c r="H1169" s="64">
        <f t="shared" si="57"/>
        <v>5548.4661997439434</v>
      </c>
    </row>
    <row r="1170" spans="5:8" x14ac:dyDescent="0.3">
      <c r="E1170" s="63">
        <f t="shared" si="56"/>
        <v>1168</v>
      </c>
      <c r="F1170" s="62">
        <f>IF(F1169&gt;$B$4,"",WORKDAY(F1169,1,Feriados!$A$1:$A$5000))</f>
        <v>46366</v>
      </c>
      <c r="G1170" s="64">
        <f t="shared" si="58"/>
        <v>15554.347975093322</v>
      </c>
      <c r="H1170" s="64">
        <f t="shared" si="57"/>
        <v>5554.347975093322</v>
      </c>
    </row>
    <row r="1171" spans="5:8" x14ac:dyDescent="0.3">
      <c r="E1171" s="63">
        <f t="shared" si="56"/>
        <v>1169</v>
      </c>
      <c r="F1171" s="62">
        <f>IF(F1170&gt;$B$4,"",WORKDAY(F1170,1,Feriados!$A$1:$A$5000))</f>
        <v>46367</v>
      </c>
      <c r="G1171" s="64">
        <f t="shared" si="58"/>
        <v>15560.231975439097</v>
      </c>
      <c r="H1171" s="64">
        <f t="shared" si="57"/>
        <v>5560.2319754390974</v>
      </c>
    </row>
    <row r="1172" spans="5:8" x14ac:dyDescent="0.3">
      <c r="E1172" s="63">
        <f t="shared" si="56"/>
        <v>1170</v>
      </c>
      <c r="F1172" s="62">
        <f>IF(F1171&gt;$B$4,"",WORKDAY(F1171,1,Feriados!$A$1:$A$5000))</f>
        <v>46370</v>
      </c>
      <c r="G1172" s="64">
        <f t="shared" si="58"/>
        <v>15566.118201622954</v>
      </c>
      <c r="H1172" s="64">
        <f t="shared" si="57"/>
        <v>5566.1182016229541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65"/>
  <sheetViews>
    <sheetView topLeftCell="A1238" workbookViewId="0">
      <selection activeCell="A1264" sqref="A1264"/>
    </sheetView>
  </sheetViews>
  <sheetFormatPr defaultRowHeight="14.4" x14ac:dyDescent="0.3"/>
  <cols>
    <col min="1" max="1" width="12.6640625" style="95" bestFit="1" customWidth="1"/>
    <col min="2" max="2" width="24.109375" bestFit="1" customWidth="1"/>
    <col min="3" max="3" width="12.33203125" bestFit="1" customWidth="1"/>
  </cols>
  <sheetData>
    <row r="1" spans="1:3" x14ac:dyDescent="0.3">
      <c r="A1" s="97">
        <v>36892</v>
      </c>
      <c r="B1" s="37"/>
      <c r="C1" s="38"/>
    </row>
    <row r="2" spans="1:3" x14ac:dyDescent="0.3">
      <c r="A2" s="97">
        <v>36948</v>
      </c>
      <c r="B2" s="37"/>
      <c r="C2" s="38"/>
    </row>
    <row r="3" spans="1:3" x14ac:dyDescent="0.3">
      <c r="A3" s="97">
        <v>36949</v>
      </c>
      <c r="B3" s="37"/>
      <c r="C3" s="38"/>
    </row>
    <row r="4" spans="1:3" x14ac:dyDescent="0.3">
      <c r="A4" s="97">
        <v>36994</v>
      </c>
      <c r="B4" s="37"/>
      <c r="C4" s="38"/>
    </row>
    <row r="5" spans="1:3" x14ac:dyDescent="0.3">
      <c r="A5" s="97">
        <v>37002</v>
      </c>
      <c r="B5" s="37"/>
      <c r="C5" s="38"/>
    </row>
    <row r="6" spans="1:3" x14ac:dyDescent="0.3">
      <c r="A6" s="97">
        <v>37012</v>
      </c>
      <c r="B6" s="37"/>
      <c r="C6" s="38"/>
    </row>
    <row r="7" spans="1:3" x14ac:dyDescent="0.3">
      <c r="A7" s="97">
        <v>37056</v>
      </c>
      <c r="B7" s="37"/>
      <c r="C7" s="38"/>
    </row>
    <row r="8" spans="1:3" x14ac:dyDescent="0.3">
      <c r="A8" s="97">
        <v>37141</v>
      </c>
      <c r="B8" s="37"/>
      <c r="C8" s="38"/>
    </row>
    <row r="9" spans="1:3" x14ac:dyDescent="0.3">
      <c r="A9" s="97">
        <v>37176</v>
      </c>
      <c r="B9" s="37"/>
      <c r="C9" s="38"/>
    </row>
    <row r="10" spans="1:3" x14ac:dyDescent="0.3">
      <c r="A10" s="97">
        <v>37197</v>
      </c>
      <c r="B10" s="37"/>
      <c r="C10" s="38"/>
    </row>
    <row r="11" spans="1:3" x14ac:dyDescent="0.3">
      <c r="A11" s="97">
        <v>37210</v>
      </c>
      <c r="B11" s="37"/>
      <c r="C11" s="38"/>
    </row>
    <row r="12" spans="1:3" x14ac:dyDescent="0.3">
      <c r="A12" s="97">
        <v>37250</v>
      </c>
      <c r="B12" s="37"/>
      <c r="C12" s="38"/>
    </row>
    <row r="13" spans="1:3" x14ac:dyDescent="0.3">
      <c r="A13" s="98">
        <v>37257</v>
      </c>
      <c r="B13" s="37"/>
      <c r="C13" s="38"/>
    </row>
    <row r="14" spans="1:3" x14ac:dyDescent="0.3">
      <c r="A14" s="98">
        <v>37298</v>
      </c>
      <c r="B14" s="37"/>
      <c r="C14" s="38"/>
    </row>
    <row r="15" spans="1:3" x14ac:dyDescent="0.3">
      <c r="A15" s="98">
        <v>37299</v>
      </c>
      <c r="B15" s="37"/>
      <c r="C15" s="38"/>
    </row>
    <row r="16" spans="1:3" x14ac:dyDescent="0.3">
      <c r="A16" s="98">
        <v>37344</v>
      </c>
      <c r="B16" s="37"/>
      <c r="C16" s="38"/>
    </row>
    <row r="17" spans="1:3" x14ac:dyDescent="0.3">
      <c r="A17" s="98">
        <v>37367</v>
      </c>
      <c r="B17" s="37"/>
      <c r="C17" s="38"/>
    </row>
    <row r="18" spans="1:3" x14ac:dyDescent="0.3">
      <c r="A18" s="98">
        <v>37377</v>
      </c>
      <c r="B18" s="37"/>
      <c r="C18" s="38"/>
    </row>
    <row r="19" spans="1:3" x14ac:dyDescent="0.3">
      <c r="A19" s="98">
        <v>37406</v>
      </c>
      <c r="B19" s="37"/>
      <c r="C19" s="38"/>
    </row>
    <row r="20" spans="1:3" x14ac:dyDescent="0.3">
      <c r="A20" s="98">
        <v>37506</v>
      </c>
      <c r="B20" s="37"/>
      <c r="C20" s="38"/>
    </row>
    <row r="21" spans="1:3" x14ac:dyDescent="0.3">
      <c r="A21" s="98">
        <v>37541</v>
      </c>
      <c r="B21" s="37"/>
      <c r="C21" s="38"/>
    </row>
    <row r="22" spans="1:3" x14ac:dyDescent="0.3">
      <c r="A22" s="98">
        <v>37562</v>
      </c>
      <c r="B22" s="37"/>
      <c r="C22" s="38"/>
    </row>
    <row r="23" spans="1:3" x14ac:dyDescent="0.3">
      <c r="A23" s="98">
        <v>37575</v>
      </c>
      <c r="B23" s="37"/>
      <c r="C23" s="38"/>
    </row>
    <row r="24" spans="1:3" x14ac:dyDescent="0.3">
      <c r="A24" s="98">
        <v>37615</v>
      </c>
      <c r="B24" s="37"/>
      <c r="C24" s="38"/>
    </row>
    <row r="25" spans="1:3" x14ac:dyDescent="0.3">
      <c r="A25" s="97">
        <v>37622</v>
      </c>
      <c r="B25" s="37"/>
      <c r="C25" s="38"/>
    </row>
    <row r="26" spans="1:3" x14ac:dyDescent="0.3">
      <c r="A26" s="97">
        <v>37683</v>
      </c>
      <c r="B26" s="37"/>
      <c r="C26" s="38"/>
    </row>
    <row r="27" spans="1:3" x14ac:dyDescent="0.3">
      <c r="A27" s="97">
        <v>37684</v>
      </c>
      <c r="B27" s="37"/>
      <c r="C27" s="38"/>
    </row>
    <row r="28" spans="1:3" x14ac:dyDescent="0.3">
      <c r="A28" s="97">
        <v>37729</v>
      </c>
      <c r="B28" s="37"/>
      <c r="C28" s="38"/>
    </row>
    <row r="29" spans="1:3" x14ac:dyDescent="0.3">
      <c r="A29" s="97">
        <v>37732</v>
      </c>
      <c r="B29" s="37"/>
      <c r="C29" s="38"/>
    </row>
    <row r="30" spans="1:3" x14ac:dyDescent="0.3">
      <c r="A30" s="97">
        <v>37742</v>
      </c>
      <c r="B30" s="37"/>
      <c r="C30" s="38"/>
    </row>
    <row r="31" spans="1:3" x14ac:dyDescent="0.3">
      <c r="A31" s="97">
        <v>37791</v>
      </c>
      <c r="B31" s="37"/>
      <c r="C31" s="38"/>
    </row>
    <row r="32" spans="1:3" x14ac:dyDescent="0.3">
      <c r="A32" s="97">
        <v>37871</v>
      </c>
      <c r="B32" s="37"/>
      <c r="C32" s="38"/>
    </row>
    <row r="33" spans="1:3" x14ac:dyDescent="0.3">
      <c r="A33" s="97">
        <v>37906</v>
      </c>
      <c r="B33" s="37"/>
      <c r="C33" s="38"/>
    </row>
    <row r="34" spans="1:3" x14ac:dyDescent="0.3">
      <c r="A34" s="97">
        <v>37927</v>
      </c>
      <c r="B34" s="37"/>
      <c r="C34" s="38"/>
    </row>
    <row r="35" spans="1:3" x14ac:dyDescent="0.3">
      <c r="A35" s="97">
        <v>37940</v>
      </c>
      <c r="B35" s="37"/>
      <c r="C35" s="38"/>
    </row>
    <row r="36" spans="1:3" x14ac:dyDescent="0.3">
      <c r="A36" s="97">
        <v>37980</v>
      </c>
      <c r="B36" s="37"/>
      <c r="C36" s="38"/>
    </row>
    <row r="37" spans="1:3" x14ac:dyDescent="0.3">
      <c r="A37" s="98">
        <v>37987</v>
      </c>
      <c r="B37" s="37"/>
      <c r="C37" s="38"/>
    </row>
    <row r="38" spans="1:3" x14ac:dyDescent="0.3">
      <c r="A38" s="98">
        <v>38040</v>
      </c>
      <c r="B38" s="37"/>
      <c r="C38" s="38"/>
    </row>
    <row r="39" spans="1:3" x14ac:dyDescent="0.3">
      <c r="A39" s="98">
        <v>38041</v>
      </c>
      <c r="B39" s="37"/>
      <c r="C39" s="38"/>
    </row>
    <row r="40" spans="1:3" x14ac:dyDescent="0.3">
      <c r="A40" s="98">
        <v>38086</v>
      </c>
      <c r="B40" s="37"/>
      <c r="C40" s="38"/>
    </row>
    <row r="41" spans="1:3" x14ac:dyDescent="0.3">
      <c r="A41" s="98">
        <v>38098</v>
      </c>
      <c r="B41" s="37"/>
      <c r="C41" s="38"/>
    </row>
    <row r="42" spans="1:3" x14ac:dyDescent="0.3">
      <c r="A42" s="98">
        <v>38108</v>
      </c>
      <c r="B42" s="37"/>
      <c r="C42" s="38"/>
    </row>
    <row r="43" spans="1:3" x14ac:dyDescent="0.3">
      <c r="A43" s="98">
        <v>38148</v>
      </c>
      <c r="B43" s="37"/>
      <c r="C43" s="38"/>
    </row>
    <row r="44" spans="1:3" x14ac:dyDescent="0.3">
      <c r="A44" s="98">
        <v>38237</v>
      </c>
      <c r="B44" s="37"/>
      <c r="C44" s="38"/>
    </row>
    <row r="45" spans="1:3" x14ac:dyDescent="0.3">
      <c r="A45" s="98">
        <v>38272</v>
      </c>
      <c r="B45" s="37"/>
      <c r="C45" s="38"/>
    </row>
    <row r="46" spans="1:3" x14ac:dyDescent="0.3">
      <c r="A46" s="98">
        <v>38293</v>
      </c>
      <c r="B46" s="37"/>
      <c r="C46" s="38"/>
    </row>
    <row r="47" spans="1:3" x14ac:dyDescent="0.3">
      <c r="A47" s="98">
        <v>38306</v>
      </c>
      <c r="B47" s="37"/>
      <c r="C47" s="38"/>
    </row>
    <row r="48" spans="1:3" x14ac:dyDescent="0.3">
      <c r="A48" s="98">
        <v>38346</v>
      </c>
      <c r="B48" s="37"/>
      <c r="C48" s="38"/>
    </row>
    <row r="49" spans="1:3" x14ac:dyDescent="0.3">
      <c r="A49" s="97">
        <v>38353</v>
      </c>
      <c r="B49" s="37"/>
      <c r="C49" s="38"/>
    </row>
    <row r="50" spans="1:3" x14ac:dyDescent="0.3">
      <c r="A50" s="97">
        <v>38390</v>
      </c>
      <c r="B50" s="37"/>
      <c r="C50" s="38"/>
    </row>
    <row r="51" spans="1:3" x14ac:dyDescent="0.3">
      <c r="A51" s="97">
        <v>38391</v>
      </c>
      <c r="B51" s="37"/>
      <c r="C51" s="38"/>
    </row>
    <row r="52" spans="1:3" x14ac:dyDescent="0.3">
      <c r="A52" s="97">
        <v>38436</v>
      </c>
      <c r="B52" s="37"/>
      <c r="C52" s="38"/>
    </row>
    <row r="53" spans="1:3" x14ac:dyDescent="0.3">
      <c r="A53" s="97">
        <v>38463</v>
      </c>
      <c r="B53" s="37"/>
      <c r="C53" s="38"/>
    </row>
    <row r="54" spans="1:3" x14ac:dyDescent="0.3">
      <c r="A54" s="97">
        <v>38473</v>
      </c>
      <c r="B54" s="37"/>
      <c r="C54" s="38"/>
    </row>
    <row r="55" spans="1:3" x14ac:dyDescent="0.3">
      <c r="A55" s="97">
        <v>38498</v>
      </c>
      <c r="B55" s="37"/>
      <c r="C55" s="38"/>
    </row>
    <row r="56" spans="1:3" x14ac:dyDescent="0.3">
      <c r="A56" s="97">
        <v>38602</v>
      </c>
      <c r="B56" s="37"/>
      <c r="C56" s="38"/>
    </row>
    <row r="57" spans="1:3" x14ac:dyDescent="0.3">
      <c r="A57" s="97">
        <v>38637</v>
      </c>
      <c r="B57" s="37"/>
      <c r="C57" s="38"/>
    </row>
    <row r="58" spans="1:3" x14ac:dyDescent="0.3">
      <c r="A58" s="97">
        <v>38658</v>
      </c>
      <c r="B58" s="37"/>
      <c r="C58" s="38"/>
    </row>
    <row r="59" spans="1:3" x14ac:dyDescent="0.3">
      <c r="A59" s="97">
        <v>38671</v>
      </c>
      <c r="B59" s="37"/>
      <c r="C59" s="38"/>
    </row>
    <row r="60" spans="1:3" x14ac:dyDescent="0.3">
      <c r="A60" s="97">
        <v>38711</v>
      </c>
      <c r="B60" s="37"/>
      <c r="C60" s="38"/>
    </row>
    <row r="61" spans="1:3" x14ac:dyDescent="0.3">
      <c r="A61" s="98">
        <v>38718</v>
      </c>
      <c r="B61" s="37"/>
      <c r="C61" s="38"/>
    </row>
    <row r="62" spans="1:3" x14ac:dyDescent="0.3">
      <c r="A62" s="98">
        <v>38775</v>
      </c>
      <c r="B62" s="37"/>
      <c r="C62" s="38"/>
    </row>
    <row r="63" spans="1:3" x14ac:dyDescent="0.3">
      <c r="A63" s="98">
        <v>38776</v>
      </c>
      <c r="B63" s="37"/>
      <c r="C63" s="38"/>
    </row>
    <row r="64" spans="1:3" x14ac:dyDescent="0.3">
      <c r="A64" s="98">
        <v>38821</v>
      </c>
      <c r="B64" s="37"/>
      <c r="C64" s="38"/>
    </row>
    <row r="65" spans="1:3" x14ac:dyDescent="0.3">
      <c r="A65" s="98">
        <v>38828</v>
      </c>
      <c r="B65" s="37"/>
      <c r="C65" s="38"/>
    </row>
    <row r="66" spans="1:3" x14ac:dyDescent="0.3">
      <c r="A66" s="98">
        <v>38838</v>
      </c>
      <c r="B66" s="37"/>
      <c r="C66" s="38"/>
    </row>
    <row r="67" spans="1:3" x14ac:dyDescent="0.3">
      <c r="A67" s="98">
        <v>38883</v>
      </c>
      <c r="B67" s="37"/>
      <c r="C67" s="38"/>
    </row>
    <row r="68" spans="1:3" x14ac:dyDescent="0.3">
      <c r="A68" s="98">
        <v>38967</v>
      </c>
      <c r="B68" s="37"/>
      <c r="C68" s="38"/>
    </row>
    <row r="69" spans="1:3" x14ac:dyDescent="0.3">
      <c r="A69" s="98">
        <v>39002</v>
      </c>
      <c r="B69" s="37"/>
      <c r="C69" s="38"/>
    </row>
    <row r="70" spans="1:3" x14ac:dyDescent="0.3">
      <c r="A70" s="98">
        <v>39023</v>
      </c>
      <c r="B70" s="37"/>
      <c r="C70" s="38"/>
    </row>
    <row r="71" spans="1:3" x14ac:dyDescent="0.3">
      <c r="A71" s="98">
        <v>39036</v>
      </c>
      <c r="B71" s="37"/>
      <c r="C71" s="38"/>
    </row>
    <row r="72" spans="1:3" x14ac:dyDescent="0.3">
      <c r="A72" s="98">
        <v>39076</v>
      </c>
      <c r="B72" s="37"/>
      <c r="C72" s="38"/>
    </row>
    <row r="73" spans="1:3" x14ac:dyDescent="0.3">
      <c r="A73" s="97">
        <v>39083</v>
      </c>
      <c r="B73" s="37"/>
      <c r="C73" s="38"/>
    </row>
    <row r="74" spans="1:3" x14ac:dyDescent="0.3">
      <c r="A74" s="97">
        <v>39132</v>
      </c>
      <c r="B74" s="37"/>
      <c r="C74" s="38"/>
    </row>
    <row r="75" spans="1:3" x14ac:dyDescent="0.3">
      <c r="A75" s="97">
        <v>39133</v>
      </c>
      <c r="B75" s="37"/>
      <c r="C75" s="38"/>
    </row>
    <row r="76" spans="1:3" x14ac:dyDescent="0.3">
      <c r="A76" s="97">
        <v>39178</v>
      </c>
      <c r="B76" s="37"/>
      <c r="C76" s="38"/>
    </row>
    <row r="77" spans="1:3" x14ac:dyDescent="0.3">
      <c r="A77" s="97">
        <v>39193</v>
      </c>
      <c r="B77" s="37"/>
      <c r="C77" s="38"/>
    </row>
    <row r="78" spans="1:3" x14ac:dyDescent="0.3">
      <c r="A78" s="97">
        <v>39203</v>
      </c>
      <c r="B78" s="37"/>
      <c r="C78" s="38"/>
    </row>
    <row r="79" spans="1:3" x14ac:dyDescent="0.3">
      <c r="A79" s="97">
        <v>39240</v>
      </c>
      <c r="B79" s="37"/>
      <c r="C79" s="38"/>
    </row>
    <row r="80" spans="1:3" x14ac:dyDescent="0.3">
      <c r="A80" s="97">
        <v>39332</v>
      </c>
      <c r="B80" s="37"/>
      <c r="C80" s="38"/>
    </row>
    <row r="81" spans="1:3" x14ac:dyDescent="0.3">
      <c r="A81" s="97">
        <v>39367</v>
      </c>
      <c r="B81" s="37"/>
      <c r="C81" s="38"/>
    </row>
    <row r="82" spans="1:3" x14ac:dyDescent="0.3">
      <c r="A82" s="97">
        <v>39388</v>
      </c>
      <c r="B82" s="37"/>
      <c r="C82" s="38"/>
    </row>
    <row r="83" spans="1:3" x14ac:dyDescent="0.3">
      <c r="A83" s="97">
        <v>39401</v>
      </c>
      <c r="B83" s="37"/>
      <c r="C83" s="38"/>
    </row>
    <row r="84" spans="1:3" x14ac:dyDescent="0.3">
      <c r="A84" s="97">
        <v>39441</v>
      </c>
      <c r="B84" s="37"/>
      <c r="C84" s="38"/>
    </row>
    <row r="85" spans="1:3" x14ac:dyDescent="0.3">
      <c r="A85" s="98">
        <v>39448</v>
      </c>
      <c r="B85" s="37"/>
      <c r="C85" s="38"/>
    </row>
    <row r="86" spans="1:3" x14ac:dyDescent="0.3">
      <c r="A86" s="98">
        <v>39482</v>
      </c>
      <c r="B86" s="37"/>
      <c r="C86" s="38"/>
    </row>
    <row r="87" spans="1:3" x14ac:dyDescent="0.3">
      <c r="A87" s="98">
        <v>39483</v>
      </c>
      <c r="B87" s="37"/>
      <c r="C87" s="38"/>
    </row>
    <row r="88" spans="1:3" x14ac:dyDescent="0.3">
      <c r="A88" s="98">
        <v>39528</v>
      </c>
      <c r="B88" s="37"/>
      <c r="C88" s="38"/>
    </row>
    <row r="89" spans="1:3" x14ac:dyDescent="0.3">
      <c r="A89" s="98">
        <v>39559</v>
      </c>
      <c r="B89" s="37"/>
      <c r="C89" s="38"/>
    </row>
    <row r="90" spans="1:3" x14ac:dyDescent="0.3">
      <c r="A90" s="98">
        <v>39569</v>
      </c>
      <c r="B90" s="37"/>
      <c r="C90" s="38"/>
    </row>
    <row r="91" spans="1:3" x14ac:dyDescent="0.3">
      <c r="A91" s="98">
        <v>39590</v>
      </c>
      <c r="B91" s="37"/>
      <c r="C91" s="38"/>
    </row>
    <row r="92" spans="1:3" x14ac:dyDescent="0.3">
      <c r="A92" s="98">
        <v>39698</v>
      </c>
      <c r="B92" s="37"/>
      <c r="C92" s="38"/>
    </row>
    <row r="93" spans="1:3" x14ac:dyDescent="0.3">
      <c r="A93" s="98">
        <v>39733</v>
      </c>
      <c r="B93" s="37"/>
      <c r="C93" s="38"/>
    </row>
    <row r="94" spans="1:3" x14ac:dyDescent="0.3">
      <c r="A94" s="98">
        <v>39754</v>
      </c>
      <c r="B94" s="37"/>
      <c r="C94" s="38"/>
    </row>
    <row r="95" spans="1:3" x14ac:dyDescent="0.3">
      <c r="A95" s="98">
        <v>39767</v>
      </c>
      <c r="B95" s="37"/>
      <c r="C95" s="38"/>
    </row>
    <row r="96" spans="1:3" x14ac:dyDescent="0.3">
      <c r="A96" s="98">
        <v>39807</v>
      </c>
      <c r="B96" s="37"/>
      <c r="C96" s="38"/>
    </row>
    <row r="97" spans="1:3" x14ac:dyDescent="0.3">
      <c r="A97" s="97">
        <v>39814</v>
      </c>
      <c r="B97" s="37"/>
      <c r="C97" s="38"/>
    </row>
    <row r="98" spans="1:3" x14ac:dyDescent="0.3">
      <c r="A98" s="97">
        <v>39867</v>
      </c>
      <c r="B98" s="37"/>
      <c r="C98" s="38"/>
    </row>
    <row r="99" spans="1:3" x14ac:dyDescent="0.3">
      <c r="A99" s="97">
        <v>39868</v>
      </c>
      <c r="B99" s="37"/>
      <c r="C99" s="38"/>
    </row>
    <row r="100" spans="1:3" x14ac:dyDescent="0.3">
      <c r="A100" s="97">
        <v>39913</v>
      </c>
      <c r="B100" s="37"/>
      <c r="C100" s="38"/>
    </row>
    <row r="101" spans="1:3" x14ac:dyDescent="0.3">
      <c r="A101" s="97">
        <v>39924</v>
      </c>
      <c r="B101" s="37"/>
      <c r="C101" s="38"/>
    </row>
    <row r="102" spans="1:3" x14ac:dyDescent="0.3">
      <c r="A102" s="97">
        <v>39934</v>
      </c>
      <c r="B102" s="37"/>
      <c r="C102" s="38"/>
    </row>
    <row r="103" spans="1:3" x14ac:dyDescent="0.3">
      <c r="A103" s="97">
        <v>39975</v>
      </c>
      <c r="B103" s="37"/>
      <c r="C103" s="38"/>
    </row>
    <row r="104" spans="1:3" x14ac:dyDescent="0.3">
      <c r="A104" s="97">
        <v>40063</v>
      </c>
      <c r="B104" s="37"/>
      <c r="C104" s="38"/>
    </row>
    <row r="105" spans="1:3" x14ac:dyDescent="0.3">
      <c r="A105" s="97">
        <v>40098</v>
      </c>
      <c r="B105" s="37"/>
      <c r="C105" s="38"/>
    </row>
    <row r="106" spans="1:3" x14ac:dyDescent="0.3">
      <c r="A106" s="97">
        <v>40119</v>
      </c>
      <c r="B106" s="37"/>
      <c r="C106" s="38"/>
    </row>
    <row r="107" spans="1:3" x14ac:dyDescent="0.3">
      <c r="A107" s="97">
        <v>40132</v>
      </c>
      <c r="B107" s="37"/>
      <c r="C107" s="38"/>
    </row>
    <row r="108" spans="1:3" x14ac:dyDescent="0.3">
      <c r="A108" s="97">
        <v>40172</v>
      </c>
      <c r="B108" s="37"/>
      <c r="C108" s="38"/>
    </row>
    <row r="109" spans="1:3" x14ac:dyDescent="0.3">
      <c r="A109" s="98">
        <v>40179</v>
      </c>
      <c r="B109" s="37"/>
      <c r="C109" s="38"/>
    </row>
    <row r="110" spans="1:3" x14ac:dyDescent="0.3">
      <c r="A110" s="98">
        <v>40224</v>
      </c>
      <c r="B110" s="37"/>
      <c r="C110" s="38"/>
    </row>
    <row r="111" spans="1:3" x14ac:dyDescent="0.3">
      <c r="A111" s="98">
        <v>40225</v>
      </c>
      <c r="B111" s="37"/>
      <c r="C111" s="38"/>
    </row>
    <row r="112" spans="1:3" x14ac:dyDescent="0.3">
      <c r="A112" s="98">
        <v>40270</v>
      </c>
      <c r="B112" s="37"/>
      <c r="C112" s="38"/>
    </row>
    <row r="113" spans="1:3" x14ac:dyDescent="0.3">
      <c r="A113" s="98">
        <v>40289</v>
      </c>
      <c r="B113" s="37"/>
      <c r="C113" s="38"/>
    </row>
    <row r="114" spans="1:3" x14ac:dyDescent="0.3">
      <c r="A114" s="98">
        <v>40299</v>
      </c>
      <c r="B114" s="37"/>
      <c r="C114" s="38"/>
    </row>
    <row r="115" spans="1:3" x14ac:dyDescent="0.3">
      <c r="A115" s="98">
        <v>40332</v>
      </c>
      <c r="B115" s="37"/>
      <c r="C115" s="38"/>
    </row>
    <row r="116" spans="1:3" x14ac:dyDescent="0.3">
      <c r="A116" s="98">
        <v>40428</v>
      </c>
      <c r="B116" s="37"/>
      <c r="C116" s="38"/>
    </row>
    <row r="117" spans="1:3" x14ac:dyDescent="0.3">
      <c r="A117" s="98">
        <v>40463</v>
      </c>
      <c r="B117" s="37"/>
      <c r="C117" s="38"/>
    </row>
    <row r="118" spans="1:3" x14ac:dyDescent="0.3">
      <c r="A118" s="98">
        <v>40484</v>
      </c>
      <c r="B118" s="37"/>
      <c r="C118" s="38"/>
    </row>
    <row r="119" spans="1:3" x14ac:dyDescent="0.3">
      <c r="A119" s="98">
        <v>40497</v>
      </c>
      <c r="B119" s="37"/>
      <c r="C119" s="38"/>
    </row>
    <row r="120" spans="1:3" x14ac:dyDescent="0.3">
      <c r="A120" s="98">
        <v>40537</v>
      </c>
      <c r="B120" s="37"/>
      <c r="C120" s="38"/>
    </row>
    <row r="121" spans="1:3" x14ac:dyDescent="0.3">
      <c r="A121" s="97">
        <v>40544</v>
      </c>
      <c r="B121" s="37"/>
      <c r="C121" s="38"/>
    </row>
    <row r="122" spans="1:3" x14ac:dyDescent="0.3">
      <c r="A122" s="97">
        <v>40609</v>
      </c>
      <c r="B122" s="37"/>
      <c r="C122" s="38"/>
    </row>
    <row r="123" spans="1:3" x14ac:dyDescent="0.3">
      <c r="A123" s="97">
        <v>40610</v>
      </c>
      <c r="B123" s="37"/>
      <c r="C123" s="38"/>
    </row>
    <row r="124" spans="1:3" x14ac:dyDescent="0.3">
      <c r="A124" s="97">
        <v>40654</v>
      </c>
      <c r="B124" s="37"/>
      <c r="C124" s="38"/>
    </row>
    <row r="125" spans="1:3" x14ac:dyDescent="0.3">
      <c r="A125" s="97">
        <v>40655</v>
      </c>
      <c r="B125" s="37"/>
      <c r="C125" s="38"/>
    </row>
    <row r="126" spans="1:3" x14ac:dyDescent="0.3">
      <c r="A126" s="97">
        <v>40664</v>
      </c>
      <c r="B126" s="37"/>
      <c r="C126" s="38"/>
    </row>
    <row r="127" spans="1:3" x14ac:dyDescent="0.3">
      <c r="A127" s="97">
        <v>40717</v>
      </c>
      <c r="B127" s="37"/>
      <c r="C127" s="38"/>
    </row>
    <row r="128" spans="1:3" x14ac:dyDescent="0.3">
      <c r="A128" s="97">
        <v>40793</v>
      </c>
      <c r="B128" s="37"/>
      <c r="C128" s="38"/>
    </row>
    <row r="129" spans="1:3" x14ac:dyDescent="0.3">
      <c r="A129" s="97">
        <v>40828</v>
      </c>
      <c r="B129" s="37"/>
      <c r="C129" s="38"/>
    </row>
    <row r="130" spans="1:3" x14ac:dyDescent="0.3">
      <c r="A130" s="97">
        <v>40849</v>
      </c>
      <c r="B130" s="37"/>
      <c r="C130" s="38"/>
    </row>
    <row r="131" spans="1:3" x14ac:dyDescent="0.3">
      <c r="A131" s="97">
        <v>40862</v>
      </c>
      <c r="B131" s="37"/>
      <c r="C131" s="38"/>
    </row>
    <row r="132" spans="1:3" x14ac:dyDescent="0.3">
      <c r="A132" s="97">
        <v>40902</v>
      </c>
      <c r="B132" s="37"/>
      <c r="C132" s="38"/>
    </row>
    <row r="133" spans="1:3" x14ac:dyDescent="0.3">
      <c r="A133" s="98">
        <v>40909</v>
      </c>
      <c r="B133" s="37"/>
      <c r="C133" s="38"/>
    </row>
    <row r="134" spans="1:3" x14ac:dyDescent="0.3">
      <c r="A134" s="98">
        <v>40959</v>
      </c>
      <c r="B134" s="37"/>
      <c r="C134" s="38"/>
    </row>
    <row r="135" spans="1:3" x14ac:dyDescent="0.3">
      <c r="A135" s="98">
        <v>40960</v>
      </c>
      <c r="B135" s="37"/>
      <c r="C135" s="38"/>
    </row>
    <row r="136" spans="1:3" x14ac:dyDescent="0.3">
      <c r="A136" s="98">
        <v>41005</v>
      </c>
      <c r="B136" s="37"/>
      <c r="C136" s="38"/>
    </row>
    <row r="137" spans="1:3" x14ac:dyDescent="0.3">
      <c r="A137" s="98">
        <v>41020</v>
      </c>
      <c r="B137" s="37"/>
      <c r="C137" s="38"/>
    </row>
    <row r="138" spans="1:3" x14ac:dyDescent="0.3">
      <c r="A138" s="98">
        <v>41030</v>
      </c>
      <c r="B138" s="37"/>
      <c r="C138" s="38"/>
    </row>
    <row r="139" spans="1:3" x14ac:dyDescent="0.3">
      <c r="A139" s="98">
        <v>41067</v>
      </c>
      <c r="B139" s="37"/>
      <c r="C139" s="38"/>
    </row>
    <row r="140" spans="1:3" x14ac:dyDescent="0.3">
      <c r="A140" s="98">
        <v>41159</v>
      </c>
      <c r="B140" s="37"/>
      <c r="C140" s="38"/>
    </row>
    <row r="141" spans="1:3" x14ac:dyDescent="0.3">
      <c r="A141" s="98">
        <v>41194</v>
      </c>
      <c r="B141" s="37"/>
      <c r="C141" s="38"/>
    </row>
    <row r="142" spans="1:3" x14ac:dyDescent="0.3">
      <c r="A142" s="98">
        <v>41215</v>
      </c>
      <c r="B142" s="37"/>
      <c r="C142" s="38"/>
    </row>
    <row r="143" spans="1:3" x14ac:dyDescent="0.3">
      <c r="A143" s="98">
        <v>41228</v>
      </c>
      <c r="B143" s="37"/>
      <c r="C143" s="38"/>
    </row>
    <row r="144" spans="1:3" x14ac:dyDescent="0.3">
      <c r="A144" s="98">
        <v>41268</v>
      </c>
      <c r="B144" s="37"/>
      <c r="C144" s="38"/>
    </row>
    <row r="145" spans="1:3" x14ac:dyDescent="0.3">
      <c r="A145" s="97">
        <v>41275</v>
      </c>
      <c r="B145" s="37"/>
      <c r="C145" s="38"/>
    </row>
    <row r="146" spans="1:3" x14ac:dyDescent="0.3">
      <c r="A146" s="97">
        <v>41316</v>
      </c>
      <c r="B146" s="37"/>
      <c r="C146" s="38"/>
    </row>
    <row r="147" spans="1:3" x14ac:dyDescent="0.3">
      <c r="A147" s="97">
        <v>41317</v>
      </c>
      <c r="B147" s="37"/>
      <c r="C147" s="38"/>
    </row>
    <row r="148" spans="1:3" x14ac:dyDescent="0.3">
      <c r="A148" s="97">
        <v>41362</v>
      </c>
      <c r="B148" s="37"/>
      <c r="C148" s="38"/>
    </row>
    <row r="149" spans="1:3" x14ac:dyDescent="0.3">
      <c r="A149" s="97">
        <v>41385</v>
      </c>
      <c r="B149" s="37"/>
      <c r="C149" s="38"/>
    </row>
    <row r="150" spans="1:3" x14ac:dyDescent="0.3">
      <c r="A150" s="97">
        <v>41395</v>
      </c>
      <c r="B150" s="37"/>
      <c r="C150" s="38"/>
    </row>
    <row r="151" spans="1:3" x14ac:dyDescent="0.3">
      <c r="A151" s="97">
        <v>41424</v>
      </c>
      <c r="B151" s="37"/>
      <c r="C151" s="38"/>
    </row>
    <row r="152" spans="1:3" x14ac:dyDescent="0.3">
      <c r="A152" s="97">
        <v>41524</v>
      </c>
      <c r="B152" s="37"/>
      <c r="C152" s="38"/>
    </row>
    <row r="153" spans="1:3" x14ac:dyDescent="0.3">
      <c r="A153" s="97">
        <v>41559</v>
      </c>
      <c r="B153" s="37"/>
      <c r="C153" s="38"/>
    </row>
    <row r="154" spans="1:3" x14ac:dyDescent="0.3">
      <c r="A154" s="97">
        <v>41580</v>
      </c>
      <c r="B154" s="37"/>
      <c r="C154" s="38"/>
    </row>
    <row r="155" spans="1:3" x14ac:dyDescent="0.3">
      <c r="A155" s="97">
        <v>41593</v>
      </c>
      <c r="B155" s="37"/>
      <c r="C155" s="38"/>
    </row>
    <row r="156" spans="1:3" x14ac:dyDescent="0.3">
      <c r="A156" s="97">
        <v>41633</v>
      </c>
      <c r="B156" s="37"/>
      <c r="C156" s="38"/>
    </row>
    <row r="157" spans="1:3" x14ac:dyDescent="0.3">
      <c r="A157" s="98">
        <v>41640</v>
      </c>
      <c r="B157" s="37"/>
      <c r="C157" s="38"/>
    </row>
    <row r="158" spans="1:3" x14ac:dyDescent="0.3">
      <c r="A158" s="98">
        <v>41701</v>
      </c>
      <c r="B158" s="37"/>
      <c r="C158" s="38"/>
    </row>
    <row r="159" spans="1:3" x14ac:dyDescent="0.3">
      <c r="A159" s="98">
        <v>41702</v>
      </c>
      <c r="B159" s="37"/>
      <c r="C159" s="38"/>
    </row>
    <row r="160" spans="1:3" x14ac:dyDescent="0.3">
      <c r="A160" s="98">
        <v>41747</v>
      </c>
      <c r="B160" s="37"/>
      <c r="C160" s="38"/>
    </row>
    <row r="161" spans="1:3" x14ac:dyDescent="0.3">
      <c r="A161" s="98">
        <v>41750</v>
      </c>
      <c r="B161" s="37"/>
      <c r="C161" s="38"/>
    </row>
    <row r="162" spans="1:3" x14ac:dyDescent="0.3">
      <c r="A162" s="98">
        <v>41760</v>
      </c>
      <c r="B162" s="37"/>
      <c r="C162" s="38"/>
    </row>
    <row r="163" spans="1:3" x14ac:dyDescent="0.3">
      <c r="A163" s="98">
        <v>41809</v>
      </c>
      <c r="B163" s="37"/>
      <c r="C163" s="38"/>
    </row>
    <row r="164" spans="1:3" x14ac:dyDescent="0.3">
      <c r="A164" s="98">
        <v>41889</v>
      </c>
      <c r="B164" s="37"/>
      <c r="C164" s="38"/>
    </row>
    <row r="165" spans="1:3" x14ac:dyDescent="0.3">
      <c r="A165" s="98">
        <v>41924</v>
      </c>
      <c r="B165" s="37"/>
      <c r="C165" s="38"/>
    </row>
    <row r="166" spans="1:3" x14ac:dyDescent="0.3">
      <c r="A166" s="98">
        <v>41945</v>
      </c>
      <c r="B166" s="37"/>
      <c r="C166" s="38"/>
    </row>
    <row r="167" spans="1:3" x14ac:dyDescent="0.3">
      <c r="A167" s="98">
        <v>41958</v>
      </c>
      <c r="B167" s="37"/>
      <c r="C167" s="38"/>
    </row>
    <row r="168" spans="1:3" x14ac:dyDescent="0.3">
      <c r="A168" s="98">
        <v>41998</v>
      </c>
      <c r="B168" s="37"/>
      <c r="C168" s="38"/>
    </row>
    <row r="169" spans="1:3" x14ac:dyDescent="0.3">
      <c r="A169" s="97">
        <v>42005</v>
      </c>
      <c r="B169" s="37"/>
      <c r="C169" s="38"/>
    </row>
    <row r="170" spans="1:3" x14ac:dyDescent="0.3">
      <c r="A170" s="97">
        <v>42051</v>
      </c>
      <c r="B170" s="37"/>
      <c r="C170" s="38"/>
    </row>
    <row r="171" spans="1:3" x14ac:dyDescent="0.3">
      <c r="A171" s="97">
        <v>42052</v>
      </c>
      <c r="B171" s="37"/>
      <c r="C171" s="38"/>
    </row>
    <row r="172" spans="1:3" x14ac:dyDescent="0.3">
      <c r="A172" s="97">
        <v>42097</v>
      </c>
      <c r="B172" s="37"/>
      <c r="C172" s="38"/>
    </row>
    <row r="173" spans="1:3" x14ac:dyDescent="0.3">
      <c r="A173" s="97">
        <v>42115</v>
      </c>
      <c r="B173" s="37"/>
      <c r="C173" s="38"/>
    </row>
    <row r="174" spans="1:3" x14ac:dyDescent="0.3">
      <c r="A174" s="97">
        <v>42125</v>
      </c>
      <c r="B174" s="37"/>
      <c r="C174" s="38"/>
    </row>
    <row r="175" spans="1:3" x14ac:dyDescent="0.3">
      <c r="A175" s="97">
        <v>42159</v>
      </c>
      <c r="B175" s="37"/>
      <c r="C175" s="38"/>
    </row>
    <row r="176" spans="1:3" x14ac:dyDescent="0.3">
      <c r="A176" s="97">
        <v>42254</v>
      </c>
      <c r="B176" s="37"/>
      <c r="C176" s="38"/>
    </row>
    <row r="177" spans="1:3" x14ac:dyDescent="0.3">
      <c r="A177" s="97">
        <v>42289</v>
      </c>
      <c r="B177" s="37"/>
      <c r="C177" s="38"/>
    </row>
    <row r="178" spans="1:3" x14ac:dyDescent="0.3">
      <c r="A178" s="97">
        <v>42310</v>
      </c>
      <c r="B178" s="37"/>
      <c r="C178" s="38"/>
    </row>
    <row r="179" spans="1:3" x14ac:dyDescent="0.3">
      <c r="A179" s="97">
        <v>42323</v>
      </c>
      <c r="B179" s="37"/>
      <c r="C179" s="38"/>
    </row>
    <row r="180" spans="1:3" x14ac:dyDescent="0.3">
      <c r="A180" s="97">
        <v>42363</v>
      </c>
      <c r="B180" s="37"/>
      <c r="C180" s="38"/>
    </row>
    <row r="181" spans="1:3" x14ac:dyDescent="0.3">
      <c r="A181" s="98">
        <v>42370</v>
      </c>
      <c r="B181" s="37"/>
      <c r="C181" s="38"/>
    </row>
    <row r="182" spans="1:3" x14ac:dyDescent="0.3">
      <c r="A182" s="98">
        <v>42408</v>
      </c>
      <c r="B182" s="37"/>
      <c r="C182" s="38"/>
    </row>
    <row r="183" spans="1:3" x14ac:dyDescent="0.3">
      <c r="A183" s="98">
        <v>42409</v>
      </c>
      <c r="B183" s="37"/>
      <c r="C183" s="38"/>
    </row>
    <row r="184" spans="1:3" x14ac:dyDescent="0.3">
      <c r="A184" s="98">
        <v>42454</v>
      </c>
      <c r="B184" s="37"/>
      <c r="C184" s="38"/>
    </row>
    <row r="185" spans="1:3" x14ac:dyDescent="0.3">
      <c r="A185" s="98">
        <v>42481</v>
      </c>
      <c r="B185" s="37"/>
      <c r="C185" s="38"/>
    </row>
    <row r="186" spans="1:3" x14ac:dyDescent="0.3">
      <c r="A186" s="98">
        <v>42491</v>
      </c>
      <c r="B186" s="37"/>
      <c r="C186" s="38"/>
    </row>
    <row r="187" spans="1:3" x14ac:dyDescent="0.3">
      <c r="A187" s="98">
        <v>42516</v>
      </c>
      <c r="B187" s="37"/>
      <c r="C187" s="38"/>
    </row>
    <row r="188" spans="1:3" x14ac:dyDescent="0.3">
      <c r="A188" s="98">
        <v>42620</v>
      </c>
      <c r="B188" s="37"/>
      <c r="C188" s="38"/>
    </row>
    <row r="189" spans="1:3" x14ac:dyDescent="0.3">
      <c r="A189" s="98">
        <v>42655</v>
      </c>
      <c r="B189" s="37"/>
      <c r="C189" s="38"/>
    </row>
    <row r="190" spans="1:3" x14ac:dyDescent="0.3">
      <c r="A190" s="98">
        <v>42676</v>
      </c>
      <c r="B190" s="37"/>
      <c r="C190" s="38"/>
    </row>
    <row r="191" spans="1:3" x14ac:dyDescent="0.3">
      <c r="A191" s="98">
        <v>42689</v>
      </c>
      <c r="B191" s="37"/>
      <c r="C191" s="38"/>
    </row>
    <row r="192" spans="1:3" x14ac:dyDescent="0.3">
      <c r="A192" s="98">
        <v>42729</v>
      </c>
      <c r="B192" s="37"/>
      <c r="C192" s="38"/>
    </row>
    <row r="193" spans="1:3" x14ac:dyDescent="0.3">
      <c r="A193" s="97">
        <v>42736</v>
      </c>
      <c r="B193" s="37"/>
      <c r="C193" s="38"/>
    </row>
    <row r="194" spans="1:3" x14ac:dyDescent="0.3">
      <c r="A194" s="97">
        <v>42793</v>
      </c>
      <c r="B194" s="37"/>
      <c r="C194" s="38"/>
    </row>
    <row r="195" spans="1:3" x14ac:dyDescent="0.3">
      <c r="A195" s="97">
        <v>42794</v>
      </c>
      <c r="B195" s="37"/>
      <c r="C195" s="38"/>
    </row>
    <row r="196" spans="1:3" x14ac:dyDescent="0.3">
      <c r="A196" s="97">
        <v>42839</v>
      </c>
      <c r="B196" s="37"/>
      <c r="C196" s="38"/>
    </row>
    <row r="197" spans="1:3" x14ac:dyDescent="0.3">
      <c r="A197" s="97">
        <v>42846</v>
      </c>
      <c r="B197" s="37"/>
      <c r="C197" s="38"/>
    </row>
    <row r="198" spans="1:3" x14ac:dyDescent="0.3">
      <c r="A198" s="97">
        <v>42856</v>
      </c>
      <c r="B198" s="37"/>
      <c r="C198" s="38"/>
    </row>
    <row r="199" spans="1:3" x14ac:dyDescent="0.3">
      <c r="A199" s="97">
        <v>42901</v>
      </c>
      <c r="B199" s="37"/>
      <c r="C199" s="38"/>
    </row>
    <row r="200" spans="1:3" x14ac:dyDescent="0.3">
      <c r="A200" s="97">
        <v>42985</v>
      </c>
      <c r="B200" s="37"/>
      <c r="C200" s="38"/>
    </row>
    <row r="201" spans="1:3" x14ac:dyDescent="0.3">
      <c r="A201" s="97">
        <v>43020</v>
      </c>
      <c r="B201" s="37"/>
      <c r="C201" s="38"/>
    </row>
    <row r="202" spans="1:3" x14ac:dyDescent="0.3">
      <c r="A202" s="97">
        <v>43041</v>
      </c>
      <c r="B202" s="37"/>
      <c r="C202" s="38"/>
    </row>
    <row r="203" spans="1:3" x14ac:dyDescent="0.3">
      <c r="A203" s="97">
        <v>43054</v>
      </c>
      <c r="B203" s="37"/>
      <c r="C203" s="38"/>
    </row>
    <row r="204" spans="1:3" x14ac:dyDescent="0.3">
      <c r="A204" s="97">
        <v>43094</v>
      </c>
      <c r="B204" s="37"/>
      <c r="C204" s="38"/>
    </row>
    <row r="205" spans="1:3" x14ac:dyDescent="0.3">
      <c r="A205" s="98">
        <v>43101</v>
      </c>
      <c r="B205" s="37"/>
      <c r="C205" s="38"/>
    </row>
    <row r="206" spans="1:3" x14ac:dyDescent="0.3">
      <c r="A206" s="98">
        <v>43143</v>
      </c>
      <c r="B206" s="37"/>
      <c r="C206" s="38"/>
    </row>
    <row r="207" spans="1:3" x14ac:dyDescent="0.3">
      <c r="A207" s="98">
        <v>43144</v>
      </c>
      <c r="B207" s="37"/>
      <c r="C207" s="38"/>
    </row>
    <row r="208" spans="1:3" x14ac:dyDescent="0.3">
      <c r="A208" s="98">
        <v>43189</v>
      </c>
      <c r="B208" s="37"/>
      <c r="C208" s="38"/>
    </row>
    <row r="209" spans="1:3" x14ac:dyDescent="0.3">
      <c r="A209" s="98">
        <v>43211</v>
      </c>
      <c r="B209" s="37"/>
      <c r="C209" s="38"/>
    </row>
    <row r="210" spans="1:3" x14ac:dyDescent="0.3">
      <c r="A210" s="98">
        <v>43221</v>
      </c>
      <c r="B210" s="37"/>
      <c r="C210" s="38"/>
    </row>
    <row r="211" spans="1:3" x14ac:dyDescent="0.3">
      <c r="A211" s="98">
        <v>43251</v>
      </c>
      <c r="B211" s="37"/>
      <c r="C211" s="38"/>
    </row>
    <row r="212" spans="1:3" x14ac:dyDescent="0.3">
      <c r="A212" s="98">
        <v>43350</v>
      </c>
      <c r="B212" s="37"/>
      <c r="C212" s="38"/>
    </row>
    <row r="213" spans="1:3" x14ac:dyDescent="0.3">
      <c r="A213" s="98">
        <v>43385</v>
      </c>
      <c r="B213" s="37"/>
      <c r="C213" s="38"/>
    </row>
    <row r="214" spans="1:3" x14ac:dyDescent="0.3">
      <c r="A214" s="98">
        <v>43406</v>
      </c>
      <c r="B214" s="37"/>
      <c r="C214" s="38"/>
    </row>
    <row r="215" spans="1:3" x14ac:dyDescent="0.3">
      <c r="A215" s="98">
        <v>43419</v>
      </c>
      <c r="B215" s="37"/>
      <c r="C215" s="38"/>
    </row>
    <row r="216" spans="1:3" x14ac:dyDescent="0.3">
      <c r="A216" s="98">
        <v>43459</v>
      </c>
      <c r="B216" s="37"/>
      <c r="C216" s="38"/>
    </row>
    <row r="217" spans="1:3" x14ac:dyDescent="0.3">
      <c r="A217" s="97">
        <v>43466</v>
      </c>
      <c r="B217" s="37"/>
      <c r="C217" s="38"/>
    </row>
    <row r="218" spans="1:3" x14ac:dyDescent="0.3">
      <c r="A218" s="97">
        <v>43528</v>
      </c>
      <c r="B218" s="37"/>
      <c r="C218" s="38"/>
    </row>
    <row r="219" spans="1:3" x14ac:dyDescent="0.3">
      <c r="A219" s="97">
        <v>43529</v>
      </c>
      <c r="B219" s="37"/>
      <c r="C219" s="38"/>
    </row>
    <row r="220" spans="1:3" x14ac:dyDescent="0.3">
      <c r="A220" s="97">
        <v>43574</v>
      </c>
      <c r="B220" s="37"/>
      <c r="C220" s="38"/>
    </row>
    <row r="221" spans="1:3" x14ac:dyDescent="0.3">
      <c r="A221" s="97">
        <v>43576</v>
      </c>
      <c r="B221" s="37"/>
      <c r="C221" s="38"/>
    </row>
    <row r="222" spans="1:3" x14ac:dyDescent="0.3">
      <c r="A222" s="97">
        <v>43586</v>
      </c>
      <c r="B222" s="37"/>
      <c r="C222" s="38"/>
    </row>
    <row r="223" spans="1:3" x14ac:dyDescent="0.3">
      <c r="A223" s="97">
        <v>43636</v>
      </c>
      <c r="B223" s="37"/>
      <c r="C223" s="38"/>
    </row>
    <row r="224" spans="1:3" x14ac:dyDescent="0.3">
      <c r="A224" s="97">
        <v>43715</v>
      </c>
      <c r="B224" s="37"/>
      <c r="C224" s="38"/>
    </row>
    <row r="225" spans="1:3" x14ac:dyDescent="0.3">
      <c r="A225" s="97">
        <v>43750</v>
      </c>
      <c r="B225" s="37"/>
      <c r="C225" s="38"/>
    </row>
    <row r="226" spans="1:3" x14ac:dyDescent="0.3">
      <c r="A226" s="97">
        <v>43771</v>
      </c>
      <c r="B226" s="37"/>
      <c r="C226" s="38"/>
    </row>
    <row r="227" spans="1:3" x14ac:dyDescent="0.3">
      <c r="A227" s="97">
        <v>43784</v>
      </c>
      <c r="B227" s="37"/>
      <c r="C227" s="38"/>
    </row>
    <row r="228" spans="1:3" x14ac:dyDescent="0.3">
      <c r="A228" s="97">
        <v>43824</v>
      </c>
      <c r="B228" s="37"/>
      <c r="C228" s="38"/>
    </row>
    <row r="229" spans="1:3" x14ac:dyDescent="0.3">
      <c r="A229" s="98">
        <v>43831</v>
      </c>
      <c r="B229" s="37"/>
      <c r="C229" s="38"/>
    </row>
    <row r="230" spans="1:3" x14ac:dyDescent="0.3">
      <c r="A230" s="98">
        <v>43885</v>
      </c>
      <c r="B230" s="37"/>
      <c r="C230" s="38"/>
    </row>
    <row r="231" spans="1:3" x14ac:dyDescent="0.3">
      <c r="A231" s="98">
        <v>43886</v>
      </c>
      <c r="B231" s="37"/>
      <c r="C231" s="38"/>
    </row>
    <row r="232" spans="1:3" x14ac:dyDescent="0.3">
      <c r="A232" s="98">
        <v>43931</v>
      </c>
      <c r="B232" s="37"/>
      <c r="C232" s="38"/>
    </row>
    <row r="233" spans="1:3" x14ac:dyDescent="0.3">
      <c r="A233" s="98">
        <v>43942</v>
      </c>
      <c r="B233" s="37"/>
      <c r="C233" s="38"/>
    </row>
    <row r="234" spans="1:3" x14ac:dyDescent="0.3">
      <c r="A234" s="98">
        <v>43952</v>
      </c>
      <c r="B234" s="37"/>
      <c r="C234" s="38"/>
    </row>
    <row r="235" spans="1:3" x14ac:dyDescent="0.3">
      <c r="A235" s="98">
        <v>43993</v>
      </c>
      <c r="B235" s="37"/>
      <c r="C235" s="38"/>
    </row>
    <row r="236" spans="1:3" x14ac:dyDescent="0.3">
      <c r="A236" s="98">
        <v>44081</v>
      </c>
      <c r="B236" s="37"/>
      <c r="C236" s="38"/>
    </row>
    <row r="237" spans="1:3" x14ac:dyDescent="0.3">
      <c r="A237" s="98">
        <v>44116</v>
      </c>
      <c r="B237" s="37"/>
      <c r="C237" s="38"/>
    </row>
    <row r="238" spans="1:3" x14ac:dyDescent="0.3">
      <c r="A238" s="98">
        <v>44137</v>
      </c>
      <c r="B238" s="37"/>
      <c r="C238" s="38"/>
    </row>
    <row r="239" spans="1:3" x14ac:dyDescent="0.3">
      <c r="A239" s="98">
        <v>44150</v>
      </c>
      <c r="B239" s="37"/>
      <c r="C239" s="38"/>
    </row>
    <row r="240" spans="1:3" x14ac:dyDescent="0.3">
      <c r="A240" s="98">
        <v>44190</v>
      </c>
      <c r="B240" s="37"/>
      <c r="C240" s="38"/>
    </row>
    <row r="241" spans="1:3" x14ac:dyDescent="0.3">
      <c r="A241" s="97">
        <v>44197</v>
      </c>
      <c r="B241" s="37"/>
      <c r="C241" s="38"/>
    </row>
    <row r="242" spans="1:3" x14ac:dyDescent="0.3">
      <c r="A242" s="97">
        <v>44242</v>
      </c>
      <c r="B242" s="37"/>
      <c r="C242" s="38"/>
    </row>
    <row r="243" spans="1:3" x14ac:dyDescent="0.3">
      <c r="A243" s="97">
        <v>44243</v>
      </c>
      <c r="B243" s="37"/>
      <c r="C243" s="38"/>
    </row>
    <row r="244" spans="1:3" x14ac:dyDescent="0.3">
      <c r="A244" s="97">
        <v>44288</v>
      </c>
      <c r="B244" s="37"/>
      <c r="C244" s="38"/>
    </row>
    <row r="245" spans="1:3" x14ac:dyDescent="0.3">
      <c r="A245" s="97">
        <v>44307</v>
      </c>
      <c r="B245" s="37"/>
      <c r="C245" s="38"/>
    </row>
    <row r="246" spans="1:3" x14ac:dyDescent="0.3">
      <c r="A246" s="97">
        <v>44317</v>
      </c>
      <c r="B246" s="37"/>
      <c r="C246" s="38"/>
    </row>
    <row r="247" spans="1:3" x14ac:dyDescent="0.3">
      <c r="A247" s="97">
        <v>44350</v>
      </c>
      <c r="B247" s="37"/>
      <c r="C247" s="38"/>
    </row>
    <row r="248" spans="1:3" x14ac:dyDescent="0.3">
      <c r="A248" s="97">
        <v>44446</v>
      </c>
      <c r="B248" s="37"/>
      <c r="C248" s="38"/>
    </row>
    <row r="249" spans="1:3" x14ac:dyDescent="0.3">
      <c r="A249" s="97">
        <v>44481</v>
      </c>
      <c r="B249" s="37"/>
      <c r="C249" s="38"/>
    </row>
    <row r="250" spans="1:3" x14ac:dyDescent="0.3">
      <c r="A250" s="97">
        <v>44502</v>
      </c>
      <c r="B250" s="37"/>
      <c r="C250" s="38"/>
    </row>
    <row r="251" spans="1:3" x14ac:dyDescent="0.3">
      <c r="A251" s="97">
        <v>44515</v>
      </c>
      <c r="B251" s="37"/>
      <c r="C251" s="38"/>
    </row>
    <row r="252" spans="1:3" x14ac:dyDescent="0.3">
      <c r="A252" s="97">
        <v>44555</v>
      </c>
      <c r="B252" s="37"/>
      <c r="C252" s="38"/>
    </row>
    <row r="253" spans="1:3" x14ac:dyDescent="0.3">
      <c r="A253" s="98">
        <v>44562</v>
      </c>
      <c r="B253" s="37"/>
      <c r="C253" s="38"/>
    </row>
    <row r="254" spans="1:3" x14ac:dyDescent="0.3">
      <c r="A254" s="98">
        <v>44620</v>
      </c>
      <c r="B254" s="37"/>
      <c r="C254" s="38"/>
    </row>
    <row r="255" spans="1:3" x14ac:dyDescent="0.3">
      <c r="A255" s="98">
        <v>44621</v>
      </c>
      <c r="B255" s="37"/>
      <c r="C255" s="38"/>
    </row>
    <row r="256" spans="1:3" x14ac:dyDescent="0.3">
      <c r="A256" s="98">
        <v>44666</v>
      </c>
      <c r="B256" s="37"/>
      <c r="C256" s="38"/>
    </row>
    <row r="257" spans="1:3" x14ac:dyDescent="0.3">
      <c r="A257" s="98">
        <v>44672</v>
      </c>
      <c r="B257" s="37"/>
      <c r="C257" s="38"/>
    </row>
    <row r="258" spans="1:3" x14ac:dyDescent="0.3">
      <c r="A258" s="98">
        <v>44682</v>
      </c>
      <c r="B258" s="37"/>
      <c r="C258" s="38"/>
    </row>
    <row r="259" spans="1:3" x14ac:dyDescent="0.3">
      <c r="A259" s="98">
        <v>44728</v>
      </c>
      <c r="B259" s="37"/>
      <c r="C259" s="38"/>
    </row>
    <row r="260" spans="1:3" x14ac:dyDescent="0.3">
      <c r="A260" s="98">
        <v>44811</v>
      </c>
      <c r="B260" s="37"/>
      <c r="C260" s="38"/>
    </row>
    <row r="261" spans="1:3" x14ac:dyDescent="0.3">
      <c r="A261" s="98">
        <v>44846</v>
      </c>
      <c r="B261" s="37"/>
      <c r="C261" s="38"/>
    </row>
    <row r="262" spans="1:3" x14ac:dyDescent="0.3">
      <c r="A262" s="98">
        <v>44867</v>
      </c>
      <c r="B262" s="37"/>
      <c r="C262" s="38"/>
    </row>
    <row r="263" spans="1:3" x14ac:dyDescent="0.3">
      <c r="A263" s="98">
        <v>44880</v>
      </c>
      <c r="B263" s="37"/>
      <c r="C263" s="38"/>
    </row>
    <row r="264" spans="1:3" x14ac:dyDescent="0.3">
      <c r="A264" s="98">
        <v>44920</v>
      </c>
      <c r="B264" s="37"/>
      <c r="C264" s="38"/>
    </row>
    <row r="265" spans="1:3" x14ac:dyDescent="0.3">
      <c r="A265" s="97">
        <v>44927</v>
      </c>
      <c r="B265" s="37"/>
      <c r="C265" s="38"/>
    </row>
    <row r="266" spans="1:3" x14ac:dyDescent="0.3">
      <c r="A266" s="97">
        <v>44977</v>
      </c>
      <c r="B266" s="37"/>
      <c r="C266" s="38"/>
    </row>
    <row r="267" spans="1:3" x14ac:dyDescent="0.3">
      <c r="A267" s="97">
        <v>44978</v>
      </c>
      <c r="B267" s="37"/>
      <c r="C267" s="38"/>
    </row>
    <row r="268" spans="1:3" x14ac:dyDescent="0.3">
      <c r="A268" s="97">
        <v>45023</v>
      </c>
      <c r="B268" s="37"/>
      <c r="C268" s="38"/>
    </row>
    <row r="269" spans="1:3" x14ac:dyDescent="0.3">
      <c r="A269" s="97">
        <v>45037</v>
      </c>
      <c r="B269" s="37"/>
      <c r="C269" s="38"/>
    </row>
    <row r="270" spans="1:3" x14ac:dyDescent="0.3">
      <c r="A270" s="97">
        <v>45047</v>
      </c>
      <c r="B270" s="37"/>
      <c r="C270" s="38"/>
    </row>
    <row r="271" spans="1:3" x14ac:dyDescent="0.3">
      <c r="A271" s="97">
        <v>45085</v>
      </c>
      <c r="B271" s="37"/>
      <c r="C271" s="38"/>
    </row>
    <row r="272" spans="1:3" x14ac:dyDescent="0.3">
      <c r="A272" s="97">
        <v>45176</v>
      </c>
      <c r="B272" s="37"/>
      <c r="C272" s="38"/>
    </row>
    <row r="273" spans="1:3" x14ac:dyDescent="0.3">
      <c r="A273" s="97">
        <v>45211</v>
      </c>
      <c r="B273" s="37"/>
      <c r="C273" s="38"/>
    </row>
    <row r="274" spans="1:3" x14ac:dyDescent="0.3">
      <c r="A274" s="97">
        <v>45232</v>
      </c>
      <c r="B274" s="37"/>
      <c r="C274" s="38"/>
    </row>
    <row r="275" spans="1:3" x14ac:dyDescent="0.3">
      <c r="A275" s="97">
        <v>45245</v>
      </c>
      <c r="B275" s="37"/>
      <c r="C275" s="38"/>
    </row>
    <row r="276" spans="1:3" x14ac:dyDescent="0.3">
      <c r="A276" s="97">
        <v>45285</v>
      </c>
      <c r="B276" s="37"/>
      <c r="C276" s="38"/>
    </row>
    <row r="277" spans="1:3" x14ac:dyDescent="0.3">
      <c r="A277" s="98">
        <v>45292</v>
      </c>
      <c r="B277" s="37"/>
      <c r="C277" s="38"/>
    </row>
    <row r="278" spans="1:3" x14ac:dyDescent="0.3">
      <c r="A278" s="98">
        <v>45334</v>
      </c>
      <c r="B278" s="37"/>
      <c r="C278" s="38"/>
    </row>
    <row r="279" spans="1:3" x14ac:dyDescent="0.3">
      <c r="A279" s="98">
        <v>45335</v>
      </c>
      <c r="B279" s="37"/>
      <c r="C279" s="38"/>
    </row>
    <row r="280" spans="1:3" x14ac:dyDescent="0.3">
      <c r="A280" s="98">
        <v>45380</v>
      </c>
      <c r="B280" s="37"/>
      <c r="C280" s="38"/>
    </row>
    <row r="281" spans="1:3" x14ac:dyDescent="0.3">
      <c r="A281" s="98">
        <v>45403</v>
      </c>
      <c r="B281" s="37"/>
      <c r="C281" s="38"/>
    </row>
    <row r="282" spans="1:3" x14ac:dyDescent="0.3">
      <c r="A282" s="98">
        <v>45413</v>
      </c>
      <c r="B282" s="37"/>
      <c r="C282" s="38"/>
    </row>
    <row r="283" spans="1:3" x14ac:dyDescent="0.3">
      <c r="A283" s="98">
        <v>45442</v>
      </c>
      <c r="B283" s="37"/>
      <c r="C283" s="38"/>
    </row>
    <row r="284" spans="1:3" x14ac:dyDescent="0.3">
      <c r="A284" s="98">
        <v>45542</v>
      </c>
      <c r="B284" s="37"/>
      <c r="C284" s="38"/>
    </row>
    <row r="285" spans="1:3" x14ac:dyDescent="0.3">
      <c r="A285" s="98">
        <v>45577</v>
      </c>
      <c r="B285" s="37"/>
      <c r="C285" s="38"/>
    </row>
    <row r="286" spans="1:3" x14ac:dyDescent="0.3">
      <c r="A286" s="98">
        <v>45598</v>
      </c>
      <c r="B286" s="37"/>
      <c r="C286" s="38"/>
    </row>
    <row r="287" spans="1:3" x14ac:dyDescent="0.3">
      <c r="A287" s="98">
        <v>45611</v>
      </c>
      <c r="B287" s="37"/>
      <c r="C287" s="38"/>
    </row>
    <row r="288" spans="1:3" x14ac:dyDescent="0.3">
      <c r="A288" s="98">
        <v>45616</v>
      </c>
      <c r="B288" s="37"/>
      <c r="C288" s="38"/>
    </row>
    <row r="289" spans="1:3" x14ac:dyDescent="0.3">
      <c r="A289" s="98">
        <v>45651</v>
      </c>
      <c r="B289" s="37"/>
      <c r="C289" s="38"/>
    </row>
    <row r="290" spans="1:3" x14ac:dyDescent="0.3">
      <c r="A290" s="97">
        <v>45658</v>
      </c>
      <c r="B290" s="37"/>
      <c r="C290" s="38"/>
    </row>
    <row r="291" spans="1:3" x14ac:dyDescent="0.3">
      <c r="A291" s="97">
        <v>45719</v>
      </c>
      <c r="B291" s="37"/>
      <c r="C291" s="38"/>
    </row>
    <row r="292" spans="1:3" x14ac:dyDescent="0.3">
      <c r="A292" s="97">
        <v>45720</v>
      </c>
      <c r="B292" s="37"/>
      <c r="C292" s="38"/>
    </row>
    <row r="293" spans="1:3" x14ac:dyDescent="0.3">
      <c r="A293" s="97">
        <v>45765</v>
      </c>
      <c r="B293" s="37"/>
      <c r="C293" s="38"/>
    </row>
    <row r="294" spans="1:3" x14ac:dyDescent="0.3">
      <c r="A294" s="97">
        <v>45768</v>
      </c>
      <c r="B294" s="37"/>
      <c r="C294" s="38"/>
    </row>
    <row r="295" spans="1:3" x14ac:dyDescent="0.3">
      <c r="A295" s="97">
        <v>45778</v>
      </c>
      <c r="B295" s="37"/>
      <c r="C295" s="38"/>
    </row>
    <row r="296" spans="1:3" x14ac:dyDescent="0.3">
      <c r="A296" s="97">
        <v>45827</v>
      </c>
      <c r="B296" s="37"/>
      <c r="C296" s="38"/>
    </row>
    <row r="297" spans="1:3" x14ac:dyDescent="0.3">
      <c r="A297" s="97">
        <v>45907</v>
      </c>
      <c r="B297" s="37"/>
      <c r="C297" s="38"/>
    </row>
    <row r="298" spans="1:3" x14ac:dyDescent="0.3">
      <c r="A298" s="97">
        <v>45942</v>
      </c>
      <c r="B298" s="37"/>
      <c r="C298" s="38"/>
    </row>
    <row r="299" spans="1:3" x14ac:dyDescent="0.3">
      <c r="A299" s="97">
        <v>45963</v>
      </c>
      <c r="B299" s="37"/>
      <c r="C299" s="38"/>
    </row>
    <row r="300" spans="1:3" x14ac:dyDescent="0.3">
      <c r="A300" s="97">
        <v>45976</v>
      </c>
      <c r="B300" s="37"/>
      <c r="C300" s="38"/>
    </row>
    <row r="301" spans="1:3" x14ac:dyDescent="0.3">
      <c r="A301" s="97">
        <v>45981</v>
      </c>
      <c r="B301" s="37"/>
      <c r="C301" s="38"/>
    </row>
    <row r="302" spans="1:3" x14ac:dyDescent="0.3">
      <c r="A302" s="97">
        <v>46016</v>
      </c>
      <c r="B302" s="37"/>
      <c r="C302" s="38"/>
    </row>
    <row r="303" spans="1:3" x14ac:dyDescent="0.3">
      <c r="A303" s="98">
        <v>46023</v>
      </c>
      <c r="B303" s="37"/>
      <c r="C303" s="38"/>
    </row>
    <row r="304" spans="1:3" x14ac:dyDescent="0.3">
      <c r="A304" s="98">
        <v>46069</v>
      </c>
      <c r="B304" s="37"/>
      <c r="C304" s="38"/>
    </row>
    <row r="305" spans="1:3" x14ac:dyDescent="0.3">
      <c r="A305" s="98">
        <v>46070</v>
      </c>
      <c r="B305" s="37"/>
      <c r="C305" s="38"/>
    </row>
    <row r="306" spans="1:3" x14ac:dyDescent="0.3">
      <c r="A306" s="98">
        <v>46115</v>
      </c>
      <c r="B306" s="37"/>
      <c r="C306" s="38"/>
    </row>
    <row r="307" spans="1:3" x14ac:dyDescent="0.3">
      <c r="A307" s="98">
        <v>46133</v>
      </c>
      <c r="B307" s="37"/>
      <c r="C307" s="38"/>
    </row>
    <row r="308" spans="1:3" x14ac:dyDescent="0.3">
      <c r="A308" s="98">
        <v>46143</v>
      </c>
      <c r="B308" s="37"/>
      <c r="C308" s="38"/>
    </row>
    <row r="309" spans="1:3" x14ac:dyDescent="0.3">
      <c r="A309" s="98">
        <v>46177</v>
      </c>
      <c r="B309" s="37"/>
      <c r="C309" s="38"/>
    </row>
    <row r="310" spans="1:3" x14ac:dyDescent="0.3">
      <c r="A310" s="98">
        <v>46272</v>
      </c>
      <c r="B310" s="37"/>
      <c r="C310" s="38"/>
    </row>
    <row r="311" spans="1:3" x14ac:dyDescent="0.3">
      <c r="A311" s="98">
        <v>46307</v>
      </c>
      <c r="B311" s="37"/>
      <c r="C311" s="38"/>
    </row>
    <row r="312" spans="1:3" x14ac:dyDescent="0.3">
      <c r="A312" s="98">
        <v>46328</v>
      </c>
      <c r="B312" s="37"/>
      <c r="C312" s="38"/>
    </row>
    <row r="313" spans="1:3" x14ac:dyDescent="0.3">
      <c r="A313" s="98">
        <v>46341</v>
      </c>
      <c r="B313" s="37"/>
      <c r="C313" s="38"/>
    </row>
    <row r="314" spans="1:3" x14ac:dyDescent="0.3">
      <c r="A314" s="98">
        <v>46346</v>
      </c>
      <c r="B314" s="37"/>
      <c r="C314" s="38"/>
    </row>
    <row r="315" spans="1:3" x14ac:dyDescent="0.3">
      <c r="A315" s="98">
        <v>46381</v>
      </c>
      <c r="B315" s="37"/>
      <c r="C315" s="38"/>
    </row>
    <row r="316" spans="1:3" x14ac:dyDescent="0.3">
      <c r="A316" s="97">
        <v>46388</v>
      </c>
      <c r="B316" s="37"/>
      <c r="C316" s="38"/>
    </row>
    <row r="317" spans="1:3" x14ac:dyDescent="0.3">
      <c r="A317" s="97">
        <v>46426</v>
      </c>
      <c r="B317" s="37"/>
      <c r="C317" s="38"/>
    </row>
    <row r="318" spans="1:3" x14ac:dyDescent="0.3">
      <c r="A318" s="97">
        <v>46427</v>
      </c>
      <c r="B318" s="37"/>
      <c r="C318" s="38"/>
    </row>
    <row r="319" spans="1:3" x14ac:dyDescent="0.3">
      <c r="A319" s="97">
        <v>46472</v>
      </c>
      <c r="B319" s="37"/>
      <c r="C319" s="38"/>
    </row>
    <row r="320" spans="1:3" x14ac:dyDescent="0.3">
      <c r="A320" s="97">
        <v>46498</v>
      </c>
      <c r="B320" s="37"/>
      <c r="C320" s="38"/>
    </row>
    <row r="321" spans="1:3" x14ac:dyDescent="0.3">
      <c r="A321" s="97">
        <v>46508</v>
      </c>
      <c r="B321" s="37"/>
      <c r="C321" s="38"/>
    </row>
    <row r="322" spans="1:3" x14ac:dyDescent="0.3">
      <c r="A322" s="97">
        <v>46534</v>
      </c>
      <c r="B322" s="37"/>
      <c r="C322" s="38"/>
    </row>
    <row r="323" spans="1:3" x14ac:dyDescent="0.3">
      <c r="A323" s="97">
        <v>46637</v>
      </c>
      <c r="B323" s="37"/>
      <c r="C323" s="38"/>
    </row>
    <row r="324" spans="1:3" x14ac:dyDescent="0.3">
      <c r="A324" s="97">
        <v>46672</v>
      </c>
      <c r="B324" s="37"/>
      <c r="C324" s="38"/>
    </row>
    <row r="325" spans="1:3" x14ac:dyDescent="0.3">
      <c r="A325" s="97">
        <v>46693</v>
      </c>
      <c r="B325" s="37"/>
      <c r="C325" s="38"/>
    </row>
    <row r="326" spans="1:3" x14ac:dyDescent="0.3">
      <c r="A326" s="97">
        <v>46706</v>
      </c>
      <c r="B326" s="37"/>
      <c r="C326" s="38"/>
    </row>
    <row r="327" spans="1:3" x14ac:dyDescent="0.3">
      <c r="A327" s="97">
        <v>46711</v>
      </c>
      <c r="B327" s="37"/>
      <c r="C327" s="38"/>
    </row>
    <row r="328" spans="1:3" x14ac:dyDescent="0.3">
      <c r="A328" s="97">
        <v>46746</v>
      </c>
      <c r="B328" s="37"/>
      <c r="C328" s="38"/>
    </row>
    <row r="329" spans="1:3" x14ac:dyDescent="0.3">
      <c r="A329" s="98">
        <v>46753</v>
      </c>
      <c r="B329" s="37"/>
      <c r="C329" s="38"/>
    </row>
    <row r="330" spans="1:3" x14ac:dyDescent="0.3">
      <c r="A330" s="98">
        <v>46811</v>
      </c>
      <c r="B330" s="37"/>
      <c r="C330" s="38"/>
    </row>
    <row r="331" spans="1:3" x14ac:dyDescent="0.3">
      <c r="A331" s="98">
        <v>46812</v>
      </c>
      <c r="B331" s="37"/>
      <c r="C331" s="38"/>
    </row>
    <row r="332" spans="1:3" x14ac:dyDescent="0.3">
      <c r="A332" s="98">
        <v>46857</v>
      </c>
      <c r="B332" s="37"/>
      <c r="C332" s="38"/>
    </row>
    <row r="333" spans="1:3" x14ac:dyDescent="0.3">
      <c r="A333" s="98">
        <v>46864</v>
      </c>
      <c r="B333" s="37"/>
      <c r="C333" s="38"/>
    </row>
    <row r="334" spans="1:3" x14ac:dyDescent="0.3">
      <c r="A334" s="98">
        <v>46874</v>
      </c>
      <c r="B334" s="37"/>
      <c r="C334" s="38"/>
    </row>
    <row r="335" spans="1:3" x14ac:dyDescent="0.3">
      <c r="A335" s="98">
        <v>46919</v>
      </c>
      <c r="B335" s="37"/>
      <c r="C335" s="38"/>
    </row>
    <row r="336" spans="1:3" x14ac:dyDescent="0.3">
      <c r="A336" s="98">
        <v>47003</v>
      </c>
      <c r="B336" s="37"/>
      <c r="C336" s="38"/>
    </row>
    <row r="337" spans="1:3" x14ac:dyDescent="0.3">
      <c r="A337" s="98">
        <v>47038</v>
      </c>
      <c r="B337" s="37"/>
      <c r="C337" s="38"/>
    </row>
    <row r="338" spans="1:3" x14ac:dyDescent="0.3">
      <c r="A338" s="98">
        <v>47059</v>
      </c>
      <c r="B338" s="37"/>
      <c r="C338" s="38"/>
    </row>
    <row r="339" spans="1:3" x14ac:dyDescent="0.3">
      <c r="A339" s="98">
        <v>47072</v>
      </c>
      <c r="B339" s="37"/>
      <c r="C339" s="38"/>
    </row>
    <row r="340" spans="1:3" x14ac:dyDescent="0.3">
      <c r="A340" s="98">
        <v>47077</v>
      </c>
      <c r="B340" s="37"/>
      <c r="C340" s="38"/>
    </row>
    <row r="341" spans="1:3" x14ac:dyDescent="0.3">
      <c r="A341" s="98">
        <v>47112</v>
      </c>
      <c r="B341" s="37"/>
      <c r="C341" s="38"/>
    </row>
    <row r="342" spans="1:3" x14ac:dyDescent="0.3">
      <c r="A342" s="97">
        <v>47119</v>
      </c>
      <c r="B342" s="37"/>
      <c r="C342" s="38"/>
    </row>
    <row r="343" spans="1:3" x14ac:dyDescent="0.3">
      <c r="A343" s="97">
        <v>47161</v>
      </c>
      <c r="B343" s="37"/>
      <c r="C343" s="38"/>
    </row>
    <row r="344" spans="1:3" x14ac:dyDescent="0.3">
      <c r="A344" s="97">
        <v>47162</v>
      </c>
      <c r="B344" s="37"/>
      <c r="C344" s="38"/>
    </row>
    <row r="345" spans="1:3" x14ac:dyDescent="0.3">
      <c r="A345" s="97">
        <v>47207</v>
      </c>
      <c r="B345" s="37"/>
      <c r="C345" s="38"/>
    </row>
    <row r="346" spans="1:3" x14ac:dyDescent="0.3">
      <c r="A346" s="97">
        <v>47229</v>
      </c>
      <c r="B346" s="37"/>
      <c r="C346" s="38"/>
    </row>
    <row r="347" spans="1:3" x14ac:dyDescent="0.3">
      <c r="A347" s="97">
        <v>47239</v>
      </c>
      <c r="B347" s="37"/>
      <c r="C347" s="38"/>
    </row>
    <row r="348" spans="1:3" x14ac:dyDescent="0.3">
      <c r="A348" s="97">
        <v>47269</v>
      </c>
      <c r="B348" s="37"/>
      <c r="C348" s="38"/>
    </row>
    <row r="349" spans="1:3" x14ac:dyDescent="0.3">
      <c r="A349" s="97">
        <v>47368</v>
      </c>
      <c r="B349" s="37"/>
      <c r="C349" s="38"/>
    </row>
    <row r="350" spans="1:3" x14ac:dyDescent="0.3">
      <c r="A350" s="97">
        <v>47403</v>
      </c>
      <c r="B350" s="37"/>
      <c r="C350" s="38"/>
    </row>
    <row r="351" spans="1:3" x14ac:dyDescent="0.3">
      <c r="A351" s="97">
        <v>47424</v>
      </c>
      <c r="B351" s="37"/>
      <c r="C351" s="38"/>
    </row>
    <row r="352" spans="1:3" x14ac:dyDescent="0.3">
      <c r="A352" s="97">
        <v>47437</v>
      </c>
      <c r="B352" s="37"/>
      <c r="C352" s="38"/>
    </row>
    <row r="353" spans="1:3" x14ac:dyDescent="0.3">
      <c r="A353" s="97">
        <v>47442</v>
      </c>
      <c r="B353" s="37"/>
      <c r="C353" s="38"/>
    </row>
    <row r="354" spans="1:3" x14ac:dyDescent="0.3">
      <c r="A354" s="97">
        <v>47477</v>
      </c>
      <c r="B354" s="37"/>
      <c r="C354" s="38"/>
    </row>
    <row r="355" spans="1:3" x14ac:dyDescent="0.3">
      <c r="A355" s="98">
        <v>47484</v>
      </c>
      <c r="B355" s="37"/>
      <c r="C355" s="38"/>
    </row>
    <row r="356" spans="1:3" x14ac:dyDescent="0.3">
      <c r="A356" s="98">
        <v>47546</v>
      </c>
      <c r="B356" s="37"/>
      <c r="C356" s="38"/>
    </row>
    <row r="357" spans="1:3" x14ac:dyDescent="0.3">
      <c r="A357" s="98">
        <v>47547</v>
      </c>
      <c r="B357" s="37"/>
      <c r="C357" s="38"/>
    </row>
    <row r="358" spans="1:3" x14ac:dyDescent="0.3">
      <c r="A358" s="98">
        <v>47592</v>
      </c>
      <c r="B358" s="37"/>
      <c r="C358" s="38"/>
    </row>
    <row r="359" spans="1:3" x14ac:dyDescent="0.3">
      <c r="A359" s="98">
        <v>47594</v>
      </c>
      <c r="B359" s="37"/>
      <c r="C359" s="38"/>
    </row>
    <row r="360" spans="1:3" x14ac:dyDescent="0.3">
      <c r="A360" s="98">
        <v>47604</v>
      </c>
      <c r="B360" s="37"/>
      <c r="C360" s="38"/>
    </row>
    <row r="361" spans="1:3" x14ac:dyDescent="0.3">
      <c r="A361" s="98">
        <v>47654</v>
      </c>
      <c r="B361" s="37"/>
      <c r="C361" s="38"/>
    </row>
    <row r="362" spans="1:3" x14ac:dyDescent="0.3">
      <c r="A362" s="98">
        <v>47733</v>
      </c>
      <c r="B362" s="37"/>
      <c r="C362" s="38"/>
    </row>
    <row r="363" spans="1:3" x14ac:dyDescent="0.3">
      <c r="A363" s="98">
        <v>47768</v>
      </c>
      <c r="B363" s="37"/>
      <c r="C363" s="38"/>
    </row>
    <row r="364" spans="1:3" x14ac:dyDescent="0.3">
      <c r="A364" s="98">
        <v>47789</v>
      </c>
      <c r="B364" s="37"/>
      <c r="C364" s="38"/>
    </row>
    <row r="365" spans="1:3" x14ac:dyDescent="0.3">
      <c r="A365" s="98">
        <v>47802</v>
      </c>
      <c r="B365" s="37"/>
      <c r="C365" s="38"/>
    </row>
    <row r="366" spans="1:3" x14ac:dyDescent="0.3">
      <c r="A366" s="98">
        <v>47807</v>
      </c>
      <c r="B366" s="37"/>
      <c r="C366" s="38"/>
    </row>
    <row r="367" spans="1:3" x14ac:dyDescent="0.3">
      <c r="A367" s="98">
        <v>47842</v>
      </c>
      <c r="B367" s="37"/>
      <c r="C367" s="38"/>
    </row>
    <row r="368" spans="1:3" x14ac:dyDescent="0.3">
      <c r="A368" s="97">
        <v>47849</v>
      </c>
      <c r="B368" s="37"/>
      <c r="C368" s="38"/>
    </row>
    <row r="369" spans="1:3" x14ac:dyDescent="0.3">
      <c r="A369" s="97">
        <v>47903</v>
      </c>
      <c r="B369" s="37"/>
      <c r="C369" s="38"/>
    </row>
    <row r="370" spans="1:3" x14ac:dyDescent="0.3">
      <c r="A370" s="97">
        <v>47904</v>
      </c>
      <c r="B370" s="37"/>
      <c r="C370" s="38"/>
    </row>
    <row r="371" spans="1:3" x14ac:dyDescent="0.3">
      <c r="A371" s="97">
        <v>47949</v>
      </c>
      <c r="B371" s="37"/>
      <c r="C371" s="38"/>
    </row>
    <row r="372" spans="1:3" x14ac:dyDescent="0.3">
      <c r="A372" s="97">
        <v>47959</v>
      </c>
      <c r="B372" s="37"/>
      <c r="C372" s="38"/>
    </row>
    <row r="373" spans="1:3" x14ac:dyDescent="0.3">
      <c r="A373" s="97">
        <v>47969</v>
      </c>
      <c r="B373" s="37"/>
      <c r="C373" s="38"/>
    </row>
    <row r="374" spans="1:3" x14ac:dyDescent="0.3">
      <c r="A374" s="97">
        <v>48011</v>
      </c>
      <c r="B374" s="37"/>
      <c r="C374" s="38"/>
    </row>
    <row r="375" spans="1:3" x14ac:dyDescent="0.3">
      <c r="A375" s="97">
        <v>48098</v>
      </c>
      <c r="B375" s="37"/>
      <c r="C375" s="38"/>
    </row>
    <row r="376" spans="1:3" x14ac:dyDescent="0.3">
      <c r="A376" s="97">
        <v>48133</v>
      </c>
      <c r="B376" s="37"/>
      <c r="C376" s="38"/>
    </row>
    <row r="377" spans="1:3" x14ac:dyDescent="0.3">
      <c r="A377" s="97">
        <v>48154</v>
      </c>
      <c r="B377" s="37"/>
      <c r="C377" s="38"/>
    </row>
    <row r="378" spans="1:3" x14ac:dyDescent="0.3">
      <c r="A378" s="97">
        <v>48167</v>
      </c>
      <c r="B378" s="37"/>
      <c r="C378" s="38"/>
    </row>
    <row r="379" spans="1:3" x14ac:dyDescent="0.3">
      <c r="A379" s="97">
        <v>48172</v>
      </c>
      <c r="B379" s="37"/>
      <c r="C379" s="38"/>
    </row>
    <row r="380" spans="1:3" x14ac:dyDescent="0.3">
      <c r="A380" s="97">
        <v>48207</v>
      </c>
      <c r="B380" s="37"/>
      <c r="C380" s="38"/>
    </row>
    <row r="381" spans="1:3" x14ac:dyDescent="0.3">
      <c r="A381" s="98">
        <v>48214</v>
      </c>
      <c r="B381" s="37"/>
      <c r="C381" s="38"/>
    </row>
    <row r="382" spans="1:3" x14ac:dyDescent="0.3">
      <c r="A382" s="98">
        <v>48253</v>
      </c>
      <c r="B382" s="37"/>
      <c r="C382" s="38"/>
    </row>
    <row r="383" spans="1:3" x14ac:dyDescent="0.3">
      <c r="A383" s="98">
        <v>48254</v>
      </c>
      <c r="B383" s="37"/>
      <c r="C383" s="38"/>
    </row>
    <row r="384" spans="1:3" x14ac:dyDescent="0.3">
      <c r="A384" s="98">
        <v>48299</v>
      </c>
      <c r="B384" s="37"/>
      <c r="C384" s="38"/>
    </row>
    <row r="385" spans="1:3" x14ac:dyDescent="0.3">
      <c r="A385" s="98">
        <v>48325</v>
      </c>
      <c r="B385" s="37"/>
      <c r="C385" s="38"/>
    </row>
    <row r="386" spans="1:3" x14ac:dyDescent="0.3">
      <c r="A386" s="98">
        <v>48335</v>
      </c>
      <c r="B386" s="37"/>
      <c r="C386" s="38"/>
    </row>
    <row r="387" spans="1:3" x14ac:dyDescent="0.3">
      <c r="A387" s="98">
        <v>48361</v>
      </c>
      <c r="B387" s="37"/>
      <c r="C387" s="38"/>
    </row>
    <row r="388" spans="1:3" x14ac:dyDescent="0.3">
      <c r="A388" s="98">
        <v>48464</v>
      </c>
      <c r="B388" s="37"/>
      <c r="C388" s="38"/>
    </row>
    <row r="389" spans="1:3" x14ac:dyDescent="0.3">
      <c r="A389" s="98">
        <v>48499</v>
      </c>
      <c r="B389" s="37"/>
      <c r="C389" s="38"/>
    </row>
    <row r="390" spans="1:3" x14ac:dyDescent="0.3">
      <c r="A390" s="98">
        <v>48520</v>
      </c>
      <c r="B390" s="37"/>
      <c r="C390" s="38"/>
    </row>
    <row r="391" spans="1:3" x14ac:dyDescent="0.3">
      <c r="A391" s="98">
        <v>48533</v>
      </c>
      <c r="B391" s="37"/>
      <c r="C391" s="38"/>
    </row>
    <row r="392" spans="1:3" x14ac:dyDescent="0.3">
      <c r="A392" s="98">
        <v>48538</v>
      </c>
      <c r="B392" s="37"/>
      <c r="C392" s="38"/>
    </row>
    <row r="393" spans="1:3" x14ac:dyDescent="0.3">
      <c r="A393" s="98">
        <v>48573</v>
      </c>
      <c r="B393" s="37"/>
      <c r="C393" s="38"/>
    </row>
    <row r="394" spans="1:3" x14ac:dyDescent="0.3">
      <c r="A394" s="97">
        <v>48580</v>
      </c>
      <c r="B394" s="37"/>
      <c r="C394" s="38"/>
    </row>
    <row r="395" spans="1:3" x14ac:dyDescent="0.3">
      <c r="A395" s="97">
        <v>48638</v>
      </c>
      <c r="B395" s="37"/>
      <c r="C395" s="38"/>
    </row>
    <row r="396" spans="1:3" x14ac:dyDescent="0.3">
      <c r="A396" s="97">
        <v>48639</v>
      </c>
      <c r="B396" s="37"/>
      <c r="C396" s="38"/>
    </row>
    <row r="397" spans="1:3" x14ac:dyDescent="0.3">
      <c r="A397" s="97">
        <v>48684</v>
      </c>
      <c r="B397" s="37"/>
      <c r="C397" s="38"/>
    </row>
    <row r="398" spans="1:3" x14ac:dyDescent="0.3">
      <c r="A398" s="97">
        <v>48690</v>
      </c>
      <c r="B398" s="37"/>
      <c r="C398" s="38"/>
    </row>
    <row r="399" spans="1:3" x14ac:dyDescent="0.3">
      <c r="A399" s="97">
        <v>48700</v>
      </c>
      <c r="B399" s="37"/>
      <c r="C399" s="38"/>
    </row>
    <row r="400" spans="1:3" x14ac:dyDescent="0.3">
      <c r="A400" s="97">
        <v>48746</v>
      </c>
      <c r="B400" s="37"/>
      <c r="C400" s="38"/>
    </row>
    <row r="401" spans="1:3" x14ac:dyDescent="0.3">
      <c r="A401" s="97">
        <v>48829</v>
      </c>
      <c r="B401" s="37"/>
      <c r="C401" s="38"/>
    </row>
    <row r="402" spans="1:3" x14ac:dyDescent="0.3">
      <c r="A402" s="97">
        <v>48864</v>
      </c>
      <c r="B402" s="37"/>
      <c r="C402" s="38"/>
    </row>
    <row r="403" spans="1:3" x14ac:dyDescent="0.3">
      <c r="A403" s="97">
        <v>48885</v>
      </c>
      <c r="B403" s="37"/>
      <c r="C403" s="38"/>
    </row>
    <row r="404" spans="1:3" x14ac:dyDescent="0.3">
      <c r="A404" s="97">
        <v>48898</v>
      </c>
      <c r="B404" s="37"/>
      <c r="C404" s="38"/>
    </row>
    <row r="405" spans="1:3" x14ac:dyDescent="0.3">
      <c r="A405" s="97">
        <v>48903</v>
      </c>
      <c r="B405" s="37"/>
      <c r="C405" s="38"/>
    </row>
    <row r="406" spans="1:3" x14ac:dyDescent="0.3">
      <c r="A406" s="97">
        <v>48938</v>
      </c>
      <c r="B406" s="37"/>
      <c r="C406" s="38"/>
    </row>
    <row r="407" spans="1:3" x14ac:dyDescent="0.3">
      <c r="A407" s="98">
        <v>48945</v>
      </c>
      <c r="B407" s="37"/>
      <c r="C407" s="38"/>
    </row>
    <row r="408" spans="1:3" x14ac:dyDescent="0.3">
      <c r="A408" s="98">
        <v>48995</v>
      </c>
      <c r="B408" s="37"/>
      <c r="C408" s="38"/>
    </row>
    <row r="409" spans="1:3" x14ac:dyDescent="0.3">
      <c r="A409" s="98">
        <v>48996</v>
      </c>
      <c r="B409" s="37"/>
      <c r="C409" s="38"/>
    </row>
    <row r="410" spans="1:3" x14ac:dyDescent="0.3">
      <c r="A410" s="98">
        <v>49041</v>
      </c>
      <c r="B410" s="37"/>
      <c r="C410" s="38"/>
    </row>
    <row r="411" spans="1:3" x14ac:dyDescent="0.3">
      <c r="A411" s="98">
        <v>49055</v>
      </c>
      <c r="B411" s="37"/>
      <c r="C411" s="38"/>
    </row>
    <row r="412" spans="1:3" x14ac:dyDescent="0.3">
      <c r="A412" s="98">
        <v>49065</v>
      </c>
      <c r="B412" s="37"/>
      <c r="C412" s="38"/>
    </row>
    <row r="413" spans="1:3" x14ac:dyDescent="0.3">
      <c r="A413" s="98">
        <v>49103</v>
      </c>
      <c r="B413" s="37"/>
      <c r="C413" s="38"/>
    </row>
    <row r="414" spans="1:3" x14ac:dyDescent="0.3">
      <c r="A414" s="98">
        <v>49194</v>
      </c>
      <c r="B414" s="37"/>
      <c r="C414" s="38"/>
    </row>
    <row r="415" spans="1:3" x14ac:dyDescent="0.3">
      <c r="A415" s="98">
        <v>49229</v>
      </c>
      <c r="B415" s="37"/>
      <c r="C415" s="38"/>
    </row>
    <row r="416" spans="1:3" x14ac:dyDescent="0.3">
      <c r="A416" s="98">
        <v>49250</v>
      </c>
      <c r="B416" s="37"/>
      <c r="C416" s="38"/>
    </row>
    <row r="417" spans="1:3" x14ac:dyDescent="0.3">
      <c r="A417" s="98">
        <v>49263</v>
      </c>
      <c r="B417" s="37"/>
      <c r="C417" s="38"/>
    </row>
    <row r="418" spans="1:3" x14ac:dyDescent="0.3">
      <c r="A418" s="98">
        <v>49268</v>
      </c>
      <c r="B418" s="37"/>
      <c r="C418" s="38"/>
    </row>
    <row r="419" spans="1:3" x14ac:dyDescent="0.3">
      <c r="A419" s="98">
        <v>49303</v>
      </c>
      <c r="B419" s="37"/>
      <c r="C419" s="38"/>
    </row>
    <row r="420" spans="1:3" x14ac:dyDescent="0.3">
      <c r="A420" s="97">
        <v>49310</v>
      </c>
      <c r="B420" s="37"/>
      <c r="C420" s="38"/>
    </row>
    <row r="421" spans="1:3" x14ac:dyDescent="0.3">
      <c r="A421" s="97">
        <v>49345</v>
      </c>
      <c r="B421" s="37"/>
      <c r="C421" s="38"/>
    </row>
    <row r="422" spans="1:3" x14ac:dyDescent="0.3">
      <c r="A422" s="97">
        <v>49346</v>
      </c>
      <c r="B422" s="37"/>
      <c r="C422" s="38"/>
    </row>
    <row r="423" spans="1:3" x14ac:dyDescent="0.3">
      <c r="A423" s="97">
        <v>49391</v>
      </c>
      <c r="B423" s="37"/>
      <c r="C423" s="38"/>
    </row>
    <row r="424" spans="1:3" x14ac:dyDescent="0.3">
      <c r="A424" s="97">
        <v>49420</v>
      </c>
      <c r="B424" s="37"/>
      <c r="C424" s="38"/>
    </row>
    <row r="425" spans="1:3" x14ac:dyDescent="0.3">
      <c r="A425" s="97">
        <v>49430</v>
      </c>
      <c r="B425" s="37"/>
      <c r="C425" s="38"/>
    </row>
    <row r="426" spans="1:3" x14ac:dyDescent="0.3">
      <c r="A426" s="97">
        <v>49453</v>
      </c>
      <c r="B426" s="37"/>
      <c r="C426" s="38"/>
    </row>
    <row r="427" spans="1:3" x14ac:dyDescent="0.3">
      <c r="A427" s="97">
        <v>49559</v>
      </c>
      <c r="B427" s="37"/>
      <c r="C427" s="38"/>
    </row>
    <row r="428" spans="1:3" x14ac:dyDescent="0.3">
      <c r="A428" s="97">
        <v>49594</v>
      </c>
      <c r="B428" s="37"/>
      <c r="C428" s="38"/>
    </row>
    <row r="429" spans="1:3" x14ac:dyDescent="0.3">
      <c r="A429" s="97">
        <v>49615</v>
      </c>
      <c r="B429" s="37"/>
      <c r="C429" s="38"/>
    </row>
    <row r="430" spans="1:3" x14ac:dyDescent="0.3">
      <c r="A430" s="97">
        <v>49628</v>
      </c>
      <c r="B430" s="37"/>
      <c r="C430" s="38"/>
    </row>
    <row r="431" spans="1:3" x14ac:dyDescent="0.3">
      <c r="A431" s="97">
        <v>49633</v>
      </c>
      <c r="B431" s="37"/>
      <c r="C431" s="38"/>
    </row>
    <row r="432" spans="1:3" x14ac:dyDescent="0.3">
      <c r="A432" s="97">
        <v>49668</v>
      </c>
      <c r="B432" s="37"/>
      <c r="C432" s="38"/>
    </row>
    <row r="433" spans="1:3" x14ac:dyDescent="0.3">
      <c r="A433" s="98">
        <v>49675</v>
      </c>
      <c r="B433" s="37"/>
      <c r="C433" s="38"/>
    </row>
    <row r="434" spans="1:3" x14ac:dyDescent="0.3">
      <c r="A434" s="98">
        <v>49730</v>
      </c>
      <c r="B434" s="37"/>
      <c r="C434" s="38"/>
    </row>
    <row r="435" spans="1:3" x14ac:dyDescent="0.3">
      <c r="A435" s="98">
        <v>49731</v>
      </c>
      <c r="B435" s="37"/>
      <c r="C435" s="38"/>
    </row>
    <row r="436" spans="1:3" x14ac:dyDescent="0.3">
      <c r="A436" s="98">
        <v>49776</v>
      </c>
      <c r="B436" s="37"/>
      <c r="C436" s="38"/>
    </row>
    <row r="437" spans="1:3" x14ac:dyDescent="0.3">
      <c r="A437" s="98">
        <v>49786</v>
      </c>
      <c r="B437" s="37"/>
      <c r="C437" s="38"/>
    </row>
    <row r="438" spans="1:3" x14ac:dyDescent="0.3">
      <c r="A438" s="98">
        <v>49796</v>
      </c>
      <c r="B438" s="37"/>
      <c r="C438" s="38"/>
    </row>
    <row r="439" spans="1:3" x14ac:dyDescent="0.3">
      <c r="A439" s="98">
        <v>49838</v>
      </c>
      <c r="B439" s="37"/>
      <c r="C439" s="38"/>
    </row>
    <row r="440" spans="1:3" x14ac:dyDescent="0.3">
      <c r="A440" s="98">
        <v>49925</v>
      </c>
      <c r="B440" s="37"/>
      <c r="C440" s="38"/>
    </row>
    <row r="441" spans="1:3" x14ac:dyDescent="0.3">
      <c r="A441" s="98">
        <v>49960</v>
      </c>
      <c r="B441" s="37"/>
      <c r="C441" s="38"/>
    </row>
    <row r="442" spans="1:3" x14ac:dyDescent="0.3">
      <c r="A442" s="98">
        <v>49981</v>
      </c>
      <c r="B442" s="37"/>
      <c r="C442" s="38"/>
    </row>
    <row r="443" spans="1:3" x14ac:dyDescent="0.3">
      <c r="A443" s="98">
        <v>49994</v>
      </c>
      <c r="B443" s="37"/>
      <c r="C443" s="38"/>
    </row>
    <row r="444" spans="1:3" x14ac:dyDescent="0.3">
      <c r="A444" s="98">
        <v>49999</v>
      </c>
      <c r="B444" s="37"/>
      <c r="C444" s="38"/>
    </row>
    <row r="445" spans="1:3" x14ac:dyDescent="0.3">
      <c r="A445" s="98">
        <v>50034</v>
      </c>
      <c r="B445" s="37"/>
      <c r="C445" s="38"/>
    </row>
    <row r="446" spans="1:3" x14ac:dyDescent="0.3">
      <c r="A446" s="97">
        <v>50041</v>
      </c>
      <c r="B446" s="37"/>
      <c r="C446" s="38"/>
    </row>
    <row r="447" spans="1:3" x14ac:dyDescent="0.3">
      <c r="A447" s="97">
        <v>50087</v>
      </c>
      <c r="B447" s="37"/>
      <c r="C447" s="38"/>
    </row>
    <row r="448" spans="1:3" x14ac:dyDescent="0.3">
      <c r="A448" s="97">
        <v>50088</v>
      </c>
      <c r="B448" s="37"/>
      <c r="C448" s="38"/>
    </row>
    <row r="449" spans="1:3" x14ac:dyDescent="0.3">
      <c r="A449" s="97">
        <v>50133</v>
      </c>
      <c r="B449" s="37"/>
      <c r="C449" s="38"/>
    </row>
    <row r="450" spans="1:3" x14ac:dyDescent="0.3">
      <c r="A450" s="97">
        <v>50151</v>
      </c>
      <c r="B450" s="37"/>
      <c r="C450" s="38"/>
    </row>
    <row r="451" spans="1:3" x14ac:dyDescent="0.3">
      <c r="A451" s="97">
        <v>50161</v>
      </c>
      <c r="B451" s="37"/>
      <c r="C451" s="38"/>
    </row>
    <row r="452" spans="1:3" x14ac:dyDescent="0.3">
      <c r="A452" s="97">
        <v>50195</v>
      </c>
      <c r="B452" s="37"/>
      <c r="C452" s="38"/>
    </row>
    <row r="453" spans="1:3" x14ac:dyDescent="0.3">
      <c r="A453" s="97">
        <v>50290</v>
      </c>
      <c r="B453" s="37"/>
      <c r="C453" s="38"/>
    </row>
    <row r="454" spans="1:3" x14ac:dyDescent="0.3">
      <c r="A454" s="97">
        <v>50325</v>
      </c>
      <c r="B454" s="37"/>
      <c r="C454" s="38"/>
    </row>
    <row r="455" spans="1:3" x14ac:dyDescent="0.3">
      <c r="A455" s="97">
        <v>50346</v>
      </c>
      <c r="B455" s="37"/>
      <c r="C455" s="38"/>
    </row>
    <row r="456" spans="1:3" x14ac:dyDescent="0.3">
      <c r="A456" s="97">
        <v>50359</v>
      </c>
      <c r="B456" s="37"/>
      <c r="C456" s="38"/>
    </row>
    <row r="457" spans="1:3" x14ac:dyDescent="0.3">
      <c r="A457" s="97">
        <v>50364</v>
      </c>
      <c r="B457" s="37"/>
      <c r="C457" s="38"/>
    </row>
    <row r="458" spans="1:3" x14ac:dyDescent="0.3">
      <c r="A458" s="97">
        <v>50399</v>
      </c>
      <c r="B458" s="37"/>
      <c r="C458" s="38"/>
    </row>
    <row r="459" spans="1:3" x14ac:dyDescent="0.3">
      <c r="A459" s="98">
        <v>50406</v>
      </c>
      <c r="B459" s="37"/>
      <c r="C459" s="38"/>
    </row>
    <row r="460" spans="1:3" x14ac:dyDescent="0.3">
      <c r="A460" s="98">
        <v>50472</v>
      </c>
      <c r="B460" s="37"/>
      <c r="C460" s="38"/>
    </row>
    <row r="461" spans="1:3" x14ac:dyDescent="0.3">
      <c r="A461" s="98">
        <v>50473</v>
      </c>
      <c r="B461" s="37"/>
      <c r="C461" s="38"/>
    </row>
    <row r="462" spans="1:3" x14ac:dyDescent="0.3">
      <c r="A462" s="98">
        <v>50516</v>
      </c>
      <c r="B462" s="37"/>
      <c r="C462" s="38"/>
    </row>
    <row r="463" spans="1:3" x14ac:dyDescent="0.3">
      <c r="A463" s="98">
        <v>50518</v>
      </c>
      <c r="B463" s="37"/>
      <c r="C463" s="38"/>
    </row>
    <row r="464" spans="1:3" x14ac:dyDescent="0.3">
      <c r="A464" s="98">
        <v>50526</v>
      </c>
      <c r="B464" s="37"/>
      <c r="C464" s="38"/>
    </row>
    <row r="465" spans="1:3" x14ac:dyDescent="0.3">
      <c r="A465" s="98">
        <v>50580</v>
      </c>
      <c r="B465" s="37"/>
      <c r="C465" s="38"/>
    </row>
    <row r="466" spans="1:3" x14ac:dyDescent="0.3">
      <c r="A466" s="98">
        <v>50655</v>
      </c>
      <c r="B466" s="37"/>
      <c r="C466" s="38"/>
    </row>
    <row r="467" spans="1:3" x14ac:dyDescent="0.3">
      <c r="A467" s="98">
        <v>50690</v>
      </c>
      <c r="B467" s="37"/>
      <c r="C467" s="38"/>
    </row>
    <row r="468" spans="1:3" x14ac:dyDescent="0.3">
      <c r="A468" s="98">
        <v>50711</v>
      </c>
      <c r="B468" s="37"/>
      <c r="C468" s="38"/>
    </row>
    <row r="469" spans="1:3" x14ac:dyDescent="0.3">
      <c r="A469" s="98">
        <v>50724</v>
      </c>
      <c r="B469" s="37"/>
      <c r="C469" s="38"/>
    </row>
    <row r="470" spans="1:3" x14ac:dyDescent="0.3">
      <c r="A470" s="98">
        <v>50729</v>
      </c>
      <c r="B470" s="37"/>
      <c r="C470" s="38"/>
    </row>
    <row r="471" spans="1:3" x14ac:dyDescent="0.3">
      <c r="A471" s="98">
        <v>50764</v>
      </c>
      <c r="B471" s="37"/>
      <c r="C471" s="38"/>
    </row>
    <row r="472" spans="1:3" x14ac:dyDescent="0.3">
      <c r="A472" s="97">
        <v>50771</v>
      </c>
      <c r="B472" s="37"/>
      <c r="C472" s="38"/>
    </row>
    <row r="473" spans="1:3" x14ac:dyDescent="0.3">
      <c r="A473" s="97">
        <v>50822</v>
      </c>
      <c r="B473" s="37"/>
      <c r="C473" s="38"/>
    </row>
    <row r="474" spans="1:3" x14ac:dyDescent="0.3">
      <c r="A474" s="97">
        <v>50823</v>
      </c>
      <c r="B474" s="37"/>
      <c r="C474" s="38"/>
    </row>
    <row r="475" spans="1:3" x14ac:dyDescent="0.3">
      <c r="A475" s="97">
        <v>50868</v>
      </c>
      <c r="B475" s="37"/>
      <c r="C475" s="38"/>
    </row>
    <row r="476" spans="1:3" x14ac:dyDescent="0.3">
      <c r="A476" s="97">
        <v>50881</v>
      </c>
      <c r="B476" s="37"/>
      <c r="C476" s="38"/>
    </row>
    <row r="477" spans="1:3" x14ac:dyDescent="0.3">
      <c r="A477" s="97">
        <v>50891</v>
      </c>
      <c r="B477" s="37"/>
      <c r="C477" s="38"/>
    </row>
    <row r="478" spans="1:3" x14ac:dyDescent="0.3">
      <c r="A478" s="97">
        <v>50930</v>
      </c>
      <c r="B478" s="37"/>
      <c r="C478" s="38"/>
    </row>
    <row r="479" spans="1:3" x14ac:dyDescent="0.3">
      <c r="A479" s="97">
        <v>51020</v>
      </c>
      <c r="B479" s="37"/>
      <c r="C479" s="38"/>
    </row>
    <row r="480" spans="1:3" x14ac:dyDescent="0.3">
      <c r="A480" s="97">
        <v>51055</v>
      </c>
      <c r="B480" s="37"/>
      <c r="C480" s="38"/>
    </row>
    <row r="481" spans="1:3" x14ac:dyDescent="0.3">
      <c r="A481" s="97">
        <v>51076</v>
      </c>
      <c r="B481" s="37"/>
      <c r="C481" s="38"/>
    </row>
    <row r="482" spans="1:3" x14ac:dyDescent="0.3">
      <c r="A482" s="97">
        <v>51089</v>
      </c>
      <c r="B482" s="37"/>
      <c r="C482" s="38"/>
    </row>
    <row r="483" spans="1:3" x14ac:dyDescent="0.3">
      <c r="A483" s="97">
        <v>51094</v>
      </c>
      <c r="B483" s="37"/>
      <c r="C483" s="38"/>
    </row>
    <row r="484" spans="1:3" x14ac:dyDescent="0.3">
      <c r="A484" s="97">
        <v>51129</v>
      </c>
      <c r="B484" s="37"/>
      <c r="C484" s="38"/>
    </row>
    <row r="485" spans="1:3" x14ac:dyDescent="0.3">
      <c r="A485" s="98">
        <v>51136</v>
      </c>
      <c r="B485" s="37"/>
      <c r="C485" s="38"/>
    </row>
    <row r="486" spans="1:3" x14ac:dyDescent="0.3">
      <c r="A486" s="98">
        <v>51179</v>
      </c>
      <c r="B486" s="37"/>
      <c r="C486" s="38"/>
    </row>
    <row r="487" spans="1:3" x14ac:dyDescent="0.3">
      <c r="A487" s="98">
        <v>51180</v>
      </c>
      <c r="B487" s="37"/>
      <c r="C487" s="38"/>
    </row>
    <row r="488" spans="1:3" x14ac:dyDescent="0.3">
      <c r="A488" s="98">
        <v>51225</v>
      </c>
      <c r="B488" s="37"/>
      <c r="C488" s="38"/>
    </row>
    <row r="489" spans="1:3" x14ac:dyDescent="0.3">
      <c r="A489" s="98">
        <v>51247</v>
      </c>
      <c r="B489" s="37"/>
      <c r="C489" s="38"/>
    </row>
    <row r="490" spans="1:3" x14ac:dyDescent="0.3">
      <c r="A490" s="98">
        <v>51257</v>
      </c>
      <c r="B490" s="37"/>
      <c r="C490" s="38"/>
    </row>
    <row r="491" spans="1:3" x14ac:dyDescent="0.3">
      <c r="A491" s="98">
        <v>51287</v>
      </c>
      <c r="B491" s="37"/>
      <c r="C491" s="38"/>
    </row>
    <row r="492" spans="1:3" x14ac:dyDescent="0.3">
      <c r="A492" s="98">
        <v>51386</v>
      </c>
      <c r="B492" s="37"/>
      <c r="C492" s="38"/>
    </row>
    <row r="493" spans="1:3" x14ac:dyDescent="0.3">
      <c r="A493" s="98">
        <v>51421</v>
      </c>
      <c r="B493" s="37"/>
      <c r="C493" s="38"/>
    </row>
    <row r="494" spans="1:3" x14ac:dyDescent="0.3">
      <c r="A494" s="98">
        <v>51442</v>
      </c>
      <c r="B494" s="37"/>
      <c r="C494" s="38"/>
    </row>
    <row r="495" spans="1:3" x14ac:dyDescent="0.3">
      <c r="A495" s="98">
        <v>51455</v>
      </c>
      <c r="B495" s="37"/>
      <c r="C495" s="38"/>
    </row>
    <row r="496" spans="1:3" x14ac:dyDescent="0.3">
      <c r="A496" s="98">
        <v>51460</v>
      </c>
      <c r="B496" s="37"/>
      <c r="C496" s="38"/>
    </row>
    <row r="497" spans="1:3" x14ac:dyDescent="0.3">
      <c r="A497" s="98">
        <v>51495</v>
      </c>
      <c r="B497" s="37"/>
      <c r="C497" s="38"/>
    </row>
    <row r="498" spans="1:3" x14ac:dyDescent="0.3">
      <c r="A498" s="97">
        <v>51502</v>
      </c>
      <c r="B498" s="37"/>
      <c r="C498" s="38"/>
    </row>
    <row r="499" spans="1:3" x14ac:dyDescent="0.3">
      <c r="A499" s="97">
        <v>51564</v>
      </c>
      <c r="B499" s="37"/>
      <c r="C499" s="38"/>
    </row>
    <row r="500" spans="1:3" x14ac:dyDescent="0.3">
      <c r="A500" s="97">
        <v>51565</v>
      </c>
      <c r="B500" s="37"/>
      <c r="C500" s="38"/>
    </row>
    <row r="501" spans="1:3" x14ac:dyDescent="0.3">
      <c r="A501" s="97">
        <v>51610</v>
      </c>
      <c r="B501" s="37"/>
      <c r="C501" s="38"/>
    </row>
    <row r="502" spans="1:3" x14ac:dyDescent="0.3">
      <c r="A502" s="97">
        <v>51612</v>
      </c>
      <c r="B502" s="37"/>
      <c r="C502" s="38"/>
    </row>
    <row r="503" spans="1:3" x14ac:dyDescent="0.3">
      <c r="A503" s="97">
        <v>51622</v>
      </c>
      <c r="B503" s="37"/>
      <c r="C503" s="38"/>
    </row>
    <row r="504" spans="1:3" x14ac:dyDescent="0.3">
      <c r="A504" s="97">
        <v>51672</v>
      </c>
      <c r="B504" s="37"/>
      <c r="C504" s="38"/>
    </row>
    <row r="505" spans="1:3" x14ac:dyDescent="0.3">
      <c r="A505" s="97">
        <v>51751</v>
      </c>
      <c r="B505" s="37"/>
      <c r="C505" s="38"/>
    </row>
    <row r="506" spans="1:3" x14ac:dyDescent="0.3">
      <c r="A506" s="97">
        <v>51786</v>
      </c>
      <c r="B506" s="37"/>
      <c r="C506" s="38"/>
    </row>
    <row r="507" spans="1:3" x14ac:dyDescent="0.3">
      <c r="A507" s="97">
        <v>51807</v>
      </c>
      <c r="B507" s="37"/>
      <c r="C507" s="38"/>
    </row>
    <row r="508" spans="1:3" x14ac:dyDescent="0.3">
      <c r="A508" s="97">
        <v>51820</v>
      </c>
      <c r="B508" s="37"/>
      <c r="C508" s="38"/>
    </row>
    <row r="509" spans="1:3" x14ac:dyDescent="0.3">
      <c r="A509" s="97">
        <v>51825</v>
      </c>
      <c r="B509" s="37"/>
      <c r="C509" s="38"/>
    </row>
    <row r="510" spans="1:3" x14ac:dyDescent="0.3">
      <c r="A510" s="97">
        <v>51860</v>
      </c>
      <c r="B510" s="37"/>
      <c r="C510" s="38"/>
    </row>
    <row r="511" spans="1:3" x14ac:dyDescent="0.3">
      <c r="A511" s="98">
        <v>51867</v>
      </c>
      <c r="B511" s="37"/>
      <c r="C511" s="38"/>
    </row>
    <row r="512" spans="1:3" x14ac:dyDescent="0.3">
      <c r="A512" s="98">
        <v>51914</v>
      </c>
      <c r="B512" s="37"/>
      <c r="C512" s="38"/>
    </row>
    <row r="513" spans="1:3" x14ac:dyDescent="0.3">
      <c r="A513" s="98">
        <v>51915</v>
      </c>
      <c r="B513" s="37"/>
      <c r="C513" s="38"/>
    </row>
    <row r="514" spans="1:3" x14ac:dyDescent="0.3">
      <c r="A514" s="98">
        <v>51960</v>
      </c>
      <c r="B514" s="37"/>
      <c r="C514" s="38"/>
    </row>
    <row r="515" spans="1:3" x14ac:dyDescent="0.3">
      <c r="A515" s="98">
        <v>51977</v>
      </c>
      <c r="B515" s="37"/>
      <c r="C515" s="38"/>
    </row>
    <row r="516" spans="1:3" x14ac:dyDescent="0.3">
      <c r="A516" s="98">
        <v>51987</v>
      </c>
      <c r="B516" s="37"/>
      <c r="C516" s="38"/>
    </row>
    <row r="517" spans="1:3" x14ac:dyDescent="0.3">
      <c r="A517" s="98">
        <v>52022</v>
      </c>
      <c r="B517" s="37"/>
      <c r="C517" s="38"/>
    </row>
    <row r="518" spans="1:3" x14ac:dyDescent="0.3">
      <c r="A518" s="98">
        <v>52116</v>
      </c>
      <c r="B518" s="37"/>
      <c r="C518" s="38"/>
    </row>
    <row r="519" spans="1:3" x14ac:dyDescent="0.3">
      <c r="A519" s="98">
        <v>52151</v>
      </c>
      <c r="B519" s="37"/>
      <c r="C519" s="38"/>
    </row>
    <row r="520" spans="1:3" x14ac:dyDescent="0.3">
      <c r="A520" s="98">
        <v>52172</v>
      </c>
      <c r="B520" s="37"/>
      <c r="C520" s="38"/>
    </row>
    <row r="521" spans="1:3" x14ac:dyDescent="0.3">
      <c r="A521" s="98">
        <v>52185</v>
      </c>
      <c r="B521" s="37"/>
      <c r="C521" s="38"/>
    </row>
    <row r="522" spans="1:3" x14ac:dyDescent="0.3">
      <c r="A522" s="98">
        <v>52190</v>
      </c>
      <c r="B522" s="37"/>
      <c r="C522" s="38"/>
    </row>
    <row r="523" spans="1:3" x14ac:dyDescent="0.3">
      <c r="A523" s="98">
        <v>52225</v>
      </c>
      <c r="B523" s="37"/>
      <c r="C523" s="38"/>
    </row>
    <row r="524" spans="1:3" x14ac:dyDescent="0.3">
      <c r="A524" s="97">
        <v>52232</v>
      </c>
      <c r="B524" s="37"/>
      <c r="C524" s="38"/>
    </row>
    <row r="525" spans="1:3" x14ac:dyDescent="0.3">
      <c r="A525" s="97">
        <v>52271</v>
      </c>
      <c r="B525" s="37"/>
      <c r="C525" s="38"/>
    </row>
    <row r="526" spans="1:3" x14ac:dyDescent="0.3">
      <c r="A526" s="97">
        <v>52272</v>
      </c>
      <c r="B526" s="37"/>
      <c r="C526" s="38"/>
    </row>
    <row r="527" spans="1:3" x14ac:dyDescent="0.3">
      <c r="A527" s="97">
        <v>52317</v>
      </c>
      <c r="B527" s="37"/>
      <c r="C527" s="38"/>
    </row>
    <row r="528" spans="1:3" x14ac:dyDescent="0.3">
      <c r="A528" s="97">
        <v>52342</v>
      </c>
      <c r="B528" s="37"/>
      <c r="C528" s="38"/>
    </row>
    <row r="529" spans="1:3" x14ac:dyDescent="0.3">
      <c r="A529" s="97">
        <v>52352</v>
      </c>
      <c r="B529" s="37"/>
      <c r="C529" s="38"/>
    </row>
    <row r="530" spans="1:3" x14ac:dyDescent="0.3">
      <c r="A530" s="97">
        <v>52379</v>
      </c>
      <c r="B530" s="37"/>
      <c r="C530" s="38"/>
    </row>
    <row r="531" spans="1:3" x14ac:dyDescent="0.3">
      <c r="A531" s="97">
        <v>52481</v>
      </c>
      <c r="B531" s="37"/>
      <c r="C531" s="38"/>
    </row>
    <row r="532" spans="1:3" x14ac:dyDescent="0.3">
      <c r="A532" s="97">
        <v>52516</v>
      </c>
      <c r="B532" s="37"/>
      <c r="C532" s="38"/>
    </row>
    <row r="533" spans="1:3" x14ac:dyDescent="0.3">
      <c r="A533" s="97">
        <v>52537</v>
      </c>
      <c r="B533" s="37"/>
      <c r="C533" s="38"/>
    </row>
    <row r="534" spans="1:3" x14ac:dyDescent="0.3">
      <c r="A534" s="97">
        <v>52550</v>
      </c>
      <c r="B534" s="37"/>
      <c r="C534" s="38"/>
    </row>
    <row r="535" spans="1:3" x14ac:dyDescent="0.3">
      <c r="A535" s="97">
        <v>52555</v>
      </c>
      <c r="B535" s="37"/>
      <c r="C535" s="38"/>
    </row>
    <row r="536" spans="1:3" x14ac:dyDescent="0.3">
      <c r="A536" s="97">
        <v>52590</v>
      </c>
      <c r="B536" s="37"/>
      <c r="C536" s="38"/>
    </row>
    <row r="537" spans="1:3" x14ac:dyDescent="0.3">
      <c r="A537" s="98">
        <v>52597</v>
      </c>
      <c r="B537" s="37"/>
      <c r="C537" s="38"/>
    </row>
    <row r="538" spans="1:3" x14ac:dyDescent="0.3">
      <c r="A538" s="98">
        <v>52656</v>
      </c>
      <c r="B538" s="37"/>
      <c r="C538" s="38"/>
    </row>
    <row r="539" spans="1:3" x14ac:dyDescent="0.3">
      <c r="A539" s="98">
        <v>52657</v>
      </c>
      <c r="B539" s="37"/>
      <c r="C539" s="38"/>
    </row>
    <row r="540" spans="1:3" x14ac:dyDescent="0.3">
      <c r="A540" s="98">
        <v>52702</v>
      </c>
      <c r="B540" s="37"/>
      <c r="C540" s="38"/>
    </row>
    <row r="541" spans="1:3" x14ac:dyDescent="0.3">
      <c r="A541" s="98">
        <v>52708</v>
      </c>
      <c r="B541" s="37"/>
      <c r="C541" s="38"/>
    </row>
    <row r="542" spans="1:3" x14ac:dyDescent="0.3">
      <c r="A542" s="98">
        <v>52718</v>
      </c>
      <c r="B542" s="37"/>
      <c r="C542" s="38"/>
    </row>
    <row r="543" spans="1:3" x14ac:dyDescent="0.3">
      <c r="A543" s="98">
        <v>52764</v>
      </c>
      <c r="B543" s="37"/>
      <c r="C543" s="38"/>
    </row>
    <row r="544" spans="1:3" x14ac:dyDescent="0.3">
      <c r="A544" s="98">
        <v>52847</v>
      </c>
      <c r="B544" s="37"/>
      <c r="C544" s="38"/>
    </row>
    <row r="545" spans="1:3" x14ac:dyDescent="0.3">
      <c r="A545" s="98">
        <v>52882</v>
      </c>
      <c r="B545" s="37"/>
      <c r="C545" s="38"/>
    </row>
    <row r="546" spans="1:3" x14ac:dyDescent="0.3">
      <c r="A546" s="98">
        <v>52903</v>
      </c>
      <c r="B546" s="37"/>
      <c r="C546" s="38"/>
    </row>
    <row r="547" spans="1:3" x14ac:dyDescent="0.3">
      <c r="A547" s="98">
        <v>52916</v>
      </c>
      <c r="B547" s="37"/>
      <c r="C547" s="38"/>
    </row>
    <row r="548" spans="1:3" x14ac:dyDescent="0.3">
      <c r="A548" s="98">
        <v>52921</v>
      </c>
      <c r="B548" s="37"/>
      <c r="C548" s="38"/>
    </row>
    <row r="549" spans="1:3" x14ac:dyDescent="0.3">
      <c r="A549" s="98">
        <v>52956</v>
      </c>
      <c r="B549" s="37"/>
      <c r="C549" s="38"/>
    </row>
    <row r="550" spans="1:3" x14ac:dyDescent="0.3">
      <c r="A550" s="97">
        <v>52963</v>
      </c>
      <c r="B550" s="37"/>
      <c r="C550" s="38"/>
    </row>
    <row r="551" spans="1:3" x14ac:dyDescent="0.3">
      <c r="A551" s="97">
        <v>53013</v>
      </c>
      <c r="B551" s="37"/>
      <c r="C551" s="38"/>
    </row>
    <row r="552" spans="1:3" x14ac:dyDescent="0.3">
      <c r="A552" s="97">
        <v>53014</v>
      </c>
      <c r="B552" s="37"/>
      <c r="C552" s="38"/>
    </row>
    <row r="553" spans="1:3" x14ac:dyDescent="0.3">
      <c r="A553" s="97">
        <v>53059</v>
      </c>
      <c r="B553" s="37"/>
      <c r="C553" s="38"/>
    </row>
    <row r="554" spans="1:3" x14ac:dyDescent="0.3">
      <c r="A554" s="97">
        <v>53073</v>
      </c>
      <c r="B554" s="37"/>
      <c r="C554" s="38"/>
    </row>
    <row r="555" spans="1:3" x14ac:dyDescent="0.3">
      <c r="A555" s="97">
        <v>53083</v>
      </c>
      <c r="B555" s="37"/>
      <c r="C555" s="38"/>
    </row>
    <row r="556" spans="1:3" x14ac:dyDescent="0.3">
      <c r="A556" s="97">
        <v>53121</v>
      </c>
      <c r="B556" s="37"/>
      <c r="C556" s="38"/>
    </row>
    <row r="557" spans="1:3" x14ac:dyDescent="0.3">
      <c r="A557" s="97">
        <v>53212</v>
      </c>
      <c r="B557" s="37"/>
      <c r="C557" s="38"/>
    </row>
    <row r="558" spans="1:3" x14ac:dyDescent="0.3">
      <c r="A558" s="97">
        <v>53247</v>
      </c>
      <c r="B558" s="37"/>
      <c r="C558" s="38"/>
    </row>
    <row r="559" spans="1:3" x14ac:dyDescent="0.3">
      <c r="A559" s="97">
        <v>53268</v>
      </c>
      <c r="B559" s="37"/>
      <c r="C559" s="38"/>
    </row>
    <row r="560" spans="1:3" x14ac:dyDescent="0.3">
      <c r="A560" s="97">
        <v>53281</v>
      </c>
      <c r="B560" s="37"/>
      <c r="C560" s="38"/>
    </row>
    <row r="561" spans="1:3" x14ac:dyDescent="0.3">
      <c r="A561" s="97">
        <v>53286</v>
      </c>
      <c r="B561" s="37"/>
      <c r="C561" s="38"/>
    </row>
    <row r="562" spans="1:3" x14ac:dyDescent="0.3">
      <c r="A562" s="97">
        <v>53321</v>
      </c>
      <c r="B562" s="37"/>
      <c r="C562" s="38"/>
    </row>
    <row r="563" spans="1:3" x14ac:dyDescent="0.3">
      <c r="A563" s="98">
        <v>53328</v>
      </c>
      <c r="B563" s="37"/>
      <c r="C563" s="38"/>
    </row>
    <row r="564" spans="1:3" x14ac:dyDescent="0.3">
      <c r="A564" s="98">
        <v>53363</v>
      </c>
      <c r="B564" s="37"/>
      <c r="C564" s="38"/>
    </row>
    <row r="565" spans="1:3" x14ac:dyDescent="0.3">
      <c r="A565" s="98">
        <v>53364</v>
      </c>
      <c r="B565" s="37"/>
      <c r="C565" s="38"/>
    </row>
    <row r="566" spans="1:3" x14ac:dyDescent="0.3">
      <c r="A566" s="98">
        <v>53409</v>
      </c>
      <c r="B566" s="37"/>
      <c r="C566" s="38"/>
    </row>
    <row r="567" spans="1:3" x14ac:dyDescent="0.3">
      <c r="A567" s="98">
        <v>53438</v>
      </c>
      <c r="B567" s="37"/>
      <c r="C567" s="38"/>
    </row>
    <row r="568" spans="1:3" x14ac:dyDescent="0.3">
      <c r="A568" s="98">
        <v>53448</v>
      </c>
      <c r="B568" s="37"/>
      <c r="C568" s="38"/>
    </row>
    <row r="569" spans="1:3" x14ac:dyDescent="0.3">
      <c r="A569" s="98">
        <v>53471</v>
      </c>
      <c r="B569" s="37"/>
      <c r="C569" s="38"/>
    </row>
    <row r="570" spans="1:3" x14ac:dyDescent="0.3">
      <c r="A570" s="98">
        <v>53577</v>
      </c>
      <c r="B570" s="37"/>
      <c r="C570" s="38"/>
    </row>
    <row r="571" spans="1:3" x14ac:dyDescent="0.3">
      <c r="A571" s="98">
        <v>53612</v>
      </c>
      <c r="B571" s="37"/>
      <c r="C571" s="38"/>
    </row>
    <row r="572" spans="1:3" x14ac:dyDescent="0.3">
      <c r="A572" s="98">
        <v>53633</v>
      </c>
      <c r="B572" s="37"/>
      <c r="C572" s="38"/>
    </row>
    <row r="573" spans="1:3" x14ac:dyDescent="0.3">
      <c r="A573" s="98">
        <v>53646</v>
      </c>
      <c r="B573" s="37"/>
      <c r="C573" s="38"/>
    </row>
    <row r="574" spans="1:3" x14ac:dyDescent="0.3">
      <c r="A574" s="98">
        <v>53651</v>
      </c>
      <c r="B574" s="37"/>
      <c r="C574" s="38"/>
    </row>
    <row r="575" spans="1:3" x14ac:dyDescent="0.3">
      <c r="A575" s="98">
        <v>53686</v>
      </c>
      <c r="B575" s="37"/>
      <c r="C575" s="38"/>
    </row>
    <row r="576" spans="1:3" x14ac:dyDescent="0.3">
      <c r="A576" s="97">
        <v>53693</v>
      </c>
      <c r="B576" s="37"/>
      <c r="C576" s="38"/>
    </row>
    <row r="577" spans="1:3" x14ac:dyDescent="0.3">
      <c r="A577" s="97">
        <v>53748</v>
      </c>
      <c r="B577" s="37"/>
      <c r="C577" s="38"/>
    </row>
    <row r="578" spans="1:3" x14ac:dyDescent="0.3">
      <c r="A578" s="97">
        <v>53749</v>
      </c>
      <c r="B578" s="37"/>
      <c r="C578" s="38"/>
    </row>
    <row r="579" spans="1:3" x14ac:dyDescent="0.3">
      <c r="A579" s="97">
        <v>53794</v>
      </c>
      <c r="B579" s="37"/>
      <c r="C579" s="38"/>
    </row>
    <row r="580" spans="1:3" x14ac:dyDescent="0.3">
      <c r="A580" s="97">
        <v>53803</v>
      </c>
      <c r="B580" s="37"/>
      <c r="C580" s="38"/>
    </row>
    <row r="581" spans="1:3" x14ac:dyDescent="0.3">
      <c r="A581" s="97">
        <v>53813</v>
      </c>
      <c r="B581" s="37"/>
      <c r="C581" s="38"/>
    </row>
    <row r="582" spans="1:3" x14ac:dyDescent="0.3">
      <c r="A582" s="97">
        <v>53856</v>
      </c>
      <c r="B582" s="37"/>
      <c r="C582" s="38"/>
    </row>
    <row r="583" spans="1:3" x14ac:dyDescent="0.3">
      <c r="A583" s="97">
        <v>53942</v>
      </c>
      <c r="B583" s="37"/>
      <c r="C583" s="38"/>
    </row>
    <row r="584" spans="1:3" x14ac:dyDescent="0.3">
      <c r="A584" s="97">
        <v>53977</v>
      </c>
      <c r="B584" s="37"/>
      <c r="C584" s="38"/>
    </row>
    <row r="585" spans="1:3" x14ac:dyDescent="0.3">
      <c r="A585" s="97">
        <v>53998</v>
      </c>
      <c r="B585" s="37"/>
      <c r="C585" s="38"/>
    </row>
    <row r="586" spans="1:3" x14ac:dyDescent="0.3">
      <c r="A586" s="97">
        <v>54011</v>
      </c>
      <c r="B586" s="37"/>
      <c r="C586" s="38"/>
    </row>
    <row r="587" spans="1:3" x14ac:dyDescent="0.3">
      <c r="A587" s="97">
        <v>54016</v>
      </c>
      <c r="B587" s="37"/>
      <c r="C587" s="38"/>
    </row>
    <row r="588" spans="1:3" x14ac:dyDescent="0.3">
      <c r="A588" s="97">
        <v>54051</v>
      </c>
      <c r="B588" s="37"/>
      <c r="C588" s="38"/>
    </row>
    <row r="589" spans="1:3" x14ac:dyDescent="0.3">
      <c r="A589" s="98">
        <v>54058</v>
      </c>
      <c r="B589" s="37"/>
      <c r="C589" s="38"/>
    </row>
    <row r="590" spans="1:3" x14ac:dyDescent="0.3">
      <c r="A590" s="98">
        <v>54105</v>
      </c>
      <c r="B590" s="37"/>
      <c r="C590" s="38"/>
    </row>
    <row r="591" spans="1:3" x14ac:dyDescent="0.3">
      <c r="A591" s="98">
        <v>54106</v>
      </c>
      <c r="B591" s="37"/>
      <c r="C591" s="38"/>
    </row>
    <row r="592" spans="1:3" x14ac:dyDescent="0.3">
      <c r="A592" s="98">
        <v>54151</v>
      </c>
      <c r="B592" s="37"/>
      <c r="C592" s="38"/>
    </row>
    <row r="593" spans="1:3" x14ac:dyDescent="0.3">
      <c r="A593" s="98">
        <v>54169</v>
      </c>
      <c r="B593" s="37"/>
      <c r="C593" s="38"/>
    </row>
    <row r="594" spans="1:3" x14ac:dyDescent="0.3">
      <c r="A594" s="98">
        <v>54179</v>
      </c>
      <c r="B594" s="37"/>
      <c r="C594" s="38"/>
    </row>
    <row r="595" spans="1:3" x14ac:dyDescent="0.3">
      <c r="A595" s="98">
        <v>54213</v>
      </c>
      <c r="B595" s="37"/>
      <c r="C595" s="38"/>
    </row>
    <row r="596" spans="1:3" x14ac:dyDescent="0.3">
      <c r="A596" s="98">
        <v>54308</v>
      </c>
      <c r="B596" s="37"/>
      <c r="C596" s="38"/>
    </row>
    <row r="597" spans="1:3" x14ac:dyDescent="0.3">
      <c r="A597" s="98">
        <v>54343</v>
      </c>
      <c r="B597" s="37"/>
      <c r="C597" s="38"/>
    </row>
    <row r="598" spans="1:3" x14ac:dyDescent="0.3">
      <c r="A598" s="98">
        <v>54364</v>
      </c>
      <c r="B598" s="37"/>
      <c r="C598" s="38"/>
    </row>
    <row r="599" spans="1:3" x14ac:dyDescent="0.3">
      <c r="A599" s="98">
        <v>54377</v>
      </c>
      <c r="B599" s="37"/>
      <c r="C599" s="38"/>
    </row>
    <row r="600" spans="1:3" x14ac:dyDescent="0.3">
      <c r="A600" s="98">
        <v>54382</v>
      </c>
      <c r="B600" s="37"/>
      <c r="C600" s="38"/>
    </row>
    <row r="601" spans="1:3" x14ac:dyDescent="0.3">
      <c r="A601" s="98">
        <v>54417</v>
      </c>
      <c r="B601" s="37"/>
      <c r="C601" s="38"/>
    </row>
    <row r="602" spans="1:3" x14ac:dyDescent="0.3">
      <c r="A602" s="97">
        <v>54424</v>
      </c>
      <c r="B602" s="37"/>
      <c r="C602" s="38"/>
    </row>
    <row r="603" spans="1:3" x14ac:dyDescent="0.3">
      <c r="A603" s="97">
        <v>54483</v>
      </c>
      <c r="B603" s="37"/>
      <c r="C603" s="38"/>
    </row>
    <row r="604" spans="1:3" x14ac:dyDescent="0.3">
      <c r="A604" s="97">
        <v>54484</v>
      </c>
      <c r="B604" s="37"/>
      <c r="C604" s="38"/>
    </row>
    <row r="605" spans="1:3" x14ac:dyDescent="0.3">
      <c r="A605" s="97">
        <v>54529</v>
      </c>
      <c r="B605" s="37"/>
      <c r="C605" s="38"/>
    </row>
    <row r="606" spans="1:3" x14ac:dyDescent="0.3">
      <c r="A606" s="97">
        <v>54534</v>
      </c>
      <c r="B606" s="37"/>
      <c r="C606" s="38"/>
    </row>
    <row r="607" spans="1:3" x14ac:dyDescent="0.3">
      <c r="A607" s="97">
        <v>54544</v>
      </c>
      <c r="B607" s="37"/>
      <c r="C607" s="38"/>
    </row>
    <row r="608" spans="1:3" x14ac:dyDescent="0.3">
      <c r="A608" s="97">
        <v>54591</v>
      </c>
      <c r="B608" s="37"/>
      <c r="C608" s="38"/>
    </row>
    <row r="609" spans="1:3" x14ac:dyDescent="0.3">
      <c r="A609" s="97">
        <v>54673</v>
      </c>
      <c r="B609" s="37"/>
      <c r="C609" s="38"/>
    </row>
    <row r="610" spans="1:3" x14ac:dyDescent="0.3">
      <c r="A610" s="97">
        <v>54708</v>
      </c>
      <c r="B610" s="37"/>
      <c r="C610" s="38"/>
    </row>
    <row r="611" spans="1:3" x14ac:dyDescent="0.3">
      <c r="A611" s="97">
        <v>54729</v>
      </c>
      <c r="B611" s="37"/>
      <c r="C611" s="38"/>
    </row>
    <row r="612" spans="1:3" x14ac:dyDescent="0.3">
      <c r="A612" s="97">
        <v>54742</v>
      </c>
      <c r="B612" s="37"/>
      <c r="C612" s="38"/>
    </row>
    <row r="613" spans="1:3" x14ac:dyDescent="0.3">
      <c r="A613" s="97">
        <v>54747</v>
      </c>
      <c r="B613" s="37"/>
      <c r="C613" s="38"/>
    </row>
    <row r="614" spans="1:3" x14ac:dyDescent="0.3">
      <c r="A614" s="97">
        <v>54782</v>
      </c>
      <c r="B614" s="37"/>
      <c r="C614" s="38"/>
    </row>
    <row r="615" spans="1:3" x14ac:dyDescent="0.3">
      <c r="A615" s="98">
        <v>54789</v>
      </c>
      <c r="B615" s="37"/>
      <c r="C615" s="38"/>
    </row>
    <row r="616" spans="1:3" x14ac:dyDescent="0.3">
      <c r="A616" s="98">
        <v>54840</v>
      </c>
      <c r="B616" s="37"/>
      <c r="C616" s="38"/>
    </row>
    <row r="617" spans="1:3" x14ac:dyDescent="0.3">
      <c r="A617" s="98">
        <v>54841</v>
      </c>
      <c r="B617" s="37"/>
      <c r="C617" s="38"/>
    </row>
    <row r="618" spans="1:3" x14ac:dyDescent="0.3">
      <c r="A618" s="98">
        <v>54886</v>
      </c>
      <c r="B618" s="37"/>
      <c r="C618" s="38"/>
    </row>
    <row r="619" spans="1:3" x14ac:dyDescent="0.3">
      <c r="A619" s="98">
        <v>54899</v>
      </c>
      <c r="B619" s="37"/>
      <c r="C619" s="38"/>
    </row>
    <row r="620" spans="1:3" x14ac:dyDescent="0.3">
      <c r="A620" s="98">
        <v>54909</v>
      </c>
      <c r="B620" s="37"/>
      <c r="C620" s="38"/>
    </row>
    <row r="621" spans="1:3" x14ac:dyDescent="0.3">
      <c r="A621" s="98">
        <v>54948</v>
      </c>
      <c r="B621" s="37"/>
      <c r="C621" s="38"/>
    </row>
    <row r="622" spans="1:3" x14ac:dyDescent="0.3">
      <c r="A622" s="98">
        <v>55038</v>
      </c>
      <c r="B622" s="37"/>
      <c r="C622" s="38"/>
    </row>
    <row r="623" spans="1:3" x14ac:dyDescent="0.3">
      <c r="A623" s="98">
        <v>55073</v>
      </c>
      <c r="B623" s="37"/>
      <c r="C623" s="38"/>
    </row>
    <row r="624" spans="1:3" x14ac:dyDescent="0.3">
      <c r="A624" s="98">
        <v>55094</v>
      </c>
      <c r="B624" s="37"/>
      <c r="C624" s="38"/>
    </row>
    <row r="625" spans="1:3" x14ac:dyDescent="0.3">
      <c r="A625" s="98">
        <v>55107</v>
      </c>
      <c r="B625" s="37"/>
      <c r="C625" s="38"/>
    </row>
    <row r="626" spans="1:3" x14ac:dyDescent="0.3">
      <c r="A626" s="98">
        <v>55112</v>
      </c>
      <c r="B626" s="37"/>
      <c r="C626" s="38"/>
    </row>
    <row r="627" spans="1:3" x14ac:dyDescent="0.3">
      <c r="A627" s="98">
        <v>55147</v>
      </c>
      <c r="B627" s="37"/>
      <c r="C627" s="38"/>
    </row>
    <row r="628" spans="1:3" x14ac:dyDescent="0.3">
      <c r="A628" s="97">
        <v>55154</v>
      </c>
      <c r="B628" s="37"/>
      <c r="C628" s="38"/>
    </row>
    <row r="629" spans="1:3" x14ac:dyDescent="0.3">
      <c r="A629" s="97">
        <v>55197</v>
      </c>
      <c r="B629" s="37"/>
      <c r="C629" s="38"/>
    </row>
    <row r="630" spans="1:3" x14ac:dyDescent="0.3">
      <c r="A630" s="97">
        <v>55198</v>
      </c>
      <c r="B630" s="37"/>
      <c r="C630" s="38"/>
    </row>
    <row r="631" spans="1:3" x14ac:dyDescent="0.3">
      <c r="A631" s="97">
        <v>55243</v>
      </c>
      <c r="B631" s="37"/>
      <c r="C631" s="38"/>
    </row>
    <row r="632" spans="1:3" x14ac:dyDescent="0.3">
      <c r="A632" s="97">
        <v>55264</v>
      </c>
      <c r="B632" s="37"/>
      <c r="C632" s="38"/>
    </row>
    <row r="633" spans="1:3" x14ac:dyDescent="0.3">
      <c r="A633" s="97">
        <v>55274</v>
      </c>
      <c r="B633" s="37"/>
      <c r="C633" s="38"/>
    </row>
    <row r="634" spans="1:3" x14ac:dyDescent="0.3">
      <c r="A634" s="97">
        <v>55305</v>
      </c>
      <c r="B634" s="37"/>
      <c r="C634" s="38"/>
    </row>
    <row r="635" spans="1:3" x14ac:dyDescent="0.3">
      <c r="A635" s="97">
        <v>55403</v>
      </c>
      <c r="B635" s="37"/>
      <c r="C635" s="38"/>
    </row>
    <row r="636" spans="1:3" x14ac:dyDescent="0.3">
      <c r="A636" s="97">
        <v>55438</v>
      </c>
      <c r="B636" s="37"/>
      <c r="C636" s="38"/>
    </row>
    <row r="637" spans="1:3" x14ac:dyDescent="0.3">
      <c r="A637" s="97">
        <v>55459</v>
      </c>
      <c r="B637" s="37"/>
      <c r="C637" s="38"/>
    </row>
    <row r="638" spans="1:3" x14ac:dyDescent="0.3">
      <c r="A638" s="97">
        <v>55472</v>
      </c>
      <c r="B638" s="37"/>
      <c r="C638" s="38"/>
    </row>
    <row r="639" spans="1:3" x14ac:dyDescent="0.3">
      <c r="A639" s="97">
        <v>55477</v>
      </c>
      <c r="B639" s="37"/>
      <c r="C639" s="38"/>
    </row>
    <row r="640" spans="1:3" x14ac:dyDescent="0.3">
      <c r="A640" s="97">
        <v>55512</v>
      </c>
      <c r="B640" s="37"/>
      <c r="C640" s="38"/>
    </row>
    <row r="641" spans="1:3" x14ac:dyDescent="0.3">
      <c r="A641" s="98">
        <v>55519</v>
      </c>
      <c r="B641" s="37"/>
      <c r="C641" s="38"/>
    </row>
    <row r="642" spans="1:3" x14ac:dyDescent="0.3">
      <c r="A642" s="98">
        <v>55582</v>
      </c>
      <c r="B642" s="37"/>
      <c r="C642" s="38"/>
    </row>
    <row r="643" spans="1:3" x14ac:dyDescent="0.3">
      <c r="A643" s="98">
        <v>55583</v>
      </c>
      <c r="B643" s="37"/>
      <c r="C643" s="38"/>
    </row>
    <row r="644" spans="1:3" x14ac:dyDescent="0.3">
      <c r="A644" s="98">
        <v>55628</v>
      </c>
      <c r="B644" s="37"/>
      <c r="C644" s="38"/>
    </row>
    <row r="645" spans="1:3" x14ac:dyDescent="0.3">
      <c r="A645" s="98">
        <v>55630</v>
      </c>
      <c r="B645" s="37"/>
      <c r="C645" s="38"/>
    </row>
    <row r="646" spans="1:3" x14ac:dyDescent="0.3">
      <c r="A646" s="98">
        <v>55640</v>
      </c>
      <c r="B646" s="37"/>
      <c r="C646" s="38"/>
    </row>
    <row r="647" spans="1:3" x14ac:dyDescent="0.3">
      <c r="A647" s="98">
        <v>55690</v>
      </c>
      <c r="B647" s="37"/>
      <c r="C647" s="38"/>
    </row>
    <row r="648" spans="1:3" x14ac:dyDescent="0.3">
      <c r="A648" s="98">
        <v>55769</v>
      </c>
      <c r="B648" s="37"/>
      <c r="C648" s="38"/>
    </row>
    <row r="649" spans="1:3" x14ac:dyDescent="0.3">
      <c r="A649" s="98">
        <v>55804</v>
      </c>
      <c r="B649" s="37"/>
      <c r="C649" s="38"/>
    </row>
    <row r="650" spans="1:3" x14ac:dyDescent="0.3">
      <c r="A650" s="98">
        <v>55825</v>
      </c>
      <c r="B650" s="37"/>
      <c r="C650" s="38"/>
    </row>
    <row r="651" spans="1:3" x14ac:dyDescent="0.3">
      <c r="A651" s="98">
        <v>55838</v>
      </c>
      <c r="B651" s="37"/>
      <c r="C651" s="38"/>
    </row>
    <row r="652" spans="1:3" x14ac:dyDescent="0.3">
      <c r="A652" s="98">
        <v>55843</v>
      </c>
      <c r="B652" s="37"/>
      <c r="C652" s="38"/>
    </row>
    <row r="653" spans="1:3" x14ac:dyDescent="0.3">
      <c r="A653" s="98">
        <v>55878</v>
      </c>
      <c r="B653" s="37"/>
      <c r="C653" s="38"/>
    </row>
    <row r="654" spans="1:3" x14ac:dyDescent="0.3">
      <c r="A654" s="97">
        <v>55885</v>
      </c>
      <c r="B654" s="37"/>
      <c r="C654" s="38"/>
    </row>
    <row r="655" spans="1:3" x14ac:dyDescent="0.3">
      <c r="A655" s="97">
        <v>55932</v>
      </c>
      <c r="B655" s="37"/>
      <c r="C655" s="38"/>
    </row>
    <row r="656" spans="1:3" x14ac:dyDescent="0.3">
      <c r="A656" s="97">
        <v>55933</v>
      </c>
      <c r="B656" s="37"/>
      <c r="C656" s="38"/>
    </row>
    <row r="657" spans="1:3" x14ac:dyDescent="0.3">
      <c r="A657" s="97">
        <v>55978</v>
      </c>
      <c r="B657" s="37"/>
      <c r="C657" s="38"/>
    </row>
    <row r="658" spans="1:3" x14ac:dyDescent="0.3">
      <c r="A658" s="97">
        <v>55995</v>
      </c>
      <c r="B658" s="37"/>
      <c r="C658" s="38"/>
    </row>
    <row r="659" spans="1:3" x14ac:dyDescent="0.3">
      <c r="A659" s="97">
        <v>56005</v>
      </c>
      <c r="B659" s="37"/>
      <c r="C659" s="38"/>
    </row>
    <row r="660" spans="1:3" x14ac:dyDescent="0.3">
      <c r="A660" s="97">
        <v>56040</v>
      </c>
      <c r="B660" s="37"/>
      <c r="C660" s="38"/>
    </row>
    <row r="661" spans="1:3" x14ac:dyDescent="0.3">
      <c r="A661" s="97">
        <v>56134</v>
      </c>
      <c r="B661" s="37"/>
      <c r="C661" s="38"/>
    </row>
    <row r="662" spans="1:3" x14ac:dyDescent="0.3">
      <c r="A662" s="97">
        <v>56169</v>
      </c>
      <c r="B662" s="37"/>
      <c r="C662" s="38"/>
    </row>
    <row r="663" spans="1:3" x14ac:dyDescent="0.3">
      <c r="A663" s="97">
        <v>56190</v>
      </c>
      <c r="B663" s="37"/>
      <c r="C663" s="38"/>
    </row>
    <row r="664" spans="1:3" x14ac:dyDescent="0.3">
      <c r="A664" s="97">
        <v>56203</v>
      </c>
      <c r="B664" s="37"/>
      <c r="C664" s="38"/>
    </row>
    <row r="665" spans="1:3" x14ac:dyDescent="0.3">
      <c r="A665" s="97">
        <v>56208</v>
      </c>
      <c r="B665" s="37"/>
      <c r="C665" s="38"/>
    </row>
    <row r="666" spans="1:3" x14ac:dyDescent="0.3">
      <c r="A666" s="97">
        <v>56243</v>
      </c>
      <c r="B666" s="37"/>
      <c r="C666" s="38"/>
    </row>
    <row r="667" spans="1:3" x14ac:dyDescent="0.3">
      <c r="A667" s="98">
        <v>56250</v>
      </c>
      <c r="B667" s="37"/>
      <c r="C667" s="38"/>
    </row>
    <row r="668" spans="1:3" x14ac:dyDescent="0.3">
      <c r="A668" s="98">
        <v>56289</v>
      </c>
      <c r="B668" s="37"/>
      <c r="C668" s="38"/>
    </row>
    <row r="669" spans="1:3" x14ac:dyDescent="0.3">
      <c r="A669" s="98">
        <v>56290</v>
      </c>
      <c r="B669" s="37"/>
      <c r="C669" s="38"/>
    </row>
    <row r="670" spans="1:3" x14ac:dyDescent="0.3">
      <c r="A670" s="98">
        <v>56335</v>
      </c>
      <c r="B670" s="37"/>
      <c r="C670" s="38"/>
    </row>
    <row r="671" spans="1:3" x14ac:dyDescent="0.3">
      <c r="A671" s="98">
        <v>56360</v>
      </c>
      <c r="B671" s="37"/>
      <c r="C671" s="38"/>
    </row>
    <row r="672" spans="1:3" x14ac:dyDescent="0.3">
      <c r="A672" s="98">
        <v>56370</v>
      </c>
      <c r="B672" s="37"/>
      <c r="C672" s="38"/>
    </row>
    <row r="673" spans="1:3" x14ac:dyDescent="0.3">
      <c r="A673" s="98">
        <v>56397</v>
      </c>
      <c r="B673" s="37"/>
      <c r="C673" s="38"/>
    </row>
    <row r="674" spans="1:3" x14ac:dyDescent="0.3">
      <c r="A674" s="98">
        <v>56499</v>
      </c>
      <c r="B674" s="37"/>
      <c r="C674" s="38"/>
    </row>
    <row r="675" spans="1:3" x14ac:dyDescent="0.3">
      <c r="A675" s="98">
        <v>56534</v>
      </c>
      <c r="B675" s="37"/>
      <c r="C675" s="38"/>
    </row>
    <row r="676" spans="1:3" x14ac:dyDescent="0.3">
      <c r="A676" s="98">
        <v>56555</v>
      </c>
      <c r="B676" s="37"/>
      <c r="C676" s="38"/>
    </row>
    <row r="677" spans="1:3" x14ac:dyDescent="0.3">
      <c r="A677" s="98">
        <v>56568</v>
      </c>
      <c r="B677" s="37"/>
      <c r="C677" s="38"/>
    </row>
    <row r="678" spans="1:3" x14ac:dyDescent="0.3">
      <c r="A678" s="98">
        <v>56573</v>
      </c>
      <c r="B678" s="37"/>
      <c r="C678" s="38"/>
    </row>
    <row r="679" spans="1:3" x14ac:dyDescent="0.3">
      <c r="A679" s="98">
        <v>56608</v>
      </c>
      <c r="B679" s="37"/>
      <c r="C679" s="38"/>
    </row>
    <row r="680" spans="1:3" x14ac:dyDescent="0.3">
      <c r="A680" s="97">
        <v>56615</v>
      </c>
      <c r="B680" s="37"/>
      <c r="C680" s="38"/>
    </row>
    <row r="681" spans="1:3" x14ac:dyDescent="0.3">
      <c r="A681" s="97">
        <v>56674</v>
      </c>
      <c r="B681" s="37"/>
      <c r="C681" s="38"/>
    </row>
    <row r="682" spans="1:3" x14ac:dyDescent="0.3">
      <c r="A682" s="97">
        <v>56675</v>
      </c>
      <c r="B682" s="37"/>
      <c r="C682" s="38"/>
    </row>
    <row r="683" spans="1:3" x14ac:dyDescent="0.3">
      <c r="A683" s="97">
        <v>56720</v>
      </c>
      <c r="B683" s="37"/>
      <c r="C683" s="38"/>
    </row>
    <row r="684" spans="1:3" x14ac:dyDescent="0.3">
      <c r="A684" s="97">
        <v>56725</v>
      </c>
      <c r="B684" s="37"/>
      <c r="C684" s="38"/>
    </row>
    <row r="685" spans="1:3" x14ac:dyDescent="0.3">
      <c r="A685" s="97">
        <v>56735</v>
      </c>
      <c r="B685" s="37"/>
      <c r="C685" s="38"/>
    </row>
    <row r="686" spans="1:3" x14ac:dyDescent="0.3">
      <c r="A686" s="97">
        <v>56782</v>
      </c>
      <c r="B686" s="37"/>
      <c r="C686" s="38"/>
    </row>
    <row r="687" spans="1:3" x14ac:dyDescent="0.3">
      <c r="A687" s="97">
        <v>56864</v>
      </c>
      <c r="B687" s="37"/>
      <c r="C687" s="38"/>
    </row>
    <row r="688" spans="1:3" x14ac:dyDescent="0.3">
      <c r="A688" s="97">
        <v>56899</v>
      </c>
      <c r="B688" s="37"/>
      <c r="C688" s="38"/>
    </row>
    <row r="689" spans="1:3" x14ac:dyDescent="0.3">
      <c r="A689" s="97">
        <v>56920</v>
      </c>
      <c r="B689" s="37"/>
      <c r="C689" s="38"/>
    </row>
    <row r="690" spans="1:3" x14ac:dyDescent="0.3">
      <c r="A690" s="97">
        <v>56933</v>
      </c>
      <c r="B690" s="37"/>
      <c r="C690" s="38"/>
    </row>
    <row r="691" spans="1:3" x14ac:dyDescent="0.3">
      <c r="A691" s="97">
        <v>56938</v>
      </c>
      <c r="B691" s="37"/>
      <c r="C691" s="38"/>
    </row>
    <row r="692" spans="1:3" x14ac:dyDescent="0.3">
      <c r="A692" s="97">
        <v>56973</v>
      </c>
      <c r="B692" s="37"/>
      <c r="C692" s="38"/>
    </row>
    <row r="693" spans="1:3" x14ac:dyDescent="0.3">
      <c r="A693" s="98">
        <v>56980</v>
      </c>
      <c r="B693" s="37"/>
      <c r="C693" s="38"/>
    </row>
    <row r="694" spans="1:3" x14ac:dyDescent="0.3">
      <c r="A694" s="98">
        <v>57024</v>
      </c>
      <c r="B694" s="37"/>
      <c r="C694" s="38"/>
    </row>
    <row r="695" spans="1:3" x14ac:dyDescent="0.3">
      <c r="A695" s="98">
        <v>57025</v>
      </c>
      <c r="B695" s="37"/>
      <c r="C695" s="38"/>
    </row>
    <row r="696" spans="1:3" x14ac:dyDescent="0.3">
      <c r="A696" s="98">
        <v>57070</v>
      </c>
      <c r="B696" s="37"/>
      <c r="C696" s="38"/>
    </row>
    <row r="697" spans="1:3" x14ac:dyDescent="0.3">
      <c r="A697" s="98">
        <v>57091</v>
      </c>
      <c r="B697" s="37"/>
      <c r="C697" s="38"/>
    </row>
    <row r="698" spans="1:3" x14ac:dyDescent="0.3">
      <c r="A698" s="98">
        <v>57101</v>
      </c>
      <c r="B698" s="37"/>
      <c r="C698" s="38"/>
    </row>
    <row r="699" spans="1:3" x14ac:dyDescent="0.3">
      <c r="A699" s="98">
        <v>57132</v>
      </c>
      <c r="B699" s="37"/>
      <c r="C699" s="38"/>
    </row>
    <row r="700" spans="1:3" x14ac:dyDescent="0.3">
      <c r="A700" s="98">
        <v>57230</v>
      </c>
      <c r="B700" s="37"/>
      <c r="C700" s="38"/>
    </row>
    <row r="701" spans="1:3" x14ac:dyDescent="0.3">
      <c r="A701" s="98">
        <v>57265</v>
      </c>
      <c r="B701" s="37"/>
      <c r="C701" s="38"/>
    </row>
    <row r="702" spans="1:3" x14ac:dyDescent="0.3">
      <c r="A702" s="98">
        <v>57286</v>
      </c>
      <c r="B702" s="37"/>
      <c r="C702" s="38"/>
    </row>
    <row r="703" spans="1:3" x14ac:dyDescent="0.3">
      <c r="A703" s="98">
        <v>57299</v>
      </c>
      <c r="B703" s="37"/>
      <c r="C703" s="38"/>
    </row>
    <row r="704" spans="1:3" x14ac:dyDescent="0.3">
      <c r="A704" s="98">
        <v>57304</v>
      </c>
      <c r="B704" s="37"/>
      <c r="C704" s="38"/>
    </row>
    <row r="705" spans="1:3" x14ac:dyDescent="0.3">
      <c r="A705" s="98">
        <v>57339</v>
      </c>
      <c r="B705" s="37"/>
      <c r="C705" s="38"/>
    </row>
    <row r="706" spans="1:3" x14ac:dyDescent="0.3">
      <c r="A706" s="97">
        <v>57346</v>
      </c>
      <c r="B706" s="37"/>
      <c r="C706" s="38"/>
    </row>
    <row r="707" spans="1:3" x14ac:dyDescent="0.3">
      <c r="A707" s="97">
        <v>57409</v>
      </c>
      <c r="B707" s="37"/>
      <c r="C707" s="38"/>
    </row>
    <row r="708" spans="1:3" x14ac:dyDescent="0.3">
      <c r="A708" s="97">
        <v>57410</v>
      </c>
      <c r="B708" s="37"/>
      <c r="C708" s="38"/>
    </row>
    <row r="709" spans="1:3" x14ac:dyDescent="0.3">
      <c r="A709" s="97">
        <v>57455</v>
      </c>
      <c r="B709" s="37"/>
      <c r="C709" s="38"/>
    </row>
    <row r="710" spans="1:3" x14ac:dyDescent="0.3">
      <c r="A710" s="97">
        <v>57456</v>
      </c>
      <c r="B710" s="37"/>
      <c r="C710" s="38"/>
    </row>
    <row r="711" spans="1:3" x14ac:dyDescent="0.3">
      <c r="A711" s="97">
        <v>57466</v>
      </c>
      <c r="B711" s="37"/>
      <c r="C711" s="38"/>
    </row>
    <row r="712" spans="1:3" x14ac:dyDescent="0.3">
      <c r="A712" s="97">
        <v>57517</v>
      </c>
      <c r="B712" s="37"/>
      <c r="C712" s="38"/>
    </row>
    <row r="713" spans="1:3" x14ac:dyDescent="0.3">
      <c r="A713" s="97">
        <v>57595</v>
      </c>
      <c r="B713" s="37"/>
      <c r="C713" s="38"/>
    </row>
    <row r="714" spans="1:3" x14ac:dyDescent="0.3">
      <c r="A714" s="97">
        <v>57630</v>
      </c>
      <c r="B714" s="37"/>
      <c r="C714" s="38"/>
    </row>
    <row r="715" spans="1:3" x14ac:dyDescent="0.3">
      <c r="A715" s="97">
        <v>57651</v>
      </c>
      <c r="B715" s="37"/>
      <c r="C715" s="38"/>
    </row>
    <row r="716" spans="1:3" x14ac:dyDescent="0.3">
      <c r="A716" s="97">
        <v>57664</v>
      </c>
      <c r="B716" s="37"/>
      <c r="C716" s="38"/>
    </row>
    <row r="717" spans="1:3" x14ac:dyDescent="0.3">
      <c r="A717" s="97">
        <v>57669</v>
      </c>
      <c r="B717" s="37"/>
      <c r="C717" s="38"/>
    </row>
    <row r="718" spans="1:3" x14ac:dyDescent="0.3">
      <c r="A718" s="97">
        <v>57704</v>
      </c>
      <c r="B718" s="37"/>
      <c r="C718" s="38"/>
    </row>
    <row r="719" spans="1:3" x14ac:dyDescent="0.3">
      <c r="A719" s="98">
        <v>57711</v>
      </c>
      <c r="B719" s="37"/>
      <c r="C719" s="38"/>
    </row>
    <row r="720" spans="1:3" x14ac:dyDescent="0.3">
      <c r="A720" s="98">
        <v>57766</v>
      </c>
      <c r="B720" s="37"/>
      <c r="C720" s="38"/>
    </row>
    <row r="721" spans="1:3" x14ac:dyDescent="0.3">
      <c r="A721" s="98">
        <v>57767</v>
      </c>
      <c r="B721" s="37"/>
      <c r="C721" s="38"/>
    </row>
    <row r="722" spans="1:3" x14ac:dyDescent="0.3">
      <c r="A722" s="98">
        <v>57812</v>
      </c>
      <c r="B722" s="37"/>
      <c r="C722" s="38"/>
    </row>
    <row r="723" spans="1:3" x14ac:dyDescent="0.3">
      <c r="A723" s="98">
        <v>57821</v>
      </c>
      <c r="B723" s="37"/>
      <c r="C723" s="38"/>
    </row>
    <row r="724" spans="1:3" x14ac:dyDescent="0.3">
      <c r="A724" s="98">
        <v>57831</v>
      </c>
      <c r="B724" s="37"/>
      <c r="C724" s="38"/>
    </row>
    <row r="725" spans="1:3" x14ac:dyDescent="0.3">
      <c r="A725" s="98">
        <v>57874</v>
      </c>
      <c r="B725" s="37"/>
      <c r="C725" s="38"/>
    </row>
    <row r="726" spans="1:3" x14ac:dyDescent="0.3">
      <c r="A726" s="98">
        <v>57960</v>
      </c>
      <c r="B726" s="37"/>
      <c r="C726" s="38"/>
    </row>
    <row r="727" spans="1:3" x14ac:dyDescent="0.3">
      <c r="A727" s="98">
        <v>57995</v>
      </c>
      <c r="B727" s="37"/>
      <c r="C727" s="38"/>
    </row>
    <row r="728" spans="1:3" x14ac:dyDescent="0.3">
      <c r="A728" s="98">
        <v>58016</v>
      </c>
      <c r="B728" s="37"/>
      <c r="C728" s="38"/>
    </row>
    <row r="729" spans="1:3" x14ac:dyDescent="0.3">
      <c r="A729" s="98">
        <v>58029</v>
      </c>
      <c r="B729" s="37"/>
      <c r="C729" s="38"/>
    </row>
    <row r="730" spans="1:3" x14ac:dyDescent="0.3">
      <c r="A730" s="98">
        <v>58034</v>
      </c>
      <c r="B730" s="37"/>
      <c r="C730" s="38"/>
    </row>
    <row r="731" spans="1:3" x14ac:dyDescent="0.3">
      <c r="A731" s="98">
        <v>58069</v>
      </c>
      <c r="B731" s="37"/>
      <c r="C731" s="38"/>
    </row>
    <row r="732" spans="1:3" x14ac:dyDescent="0.3">
      <c r="A732" s="97">
        <v>58076</v>
      </c>
      <c r="B732" s="37"/>
      <c r="C732" s="38"/>
    </row>
    <row r="733" spans="1:3" x14ac:dyDescent="0.3">
      <c r="A733" s="97">
        <v>58116</v>
      </c>
      <c r="B733" s="37"/>
      <c r="C733" s="38"/>
    </row>
    <row r="734" spans="1:3" x14ac:dyDescent="0.3">
      <c r="A734" s="97">
        <v>58117</v>
      </c>
      <c r="B734" s="37"/>
      <c r="C734" s="38"/>
    </row>
    <row r="735" spans="1:3" x14ac:dyDescent="0.3">
      <c r="A735" s="97">
        <v>58162</v>
      </c>
      <c r="B735" s="37"/>
      <c r="C735" s="38"/>
    </row>
    <row r="736" spans="1:3" x14ac:dyDescent="0.3">
      <c r="A736" s="97">
        <v>58186</v>
      </c>
      <c r="B736" s="37"/>
      <c r="C736" s="38"/>
    </row>
    <row r="737" spans="1:3" x14ac:dyDescent="0.3">
      <c r="A737" s="97">
        <v>58196</v>
      </c>
      <c r="B737" s="37"/>
      <c r="C737" s="38"/>
    </row>
    <row r="738" spans="1:3" x14ac:dyDescent="0.3">
      <c r="A738" s="97">
        <v>58224</v>
      </c>
      <c r="B738" s="37"/>
      <c r="C738" s="38"/>
    </row>
    <row r="739" spans="1:3" x14ac:dyDescent="0.3">
      <c r="A739" s="97">
        <v>58325</v>
      </c>
      <c r="B739" s="37"/>
      <c r="C739" s="38"/>
    </row>
    <row r="740" spans="1:3" x14ac:dyDescent="0.3">
      <c r="A740" s="97">
        <v>58360</v>
      </c>
      <c r="B740" s="37"/>
      <c r="C740" s="38"/>
    </row>
    <row r="741" spans="1:3" x14ac:dyDescent="0.3">
      <c r="A741" s="97">
        <v>58381</v>
      </c>
      <c r="B741" s="37"/>
      <c r="C741" s="38"/>
    </row>
    <row r="742" spans="1:3" x14ac:dyDescent="0.3">
      <c r="A742" s="97">
        <v>58394</v>
      </c>
      <c r="B742" s="37"/>
      <c r="C742" s="38"/>
    </row>
    <row r="743" spans="1:3" x14ac:dyDescent="0.3">
      <c r="A743" s="97">
        <v>58399</v>
      </c>
      <c r="B743" s="37"/>
      <c r="C743" s="38"/>
    </row>
    <row r="744" spans="1:3" x14ac:dyDescent="0.3">
      <c r="A744" s="97">
        <v>58434</v>
      </c>
      <c r="B744" s="37"/>
      <c r="C744" s="38"/>
    </row>
    <row r="745" spans="1:3" x14ac:dyDescent="0.3">
      <c r="A745" s="98">
        <v>58441</v>
      </c>
      <c r="B745" s="37"/>
      <c r="C745" s="38"/>
    </row>
    <row r="746" spans="1:3" x14ac:dyDescent="0.3">
      <c r="A746" s="98">
        <v>58501</v>
      </c>
      <c r="B746" s="37"/>
      <c r="C746" s="38"/>
    </row>
    <row r="747" spans="1:3" x14ac:dyDescent="0.3">
      <c r="A747" s="98">
        <v>58502</v>
      </c>
      <c r="B747" s="37"/>
      <c r="C747" s="38"/>
    </row>
    <row r="748" spans="1:3" x14ac:dyDescent="0.3">
      <c r="A748" s="98">
        <v>58547</v>
      </c>
      <c r="B748" s="37"/>
      <c r="C748" s="38"/>
    </row>
    <row r="749" spans="1:3" x14ac:dyDescent="0.3">
      <c r="A749" s="98">
        <v>58552</v>
      </c>
      <c r="B749" s="37"/>
      <c r="C749" s="38"/>
    </row>
    <row r="750" spans="1:3" x14ac:dyDescent="0.3">
      <c r="A750" s="98">
        <v>58562</v>
      </c>
      <c r="B750" s="37"/>
      <c r="C750" s="38"/>
    </row>
    <row r="751" spans="1:3" x14ac:dyDescent="0.3">
      <c r="A751" s="98">
        <v>58609</v>
      </c>
      <c r="B751" s="37"/>
      <c r="C751" s="38"/>
    </row>
    <row r="752" spans="1:3" x14ac:dyDescent="0.3">
      <c r="A752" s="98">
        <v>58691</v>
      </c>
      <c r="B752" s="37"/>
      <c r="C752" s="38"/>
    </row>
    <row r="753" spans="1:3" x14ac:dyDescent="0.3">
      <c r="A753" s="98">
        <v>58726</v>
      </c>
      <c r="B753" s="37"/>
      <c r="C753" s="38"/>
    </row>
    <row r="754" spans="1:3" x14ac:dyDescent="0.3">
      <c r="A754" s="98">
        <v>58747</v>
      </c>
      <c r="B754" s="37"/>
      <c r="C754" s="38"/>
    </row>
    <row r="755" spans="1:3" x14ac:dyDescent="0.3">
      <c r="A755" s="98">
        <v>58760</v>
      </c>
      <c r="B755" s="37"/>
      <c r="C755" s="38"/>
    </row>
    <row r="756" spans="1:3" x14ac:dyDescent="0.3">
      <c r="A756" s="98">
        <v>58765</v>
      </c>
      <c r="B756" s="37"/>
      <c r="C756" s="38"/>
    </row>
    <row r="757" spans="1:3" x14ac:dyDescent="0.3">
      <c r="A757" s="98">
        <v>58800</v>
      </c>
      <c r="B757" s="37"/>
      <c r="C757" s="38"/>
    </row>
    <row r="758" spans="1:3" x14ac:dyDescent="0.3">
      <c r="A758" s="97">
        <v>58807</v>
      </c>
      <c r="B758" s="37"/>
      <c r="C758" s="38"/>
    </row>
    <row r="759" spans="1:3" x14ac:dyDescent="0.3">
      <c r="A759" s="97">
        <v>58858</v>
      </c>
      <c r="B759" s="37"/>
      <c r="C759" s="38"/>
    </row>
    <row r="760" spans="1:3" x14ac:dyDescent="0.3">
      <c r="A760" s="97">
        <v>58859</v>
      </c>
      <c r="B760" s="37"/>
      <c r="C760" s="38"/>
    </row>
    <row r="761" spans="1:3" x14ac:dyDescent="0.3">
      <c r="A761" s="97">
        <v>58904</v>
      </c>
      <c r="B761" s="37"/>
      <c r="C761" s="38"/>
    </row>
    <row r="762" spans="1:3" x14ac:dyDescent="0.3">
      <c r="A762" s="97">
        <v>58917</v>
      </c>
      <c r="B762" s="37"/>
      <c r="C762" s="38"/>
    </row>
    <row r="763" spans="1:3" x14ac:dyDescent="0.3">
      <c r="A763" s="97">
        <v>58927</v>
      </c>
      <c r="B763" s="37"/>
      <c r="C763" s="38"/>
    </row>
    <row r="764" spans="1:3" x14ac:dyDescent="0.3">
      <c r="A764" s="97">
        <v>58966</v>
      </c>
      <c r="B764" s="37"/>
      <c r="C764" s="38"/>
    </row>
    <row r="765" spans="1:3" x14ac:dyDescent="0.3">
      <c r="A765" s="97">
        <v>59056</v>
      </c>
      <c r="B765" s="37"/>
      <c r="C765" s="38"/>
    </row>
    <row r="766" spans="1:3" x14ac:dyDescent="0.3">
      <c r="A766" s="97">
        <v>59091</v>
      </c>
      <c r="B766" s="37"/>
      <c r="C766" s="38"/>
    </row>
    <row r="767" spans="1:3" x14ac:dyDescent="0.3">
      <c r="A767" s="97">
        <v>59112</v>
      </c>
      <c r="B767" s="37"/>
      <c r="C767" s="38"/>
    </row>
    <row r="768" spans="1:3" x14ac:dyDescent="0.3">
      <c r="A768" s="97">
        <v>59125</v>
      </c>
      <c r="B768" s="37"/>
      <c r="C768" s="38"/>
    </row>
    <row r="769" spans="1:3" x14ac:dyDescent="0.3">
      <c r="A769" s="97">
        <v>59130</v>
      </c>
      <c r="B769" s="37"/>
      <c r="C769" s="38"/>
    </row>
    <row r="770" spans="1:3" x14ac:dyDescent="0.3">
      <c r="A770" s="97">
        <v>59165</v>
      </c>
      <c r="B770" s="37"/>
      <c r="C770" s="38"/>
    </row>
    <row r="771" spans="1:3" x14ac:dyDescent="0.3">
      <c r="A771" s="98">
        <v>59172</v>
      </c>
      <c r="B771" s="37"/>
      <c r="C771" s="38"/>
    </row>
    <row r="772" spans="1:3" x14ac:dyDescent="0.3">
      <c r="A772" s="98">
        <v>59208</v>
      </c>
      <c r="B772" s="37"/>
      <c r="C772" s="38"/>
    </row>
    <row r="773" spans="1:3" x14ac:dyDescent="0.3">
      <c r="A773" s="98">
        <v>59209</v>
      </c>
      <c r="B773" s="37"/>
      <c r="C773" s="38"/>
    </row>
    <row r="774" spans="1:3" x14ac:dyDescent="0.3">
      <c r="A774" s="98">
        <v>59254</v>
      </c>
      <c r="B774" s="37"/>
      <c r="C774" s="38"/>
    </row>
    <row r="775" spans="1:3" x14ac:dyDescent="0.3">
      <c r="A775" s="98">
        <v>59282</v>
      </c>
      <c r="B775" s="37"/>
      <c r="C775" s="38"/>
    </row>
    <row r="776" spans="1:3" x14ac:dyDescent="0.3">
      <c r="A776" s="98">
        <v>59292</v>
      </c>
      <c r="B776" s="37"/>
      <c r="C776" s="38"/>
    </row>
    <row r="777" spans="1:3" x14ac:dyDescent="0.3">
      <c r="A777" s="98">
        <v>59316</v>
      </c>
      <c r="B777" s="37"/>
      <c r="C777" s="38"/>
    </row>
    <row r="778" spans="1:3" x14ac:dyDescent="0.3">
      <c r="A778" s="98">
        <v>59421</v>
      </c>
      <c r="B778" s="37"/>
      <c r="C778" s="38"/>
    </row>
    <row r="779" spans="1:3" x14ac:dyDescent="0.3">
      <c r="A779" s="98">
        <v>59456</v>
      </c>
      <c r="B779" s="37"/>
      <c r="C779" s="38"/>
    </row>
    <row r="780" spans="1:3" x14ac:dyDescent="0.3">
      <c r="A780" s="98">
        <v>59477</v>
      </c>
      <c r="B780" s="37"/>
      <c r="C780" s="38"/>
    </row>
    <row r="781" spans="1:3" x14ac:dyDescent="0.3">
      <c r="A781" s="98">
        <v>59490</v>
      </c>
      <c r="B781" s="37"/>
      <c r="C781" s="38"/>
    </row>
    <row r="782" spans="1:3" x14ac:dyDescent="0.3">
      <c r="A782" s="98">
        <v>59495</v>
      </c>
      <c r="B782" s="37"/>
      <c r="C782" s="38"/>
    </row>
    <row r="783" spans="1:3" x14ac:dyDescent="0.3">
      <c r="A783" s="98">
        <v>59530</v>
      </c>
      <c r="B783" s="37"/>
      <c r="C783" s="38"/>
    </row>
    <row r="784" spans="1:3" x14ac:dyDescent="0.3">
      <c r="A784" s="97">
        <v>59537</v>
      </c>
      <c r="B784" s="37"/>
      <c r="C784" s="38"/>
    </row>
    <row r="785" spans="1:3" x14ac:dyDescent="0.3">
      <c r="A785" s="97">
        <v>59593</v>
      </c>
      <c r="B785" s="37"/>
      <c r="C785" s="38"/>
    </row>
    <row r="786" spans="1:3" x14ac:dyDescent="0.3">
      <c r="A786" s="97">
        <v>59594</v>
      </c>
      <c r="B786" s="37"/>
      <c r="C786" s="38"/>
    </row>
    <row r="787" spans="1:3" x14ac:dyDescent="0.3">
      <c r="A787" s="97">
        <v>59639</v>
      </c>
      <c r="B787" s="37"/>
      <c r="C787" s="38"/>
    </row>
    <row r="788" spans="1:3" x14ac:dyDescent="0.3">
      <c r="A788" s="97">
        <v>59647</v>
      </c>
      <c r="B788" s="37"/>
      <c r="C788" s="38"/>
    </row>
    <row r="789" spans="1:3" x14ac:dyDescent="0.3">
      <c r="A789" s="97">
        <v>59657</v>
      </c>
      <c r="B789" s="37"/>
      <c r="C789" s="38"/>
    </row>
    <row r="790" spans="1:3" x14ac:dyDescent="0.3">
      <c r="A790" s="97">
        <v>59701</v>
      </c>
      <c r="B790" s="37"/>
      <c r="C790" s="38"/>
    </row>
    <row r="791" spans="1:3" x14ac:dyDescent="0.3">
      <c r="A791" s="97">
        <v>59786</v>
      </c>
      <c r="B791" s="37"/>
      <c r="C791" s="38"/>
    </row>
    <row r="792" spans="1:3" x14ac:dyDescent="0.3">
      <c r="A792" s="97">
        <v>59821</v>
      </c>
      <c r="B792" s="37"/>
      <c r="C792" s="38"/>
    </row>
    <row r="793" spans="1:3" x14ac:dyDescent="0.3">
      <c r="A793" s="97">
        <v>59842</v>
      </c>
      <c r="B793" s="37"/>
      <c r="C793" s="38"/>
    </row>
    <row r="794" spans="1:3" x14ac:dyDescent="0.3">
      <c r="A794" s="97">
        <v>59855</v>
      </c>
      <c r="B794" s="37"/>
      <c r="C794" s="38"/>
    </row>
    <row r="795" spans="1:3" x14ac:dyDescent="0.3">
      <c r="A795" s="97">
        <v>59860</v>
      </c>
      <c r="B795" s="37"/>
      <c r="C795" s="38"/>
    </row>
    <row r="796" spans="1:3" x14ac:dyDescent="0.3">
      <c r="A796" s="97">
        <v>59895</v>
      </c>
      <c r="B796" s="37"/>
      <c r="C796" s="38"/>
    </row>
    <row r="797" spans="1:3" x14ac:dyDescent="0.3">
      <c r="A797" s="98">
        <v>59902</v>
      </c>
      <c r="B797" s="37"/>
      <c r="C797" s="38"/>
    </row>
    <row r="798" spans="1:3" x14ac:dyDescent="0.3">
      <c r="A798" s="98">
        <v>59950</v>
      </c>
      <c r="B798" s="37"/>
      <c r="C798" s="38"/>
    </row>
    <row r="799" spans="1:3" x14ac:dyDescent="0.3">
      <c r="A799" s="98">
        <v>59951</v>
      </c>
      <c r="B799" s="37"/>
      <c r="C799" s="38"/>
    </row>
    <row r="800" spans="1:3" x14ac:dyDescent="0.3">
      <c r="A800" s="98">
        <v>59996</v>
      </c>
      <c r="B800" s="37"/>
      <c r="C800" s="38"/>
    </row>
    <row r="801" spans="1:3" x14ac:dyDescent="0.3">
      <c r="A801" s="98">
        <v>60013</v>
      </c>
      <c r="B801" s="37"/>
      <c r="C801" s="38"/>
    </row>
    <row r="802" spans="1:3" x14ac:dyDescent="0.3">
      <c r="A802" s="98">
        <v>60023</v>
      </c>
      <c r="B802" s="37"/>
      <c r="C802" s="38"/>
    </row>
    <row r="803" spans="1:3" x14ac:dyDescent="0.3">
      <c r="A803" s="98">
        <v>60058</v>
      </c>
      <c r="B803" s="37"/>
      <c r="C803" s="38"/>
    </row>
    <row r="804" spans="1:3" x14ac:dyDescent="0.3">
      <c r="A804" s="98">
        <v>60152</v>
      </c>
      <c r="B804" s="37"/>
      <c r="C804" s="38"/>
    </row>
    <row r="805" spans="1:3" x14ac:dyDescent="0.3">
      <c r="A805" s="98">
        <v>60187</v>
      </c>
      <c r="B805" s="37"/>
      <c r="C805" s="38"/>
    </row>
    <row r="806" spans="1:3" x14ac:dyDescent="0.3">
      <c r="A806" s="98">
        <v>60208</v>
      </c>
      <c r="B806" s="37"/>
      <c r="C806" s="38"/>
    </row>
    <row r="807" spans="1:3" x14ac:dyDescent="0.3">
      <c r="A807" s="98">
        <v>60221</v>
      </c>
      <c r="B807" s="37"/>
      <c r="C807" s="38"/>
    </row>
    <row r="808" spans="1:3" x14ac:dyDescent="0.3">
      <c r="A808" s="98">
        <v>60226</v>
      </c>
      <c r="B808" s="37"/>
      <c r="C808" s="38"/>
    </row>
    <row r="809" spans="1:3" x14ac:dyDescent="0.3">
      <c r="A809" s="98">
        <v>60261</v>
      </c>
      <c r="B809" s="37"/>
      <c r="C809" s="38"/>
    </row>
    <row r="810" spans="1:3" x14ac:dyDescent="0.3">
      <c r="A810" s="97">
        <v>60268</v>
      </c>
      <c r="B810" s="37"/>
      <c r="C810" s="38"/>
    </row>
    <row r="811" spans="1:3" x14ac:dyDescent="0.3">
      <c r="A811" s="97">
        <v>60307</v>
      </c>
      <c r="B811" s="37"/>
      <c r="C811" s="38"/>
    </row>
    <row r="812" spans="1:3" x14ac:dyDescent="0.3">
      <c r="A812" s="97">
        <v>60308</v>
      </c>
      <c r="B812" s="37"/>
      <c r="C812" s="38"/>
    </row>
    <row r="813" spans="1:3" x14ac:dyDescent="0.3">
      <c r="A813" s="97">
        <v>60353</v>
      </c>
      <c r="B813" s="37"/>
      <c r="C813" s="38"/>
    </row>
    <row r="814" spans="1:3" x14ac:dyDescent="0.3">
      <c r="A814" s="97">
        <v>60378</v>
      </c>
      <c r="B814" s="37"/>
      <c r="C814" s="38"/>
    </row>
    <row r="815" spans="1:3" x14ac:dyDescent="0.3">
      <c r="A815" s="97">
        <v>60388</v>
      </c>
      <c r="B815" s="37"/>
      <c r="C815" s="38"/>
    </row>
    <row r="816" spans="1:3" x14ac:dyDescent="0.3">
      <c r="A816" s="97">
        <v>60415</v>
      </c>
      <c r="B816" s="37"/>
      <c r="C816" s="38"/>
    </row>
    <row r="817" spans="1:3" x14ac:dyDescent="0.3">
      <c r="A817" s="97">
        <v>60517</v>
      </c>
      <c r="B817" s="37"/>
      <c r="C817" s="38"/>
    </row>
    <row r="818" spans="1:3" x14ac:dyDescent="0.3">
      <c r="A818" s="97">
        <v>60552</v>
      </c>
      <c r="B818" s="37"/>
      <c r="C818" s="38"/>
    </row>
    <row r="819" spans="1:3" x14ac:dyDescent="0.3">
      <c r="A819" s="97">
        <v>60573</v>
      </c>
      <c r="B819" s="37"/>
      <c r="C819" s="38"/>
    </row>
    <row r="820" spans="1:3" x14ac:dyDescent="0.3">
      <c r="A820" s="97">
        <v>60586</v>
      </c>
      <c r="B820" s="37"/>
      <c r="C820" s="38"/>
    </row>
    <row r="821" spans="1:3" x14ac:dyDescent="0.3">
      <c r="A821" s="97">
        <v>60591</v>
      </c>
      <c r="B821" s="37"/>
      <c r="C821" s="38"/>
    </row>
    <row r="822" spans="1:3" x14ac:dyDescent="0.3">
      <c r="A822" s="97">
        <v>60626</v>
      </c>
      <c r="B822" s="37"/>
      <c r="C822" s="38"/>
    </row>
    <row r="823" spans="1:3" x14ac:dyDescent="0.3">
      <c r="A823" s="98">
        <v>60633</v>
      </c>
      <c r="B823" s="37"/>
      <c r="C823" s="38"/>
    </row>
    <row r="824" spans="1:3" x14ac:dyDescent="0.3">
      <c r="A824" s="98">
        <v>60685</v>
      </c>
      <c r="B824" s="37"/>
      <c r="C824" s="38"/>
    </row>
    <row r="825" spans="1:3" x14ac:dyDescent="0.3">
      <c r="A825" s="98">
        <v>60686</v>
      </c>
      <c r="B825" s="37"/>
      <c r="C825" s="38"/>
    </row>
    <row r="826" spans="1:3" x14ac:dyDescent="0.3">
      <c r="A826" s="98">
        <v>60731</v>
      </c>
      <c r="B826" s="37"/>
      <c r="C826" s="38"/>
    </row>
    <row r="827" spans="1:3" x14ac:dyDescent="0.3">
      <c r="A827" s="98">
        <v>60743</v>
      </c>
      <c r="B827" s="37"/>
      <c r="C827" s="38"/>
    </row>
    <row r="828" spans="1:3" x14ac:dyDescent="0.3">
      <c r="A828" s="98">
        <v>60753</v>
      </c>
      <c r="B828" s="37"/>
      <c r="C828" s="38"/>
    </row>
    <row r="829" spans="1:3" x14ac:dyDescent="0.3">
      <c r="A829" s="98">
        <v>60793</v>
      </c>
      <c r="B829" s="37"/>
      <c r="C829" s="38"/>
    </row>
    <row r="830" spans="1:3" x14ac:dyDescent="0.3">
      <c r="A830" s="98">
        <v>60882</v>
      </c>
      <c r="B830" s="37"/>
      <c r="C830" s="38"/>
    </row>
    <row r="831" spans="1:3" x14ac:dyDescent="0.3">
      <c r="A831" s="98">
        <v>60917</v>
      </c>
      <c r="B831" s="37"/>
      <c r="C831" s="38"/>
    </row>
    <row r="832" spans="1:3" x14ac:dyDescent="0.3">
      <c r="A832" s="98">
        <v>60938</v>
      </c>
      <c r="B832" s="37"/>
      <c r="C832" s="38"/>
    </row>
    <row r="833" spans="1:3" x14ac:dyDescent="0.3">
      <c r="A833" s="98">
        <v>60951</v>
      </c>
      <c r="B833" s="37"/>
      <c r="C833" s="38"/>
    </row>
    <row r="834" spans="1:3" x14ac:dyDescent="0.3">
      <c r="A834" s="98">
        <v>60956</v>
      </c>
      <c r="B834" s="37"/>
      <c r="C834" s="38"/>
    </row>
    <row r="835" spans="1:3" x14ac:dyDescent="0.3">
      <c r="A835" s="98">
        <v>60991</v>
      </c>
      <c r="B835" s="37"/>
      <c r="C835" s="38"/>
    </row>
    <row r="836" spans="1:3" x14ac:dyDescent="0.3">
      <c r="A836" s="97">
        <v>60998</v>
      </c>
      <c r="B836" s="37"/>
      <c r="C836" s="38"/>
    </row>
    <row r="837" spans="1:3" x14ac:dyDescent="0.3">
      <c r="A837" s="97">
        <v>61042</v>
      </c>
      <c r="B837" s="37"/>
      <c r="C837" s="38"/>
    </row>
    <row r="838" spans="1:3" x14ac:dyDescent="0.3">
      <c r="A838" s="97">
        <v>61043</v>
      </c>
      <c r="B838" s="37"/>
      <c r="C838" s="38"/>
    </row>
    <row r="839" spans="1:3" x14ac:dyDescent="0.3">
      <c r="A839" s="97">
        <v>61088</v>
      </c>
      <c r="B839" s="37"/>
      <c r="C839" s="38"/>
    </row>
    <row r="840" spans="1:3" x14ac:dyDescent="0.3">
      <c r="A840" s="97">
        <v>61108</v>
      </c>
      <c r="B840" s="37"/>
      <c r="C840" s="38"/>
    </row>
    <row r="841" spans="1:3" x14ac:dyDescent="0.3">
      <c r="A841" s="97">
        <v>61118</v>
      </c>
      <c r="B841" s="37"/>
      <c r="C841" s="38"/>
    </row>
    <row r="842" spans="1:3" x14ac:dyDescent="0.3">
      <c r="A842" s="97">
        <v>61150</v>
      </c>
      <c r="B842" s="37"/>
      <c r="C842" s="38"/>
    </row>
    <row r="843" spans="1:3" x14ac:dyDescent="0.3">
      <c r="A843" s="97">
        <v>61247</v>
      </c>
      <c r="B843" s="37"/>
      <c r="C843" s="38"/>
    </row>
    <row r="844" spans="1:3" x14ac:dyDescent="0.3">
      <c r="A844" s="97">
        <v>61282</v>
      </c>
      <c r="B844" s="37"/>
      <c r="C844" s="38"/>
    </row>
    <row r="845" spans="1:3" x14ac:dyDescent="0.3">
      <c r="A845" s="97">
        <v>61303</v>
      </c>
      <c r="B845" s="37"/>
      <c r="C845" s="38"/>
    </row>
    <row r="846" spans="1:3" x14ac:dyDescent="0.3">
      <c r="A846" s="97">
        <v>61316</v>
      </c>
      <c r="B846" s="37"/>
      <c r="C846" s="38"/>
    </row>
    <row r="847" spans="1:3" x14ac:dyDescent="0.3">
      <c r="A847" s="97">
        <v>61321</v>
      </c>
      <c r="B847" s="37"/>
      <c r="C847" s="38"/>
    </row>
    <row r="848" spans="1:3" x14ac:dyDescent="0.3">
      <c r="A848" s="97">
        <v>61356</v>
      </c>
      <c r="B848" s="37"/>
      <c r="C848" s="38"/>
    </row>
    <row r="849" spans="1:3" x14ac:dyDescent="0.3">
      <c r="A849" s="98">
        <v>61363</v>
      </c>
      <c r="B849" s="37"/>
      <c r="C849" s="38"/>
    </row>
    <row r="850" spans="1:3" x14ac:dyDescent="0.3">
      <c r="A850" s="98">
        <v>61427</v>
      </c>
      <c r="B850" s="37"/>
      <c r="C850" s="38"/>
    </row>
    <row r="851" spans="1:3" x14ac:dyDescent="0.3">
      <c r="A851" s="98">
        <v>61428</v>
      </c>
      <c r="B851" s="37"/>
      <c r="C851" s="38"/>
    </row>
    <row r="852" spans="1:3" x14ac:dyDescent="0.3">
      <c r="A852" s="98">
        <v>61473</v>
      </c>
      <c r="B852" s="37"/>
      <c r="C852" s="38"/>
    </row>
    <row r="853" spans="1:3" x14ac:dyDescent="0.3">
      <c r="A853" s="98">
        <v>61474</v>
      </c>
      <c r="B853" s="37"/>
      <c r="C853" s="38"/>
    </row>
    <row r="854" spans="1:3" x14ac:dyDescent="0.3">
      <c r="A854" s="98">
        <v>61484</v>
      </c>
      <c r="B854" s="37"/>
      <c r="C854" s="38"/>
    </row>
    <row r="855" spans="1:3" x14ac:dyDescent="0.3">
      <c r="A855" s="98">
        <v>61535</v>
      </c>
      <c r="B855" s="37"/>
      <c r="C855" s="38"/>
    </row>
    <row r="856" spans="1:3" x14ac:dyDescent="0.3">
      <c r="A856" s="98">
        <v>61613</v>
      </c>
      <c r="B856" s="37"/>
      <c r="C856" s="38"/>
    </row>
    <row r="857" spans="1:3" x14ac:dyDescent="0.3">
      <c r="A857" s="98">
        <v>61648</v>
      </c>
      <c r="B857" s="37"/>
      <c r="C857" s="38"/>
    </row>
    <row r="858" spans="1:3" x14ac:dyDescent="0.3">
      <c r="A858" s="98">
        <v>61669</v>
      </c>
      <c r="B858" s="37"/>
      <c r="C858" s="38"/>
    </row>
    <row r="859" spans="1:3" x14ac:dyDescent="0.3">
      <c r="A859" s="98">
        <v>61682</v>
      </c>
      <c r="B859" s="37"/>
      <c r="C859" s="38"/>
    </row>
    <row r="860" spans="1:3" x14ac:dyDescent="0.3">
      <c r="A860" s="98">
        <v>61687</v>
      </c>
      <c r="B860" s="37"/>
      <c r="C860" s="38"/>
    </row>
    <row r="861" spans="1:3" x14ac:dyDescent="0.3">
      <c r="A861" s="98">
        <v>61722</v>
      </c>
      <c r="B861" s="37"/>
      <c r="C861" s="38"/>
    </row>
    <row r="862" spans="1:3" x14ac:dyDescent="0.3">
      <c r="A862" s="97">
        <v>61729</v>
      </c>
      <c r="B862" s="37"/>
      <c r="C862" s="38"/>
    </row>
    <row r="863" spans="1:3" x14ac:dyDescent="0.3">
      <c r="A863" s="97">
        <v>61784</v>
      </c>
      <c r="B863" s="37"/>
      <c r="C863" s="38"/>
    </row>
    <row r="864" spans="1:3" x14ac:dyDescent="0.3">
      <c r="A864" s="97">
        <v>61785</v>
      </c>
      <c r="B864" s="37"/>
      <c r="C864" s="38"/>
    </row>
    <row r="865" spans="1:3" x14ac:dyDescent="0.3">
      <c r="A865" s="97">
        <v>61830</v>
      </c>
      <c r="B865" s="37"/>
      <c r="C865" s="38"/>
    </row>
    <row r="866" spans="1:3" x14ac:dyDescent="0.3">
      <c r="A866" s="97">
        <v>61839</v>
      </c>
      <c r="B866" s="37"/>
      <c r="C866" s="38"/>
    </row>
    <row r="867" spans="1:3" x14ac:dyDescent="0.3">
      <c r="A867" s="97">
        <v>61849</v>
      </c>
      <c r="B867" s="37"/>
      <c r="C867" s="38"/>
    </row>
    <row r="868" spans="1:3" x14ac:dyDescent="0.3">
      <c r="A868" s="97">
        <v>61892</v>
      </c>
      <c r="B868" s="37"/>
      <c r="C868" s="38"/>
    </row>
    <row r="869" spans="1:3" x14ac:dyDescent="0.3">
      <c r="A869" s="97">
        <v>61978</v>
      </c>
      <c r="B869" s="37"/>
      <c r="C869" s="38"/>
    </row>
    <row r="870" spans="1:3" x14ac:dyDescent="0.3">
      <c r="A870" s="97">
        <v>62013</v>
      </c>
      <c r="B870" s="37"/>
      <c r="C870" s="38"/>
    </row>
    <row r="871" spans="1:3" x14ac:dyDescent="0.3">
      <c r="A871" s="97">
        <v>62034</v>
      </c>
      <c r="B871" s="37"/>
      <c r="C871" s="38"/>
    </row>
    <row r="872" spans="1:3" x14ac:dyDescent="0.3">
      <c r="A872" s="97">
        <v>62047</v>
      </c>
      <c r="B872" s="37"/>
      <c r="C872" s="38"/>
    </row>
    <row r="873" spans="1:3" x14ac:dyDescent="0.3">
      <c r="A873" s="97">
        <v>62052</v>
      </c>
      <c r="B873" s="37"/>
      <c r="C873" s="38"/>
    </row>
    <row r="874" spans="1:3" x14ac:dyDescent="0.3">
      <c r="A874" s="97">
        <v>62087</v>
      </c>
      <c r="B874" s="37"/>
      <c r="C874" s="38"/>
    </row>
    <row r="875" spans="1:3" x14ac:dyDescent="0.3">
      <c r="A875" s="98">
        <v>62094</v>
      </c>
      <c r="B875" s="37"/>
      <c r="C875" s="38"/>
    </row>
    <row r="876" spans="1:3" x14ac:dyDescent="0.3">
      <c r="A876" s="98">
        <v>62134</v>
      </c>
      <c r="B876" s="37"/>
      <c r="C876" s="38"/>
    </row>
    <row r="877" spans="1:3" x14ac:dyDescent="0.3">
      <c r="A877" s="98">
        <v>62135</v>
      </c>
      <c r="B877" s="37"/>
      <c r="C877" s="38"/>
    </row>
    <row r="878" spans="1:3" x14ac:dyDescent="0.3">
      <c r="A878" s="98">
        <v>62180</v>
      </c>
      <c r="B878" s="37"/>
      <c r="C878" s="38"/>
    </row>
    <row r="879" spans="1:3" x14ac:dyDescent="0.3">
      <c r="A879" s="98">
        <v>62204</v>
      </c>
      <c r="B879" s="37"/>
      <c r="C879" s="38"/>
    </row>
    <row r="880" spans="1:3" x14ac:dyDescent="0.3">
      <c r="A880" s="98">
        <v>62214</v>
      </c>
      <c r="B880" s="37"/>
      <c r="C880" s="38"/>
    </row>
    <row r="881" spans="1:3" x14ac:dyDescent="0.3">
      <c r="A881" s="98">
        <v>62242</v>
      </c>
      <c r="B881" s="37"/>
      <c r="C881" s="38"/>
    </row>
    <row r="882" spans="1:3" x14ac:dyDescent="0.3">
      <c r="A882" s="98">
        <v>62343</v>
      </c>
      <c r="B882" s="37"/>
      <c r="C882" s="38"/>
    </row>
    <row r="883" spans="1:3" x14ac:dyDescent="0.3">
      <c r="A883" s="98">
        <v>62378</v>
      </c>
      <c r="B883" s="37"/>
      <c r="C883" s="38"/>
    </row>
    <row r="884" spans="1:3" x14ac:dyDescent="0.3">
      <c r="A884" s="98">
        <v>62399</v>
      </c>
      <c r="B884" s="37"/>
      <c r="C884" s="38"/>
    </row>
    <row r="885" spans="1:3" x14ac:dyDescent="0.3">
      <c r="A885" s="98">
        <v>62412</v>
      </c>
      <c r="B885" s="37"/>
      <c r="C885" s="38"/>
    </row>
    <row r="886" spans="1:3" x14ac:dyDescent="0.3">
      <c r="A886" s="98">
        <v>62417</v>
      </c>
      <c r="B886" s="37"/>
      <c r="C886" s="38"/>
    </row>
    <row r="887" spans="1:3" x14ac:dyDescent="0.3">
      <c r="A887" s="98">
        <v>62452</v>
      </c>
      <c r="B887" s="37"/>
      <c r="C887" s="38"/>
    </row>
    <row r="888" spans="1:3" x14ac:dyDescent="0.3">
      <c r="A888" s="97">
        <v>62459</v>
      </c>
      <c r="B888" s="37"/>
      <c r="C888" s="38"/>
    </row>
    <row r="889" spans="1:3" x14ac:dyDescent="0.3">
      <c r="A889" s="97">
        <v>62519</v>
      </c>
      <c r="B889" s="37"/>
      <c r="C889" s="38"/>
    </row>
    <row r="890" spans="1:3" x14ac:dyDescent="0.3">
      <c r="A890" s="97">
        <v>62520</v>
      </c>
      <c r="B890" s="37"/>
      <c r="C890" s="38"/>
    </row>
    <row r="891" spans="1:3" x14ac:dyDescent="0.3">
      <c r="A891" s="97">
        <v>62565</v>
      </c>
      <c r="B891" s="37"/>
      <c r="C891" s="38"/>
    </row>
    <row r="892" spans="1:3" x14ac:dyDescent="0.3">
      <c r="A892" s="97">
        <v>62569</v>
      </c>
      <c r="B892" s="37"/>
      <c r="C892" s="38"/>
    </row>
    <row r="893" spans="1:3" x14ac:dyDescent="0.3">
      <c r="A893" s="97">
        <v>62579</v>
      </c>
      <c r="B893" s="37"/>
      <c r="C893" s="38"/>
    </row>
    <row r="894" spans="1:3" x14ac:dyDescent="0.3">
      <c r="A894" s="97">
        <v>62627</v>
      </c>
      <c r="B894" s="37"/>
      <c r="C894" s="38"/>
    </row>
    <row r="895" spans="1:3" x14ac:dyDescent="0.3">
      <c r="A895" s="97">
        <v>62708</v>
      </c>
      <c r="B895" s="37"/>
      <c r="C895" s="38"/>
    </row>
    <row r="896" spans="1:3" x14ac:dyDescent="0.3">
      <c r="A896" s="97">
        <v>62743</v>
      </c>
      <c r="B896" s="37"/>
      <c r="C896" s="38"/>
    </row>
    <row r="897" spans="1:3" x14ac:dyDescent="0.3">
      <c r="A897" s="97">
        <v>62764</v>
      </c>
      <c r="B897" s="37"/>
      <c r="C897" s="38"/>
    </row>
    <row r="898" spans="1:3" x14ac:dyDescent="0.3">
      <c r="A898" s="97">
        <v>62777</v>
      </c>
      <c r="B898" s="37"/>
      <c r="C898" s="38"/>
    </row>
    <row r="899" spans="1:3" x14ac:dyDescent="0.3">
      <c r="A899" s="97">
        <v>62782</v>
      </c>
      <c r="B899" s="37"/>
      <c r="C899" s="38"/>
    </row>
    <row r="900" spans="1:3" x14ac:dyDescent="0.3">
      <c r="A900" s="97">
        <v>62817</v>
      </c>
      <c r="B900" s="37"/>
      <c r="C900" s="38"/>
    </row>
    <row r="901" spans="1:3" x14ac:dyDescent="0.3">
      <c r="A901" s="98">
        <v>62824</v>
      </c>
      <c r="B901" s="37"/>
      <c r="C901" s="38"/>
    </row>
    <row r="902" spans="1:3" x14ac:dyDescent="0.3">
      <c r="A902" s="98">
        <v>62876</v>
      </c>
      <c r="B902" s="37"/>
      <c r="C902" s="38"/>
    </row>
    <row r="903" spans="1:3" x14ac:dyDescent="0.3">
      <c r="A903" s="98">
        <v>62877</v>
      </c>
      <c r="B903" s="37"/>
      <c r="C903" s="38"/>
    </row>
    <row r="904" spans="1:3" x14ac:dyDescent="0.3">
      <c r="A904" s="98">
        <v>62922</v>
      </c>
      <c r="B904" s="37"/>
      <c r="C904" s="38"/>
    </row>
    <row r="905" spans="1:3" x14ac:dyDescent="0.3">
      <c r="A905" s="98">
        <v>62935</v>
      </c>
      <c r="B905" s="37"/>
      <c r="C905" s="38"/>
    </row>
    <row r="906" spans="1:3" x14ac:dyDescent="0.3">
      <c r="A906" s="98">
        <v>62945</v>
      </c>
      <c r="B906" s="37"/>
      <c r="C906" s="38"/>
    </row>
    <row r="907" spans="1:3" x14ac:dyDescent="0.3">
      <c r="A907" s="98">
        <v>62984</v>
      </c>
      <c r="B907" s="37"/>
      <c r="C907" s="38"/>
    </row>
    <row r="908" spans="1:3" x14ac:dyDescent="0.3">
      <c r="A908" s="98">
        <v>63074</v>
      </c>
      <c r="B908" s="37"/>
      <c r="C908" s="38"/>
    </row>
    <row r="909" spans="1:3" x14ac:dyDescent="0.3">
      <c r="A909" s="98">
        <v>63109</v>
      </c>
      <c r="B909" s="37"/>
      <c r="C909" s="38"/>
    </row>
    <row r="910" spans="1:3" x14ac:dyDescent="0.3">
      <c r="A910" s="98">
        <v>63130</v>
      </c>
      <c r="B910" s="37"/>
      <c r="C910" s="38"/>
    </row>
    <row r="911" spans="1:3" x14ac:dyDescent="0.3">
      <c r="A911" s="98">
        <v>63143</v>
      </c>
      <c r="B911" s="37"/>
      <c r="C911" s="38"/>
    </row>
    <row r="912" spans="1:3" x14ac:dyDescent="0.3">
      <c r="A912" s="98">
        <v>63148</v>
      </c>
      <c r="B912" s="37"/>
      <c r="C912" s="38"/>
    </row>
    <row r="913" spans="1:3" x14ac:dyDescent="0.3">
      <c r="A913" s="98">
        <v>63183</v>
      </c>
      <c r="B913" s="37"/>
      <c r="C913" s="38"/>
    </row>
    <row r="914" spans="1:3" x14ac:dyDescent="0.3">
      <c r="A914" s="97">
        <v>63190</v>
      </c>
      <c r="B914" s="37"/>
      <c r="C914" s="38"/>
    </row>
    <row r="915" spans="1:3" x14ac:dyDescent="0.3">
      <c r="A915" s="97">
        <v>63226</v>
      </c>
      <c r="B915" s="37"/>
      <c r="C915" s="38"/>
    </row>
    <row r="916" spans="1:3" x14ac:dyDescent="0.3">
      <c r="A916" s="97">
        <v>63227</v>
      </c>
      <c r="B916" s="37"/>
      <c r="C916" s="38"/>
    </row>
    <row r="917" spans="1:3" x14ac:dyDescent="0.3">
      <c r="A917" s="97">
        <v>63272</v>
      </c>
      <c r="B917" s="37"/>
      <c r="C917" s="38"/>
    </row>
    <row r="918" spans="1:3" x14ac:dyDescent="0.3">
      <c r="A918" s="97">
        <v>63300</v>
      </c>
      <c r="B918" s="37"/>
      <c r="C918" s="38"/>
    </row>
    <row r="919" spans="1:3" x14ac:dyDescent="0.3">
      <c r="A919" s="97">
        <v>63310</v>
      </c>
      <c r="B919" s="37"/>
      <c r="C919" s="38"/>
    </row>
    <row r="920" spans="1:3" x14ac:dyDescent="0.3">
      <c r="A920" s="97">
        <v>63334</v>
      </c>
      <c r="B920" s="37"/>
      <c r="C920" s="38"/>
    </row>
    <row r="921" spans="1:3" x14ac:dyDescent="0.3">
      <c r="A921" s="97">
        <v>63439</v>
      </c>
      <c r="B921" s="37"/>
      <c r="C921" s="38"/>
    </row>
    <row r="922" spans="1:3" x14ac:dyDescent="0.3">
      <c r="A922" s="97">
        <v>63474</v>
      </c>
      <c r="B922" s="37"/>
      <c r="C922" s="38"/>
    </row>
    <row r="923" spans="1:3" x14ac:dyDescent="0.3">
      <c r="A923" s="97">
        <v>63495</v>
      </c>
      <c r="B923" s="37"/>
      <c r="C923" s="38"/>
    </row>
    <row r="924" spans="1:3" x14ac:dyDescent="0.3">
      <c r="A924" s="97">
        <v>63508</v>
      </c>
      <c r="B924" s="37"/>
      <c r="C924" s="38"/>
    </row>
    <row r="925" spans="1:3" x14ac:dyDescent="0.3">
      <c r="A925" s="97">
        <v>63513</v>
      </c>
      <c r="B925" s="37"/>
      <c r="C925" s="38"/>
    </row>
    <row r="926" spans="1:3" x14ac:dyDescent="0.3">
      <c r="A926" s="97">
        <v>63548</v>
      </c>
      <c r="B926" s="37"/>
      <c r="C926" s="38"/>
    </row>
    <row r="927" spans="1:3" x14ac:dyDescent="0.3">
      <c r="A927" s="98">
        <v>63555</v>
      </c>
      <c r="B927" s="37"/>
      <c r="C927" s="38"/>
    </row>
    <row r="928" spans="1:3" x14ac:dyDescent="0.3">
      <c r="A928" s="98">
        <v>63611</v>
      </c>
      <c r="B928" s="37"/>
      <c r="C928" s="38"/>
    </row>
    <row r="929" spans="1:3" x14ac:dyDescent="0.3">
      <c r="A929" s="98">
        <v>63612</v>
      </c>
      <c r="B929" s="37"/>
      <c r="C929" s="38"/>
    </row>
    <row r="930" spans="1:3" x14ac:dyDescent="0.3">
      <c r="A930" s="98">
        <v>63657</v>
      </c>
      <c r="B930" s="37"/>
      <c r="C930" s="38"/>
    </row>
    <row r="931" spans="1:3" x14ac:dyDescent="0.3">
      <c r="A931" s="98">
        <v>63665</v>
      </c>
      <c r="B931" s="37"/>
      <c r="C931" s="38"/>
    </row>
    <row r="932" spans="1:3" x14ac:dyDescent="0.3">
      <c r="A932" s="98">
        <v>63675</v>
      </c>
      <c r="B932" s="37"/>
      <c r="C932" s="38"/>
    </row>
    <row r="933" spans="1:3" x14ac:dyDescent="0.3">
      <c r="A933" s="98">
        <v>63719</v>
      </c>
      <c r="B933" s="37"/>
      <c r="C933" s="38"/>
    </row>
    <row r="934" spans="1:3" x14ac:dyDescent="0.3">
      <c r="A934" s="98">
        <v>63804</v>
      </c>
      <c r="B934" s="37"/>
      <c r="C934" s="38"/>
    </row>
    <row r="935" spans="1:3" x14ac:dyDescent="0.3">
      <c r="A935" s="98">
        <v>63839</v>
      </c>
      <c r="B935" s="37"/>
      <c r="C935" s="38"/>
    </row>
    <row r="936" spans="1:3" x14ac:dyDescent="0.3">
      <c r="A936" s="98">
        <v>63860</v>
      </c>
      <c r="B936" s="37"/>
      <c r="C936" s="38"/>
    </row>
    <row r="937" spans="1:3" x14ac:dyDescent="0.3">
      <c r="A937" s="98">
        <v>63873</v>
      </c>
      <c r="B937" s="37"/>
      <c r="C937" s="38"/>
    </row>
    <row r="938" spans="1:3" x14ac:dyDescent="0.3">
      <c r="A938" s="98">
        <v>63878</v>
      </c>
      <c r="B938" s="37"/>
      <c r="C938" s="38"/>
    </row>
    <row r="939" spans="1:3" x14ac:dyDescent="0.3">
      <c r="A939" s="98">
        <v>63913</v>
      </c>
      <c r="B939" s="37"/>
      <c r="C939" s="38"/>
    </row>
    <row r="940" spans="1:3" x14ac:dyDescent="0.3">
      <c r="A940" s="97">
        <v>63920</v>
      </c>
      <c r="B940" s="37"/>
      <c r="C940" s="38"/>
    </row>
    <row r="941" spans="1:3" x14ac:dyDescent="0.3">
      <c r="A941" s="97">
        <v>63968</v>
      </c>
      <c r="B941" s="37"/>
      <c r="C941" s="38"/>
    </row>
    <row r="942" spans="1:3" x14ac:dyDescent="0.3">
      <c r="A942" s="97">
        <v>63969</v>
      </c>
      <c r="B942" s="37"/>
      <c r="C942" s="38"/>
    </row>
    <row r="943" spans="1:3" x14ac:dyDescent="0.3">
      <c r="A943" s="97">
        <v>64014</v>
      </c>
      <c r="B943" s="37"/>
      <c r="C943" s="38"/>
    </row>
    <row r="944" spans="1:3" x14ac:dyDescent="0.3">
      <c r="A944" s="97">
        <v>64030</v>
      </c>
      <c r="B944" s="37"/>
      <c r="C944" s="38"/>
    </row>
    <row r="945" spans="1:3" x14ac:dyDescent="0.3">
      <c r="A945" s="97">
        <v>64040</v>
      </c>
      <c r="B945" s="37"/>
      <c r="C945" s="38"/>
    </row>
    <row r="946" spans="1:3" x14ac:dyDescent="0.3">
      <c r="A946" s="97">
        <v>64076</v>
      </c>
      <c r="B946" s="37"/>
      <c r="C946" s="38"/>
    </row>
    <row r="947" spans="1:3" x14ac:dyDescent="0.3">
      <c r="A947" s="97">
        <v>64169</v>
      </c>
      <c r="B947" s="37"/>
      <c r="C947" s="38"/>
    </row>
    <row r="948" spans="1:3" x14ac:dyDescent="0.3">
      <c r="A948" s="97">
        <v>64204</v>
      </c>
      <c r="B948" s="37"/>
      <c r="C948" s="38"/>
    </row>
    <row r="949" spans="1:3" x14ac:dyDescent="0.3">
      <c r="A949" s="97">
        <v>64225</v>
      </c>
      <c r="B949" s="37"/>
      <c r="C949" s="38"/>
    </row>
    <row r="950" spans="1:3" x14ac:dyDescent="0.3">
      <c r="A950" s="97">
        <v>64238</v>
      </c>
      <c r="B950" s="37"/>
      <c r="C950" s="38"/>
    </row>
    <row r="951" spans="1:3" x14ac:dyDescent="0.3">
      <c r="A951" s="97">
        <v>64243</v>
      </c>
      <c r="B951" s="37"/>
      <c r="C951" s="38"/>
    </row>
    <row r="952" spans="1:3" x14ac:dyDescent="0.3">
      <c r="A952" s="97">
        <v>64278</v>
      </c>
      <c r="B952" s="37"/>
      <c r="C952" s="38"/>
    </row>
    <row r="953" spans="1:3" x14ac:dyDescent="0.3">
      <c r="A953" s="98">
        <v>64285</v>
      </c>
      <c r="B953" s="37"/>
      <c r="C953" s="38"/>
    </row>
    <row r="954" spans="1:3" x14ac:dyDescent="0.3">
      <c r="A954" s="98">
        <v>64346</v>
      </c>
      <c r="B954" s="37"/>
      <c r="C954" s="38"/>
    </row>
    <row r="955" spans="1:3" x14ac:dyDescent="0.3">
      <c r="A955" s="98">
        <v>64347</v>
      </c>
      <c r="B955" s="37"/>
      <c r="C955" s="38"/>
    </row>
    <row r="956" spans="1:3" x14ac:dyDescent="0.3">
      <c r="A956" s="98">
        <v>64392</v>
      </c>
      <c r="B956" s="37"/>
      <c r="C956" s="38"/>
    </row>
    <row r="957" spans="1:3" x14ac:dyDescent="0.3">
      <c r="A957" s="98">
        <v>64396</v>
      </c>
      <c r="B957" s="37"/>
      <c r="C957" s="38"/>
    </row>
    <row r="958" spans="1:3" x14ac:dyDescent="0.3">
      <c r="A958" s="98">
        <v>64406</v>
      </c>
      <c r="B958" s="37"/>
      <c r="C958" s="38"/>
    </row>
    <row r="959" spans="1:3" x14ac:dyDescent="0.3">
      <c r="A959" s="98">
        <v>64454</v>
      </c>
      <c r="B959" s="37"/>
      <c r="C959" s="38"/>
    </row>
    <row r="960" spans="1:3" x14ac:dyDescent="0.3">
      <c r="A960" s="98">
        <v>64535</v>
      </c>
      <c r="B960" s="37"/>
      <c r="C960" s="38"/>
    </row>
    <row r="961" spans="1:3" x14ac:dyDescent="0.3">
      <c r="A961" s="98">
        <v>64570</v>
      </c>
      <c r="B961" s="37"/>
      <c r="C961" s="38"/>
    </row>
    <row r="962" spans="1:3" x14ac:dyDescent="0.3">
      <c r="A962" s="98">
        <v>64591</v>
      </c>
      <c r="B962" s="37"/>
      <c r="C962" s="38"/>
    </row>
    <row r="963" spans="1:3" x14ac:dyDescent="0.3">
      <c r="A963" s="98">
        <v>64604</v>
      </c>
      <c r="B963" s="37"/>
      <c r="C963" s="38"/>
    </row>
    <row r="964" spans="1:3" x14ac:dyDescent="0.3">
      <c r="A964" s="98">
        <v>64609</v>
      </c>
      <c r="B964" s="37"/>
      <c r="C964" s="38"/>
    </row>
    <row r="965" spans="1:3" x14ac:dyDescent="0.3">
      <c r="A965" s="98">
        <v>64644</v>
      </c>
      <c r="B965" s="37"/>
      <c r="C965" s="38"/>
    </row>
    <row r="966" spans="1:3" x14ac:dyDescent="0.3">
      <c r="A966" s="97">
        <v>64651</v>
      </c>
      <c r="B966" s="37"/>
      <c r="C966" s="38"/>
    </row>
    <row r="967" spans="1:3" x14ac:dyDescent="0.3">
      <c r="A967" s="97">
        <v>64703</v>
      </c>
      <c r="B967" s="37"/>
      <c r="C967" s="38"/>
    </row>
    <row r="968" spans="1:3" x14ac:dyDescent="0.3">
      <c r="A968" s="97">
        <v>64704</v>
      </c>
      <c r="B968" s="37"/>
      <c r="C968" s="38"/>
    </row>
    <row r="969" spans="1:3" x14ac:dyDescent="0.3">
      <c r="A969" s="97">
        <v>64749</v>
      </c>
      <c r="B969" s="37"/>
      <c r="C969" s="38"/>
    </row>
    <row r="970" spans="1:3" x14ac:dyDescent="0.3">
      <c r="A970" s="97">
        <v>64761</v>
      </c>
      <c r="B970" s="37"/>
      <c r="C970" s="38"/>
    </row>
    <row r="971" spans="1:3" x14ac:dyDescent="0.3">
      <c r="A971" s="97">
        <v>64771</v>
      </c>
      <c r="B971" s="37"/>
      <c r="C971" s="38"/>
    </row>
    <row r="972" spans="1:3" x14ac:dyDescent="0.3">
      <c r="A972" s="97">
        <v>64811</v>
      </c>
      <c r="B972" s="37"/>
      <c r="C972" s="38"/>
    </row>
    <row r="973" spans="1:3" x14ac:dyDescent="0.3">
      <c r="A973" s="97">
        <v>64900</v>
      </c>
      <c r="B973" s="37"/>
      <c r="C973" s="38"/>
    </row>
    <row r="974" spans="1:3" x14ac:dyDescent="0.3">
      <c r="A974" s="97">
        <v>64935</v>
      </c>
      <c r="B974" s="37"/>
      <c r="C974" s="38"/>
    </row>
    <row r="975" spans="1:3" x14ac:dyDescent="0.3">
      <c r="A975" s="97">
        <v>64956</v>
      </c>
      <c r="B975" s="37"/>
      <c r="C975" s="38"/>
    </row>
    <row r="976" spans="1:3" x14ac:dyDescent="0.3">
      <c r="A976" s="97">
        <v>64969</v>
      </c>
      <c r="B976" s="37"/>
      <c r="C976" s="38"/>
    </row>
    <row r="977" spans="1:3" x14ac:dyDescent="0.3">
      <c r="A977" s="97">
        <v>64974</v>
      </c>
      <c r="B977" s="37"/>
      <c r="C977" s="38"/>
    </row>
    <row r="978" spans="1:3" x14ac:dyDescent="0.3">
      <c r="A978" s="97">
        <v>65009</v>
      </c>
      <c r="B978" s="37"/>
      <c r="C978" s="38"/>
    </row>
    <row r="979" spans="1:3" x14ac:dyDescent="0.3">
      <c r="A979" s="98">
        <v>65016</v>
      </c>
      <c r="B979" s="37"/>
      <c r="C979" s="38"/>
    </row>
    <row r="980" spans="1:3" x14ac:dyDescent="0.3">
      <c r="A980" s="98">
        <v>65060</v>
      </c>
      <c r="B980" s="37"/>
      <c r="C980" s="38"/>
    </row>
    <row r="981" spans="1:3" x14ac:dyDescent="0.3">
      <c r="A981" s="98">
        <v>65061</v>
      </c>
      <c r="B981" s="37"/>
      <c r="C981" s="38"/>
    </row>
    <row r="982" spans="1:3" x14ac:dyDescent="0.3">
      <c r="A982" s="98">
        <v>65106</v>
      </c>
      <c r="B982" s="37"/>
      <c r="C982" s="38"/>
    </row>
    <row r="983" spans="1:3" x14ac:dyDescent="0.3">
      <c r="A983" s="98">
        <v>65126</v>
      </c>
      <c r="B983" s="37"/>
      <c r="C983" s="38"/>
    </row>
    <row r="984" spans="1:3" x14ac:dyDescent="0.3">
      <c r="A984" s="98">
        <v>65136</v>
      </c>
      <c r="B984" s="37"/>
      <c r="C984" s="38"/>
    </row>
    <row r="985" spans="1:3" x14ac:dyDescent="0.3">
      <c r="A985" s="98">
        <v>65168</v>
      </c>
      <c r="B985" s="37"/>
      <c r="C985" s="38"/>
    </row>
    <row r="986" spans="1:3" x14ac:dyDescent="0.3">
      <c r="A986" s="98">
        <v>65265</v>
      </c>
      <c r="B986" s="37"/>
      <c r="C986" s="38"/>
    </row>
    <row r="987" spans="1:3" x14ac:dyDescent="0.3">
      <c r="A987" s="98">
        <v>65300</v>
      </c>
      <c r="B987" s="37"/>
      <c r="C987" s="38"/>
    </row>
    <row r="988" spans="1:3" x14ac:dyDescent="0.3">
      <c r="A988" s="98">
        <v>65321</v>
      </c>
      <c r="B988" s="37"/>
      <c r="C988" s="38"/>
    </row>
    <row r="989" spans="1:3" x14ac:dyDescent="0.3">
      <c r="A989" s="98">
        <v>65334</v>
      </c>
      <c r="B989" s="37"/>
      <c r="C989" s="38"/>
    </row>
    <row r="990" spans="1:3" x14ac:dyDescent="0.3">
      <c r="A990" s="98">
        <v>65339</v>
      </c>
      <c r="B990" s="37"/>
      <c r="C990" s="38"/>
    </row>
    <row r="991" spans="1:3" x14ac:dyDescent="0.3">
      <c r="A991" s="98">
        <v>65374</v>
      </c>
      <c r="B991" s="37"/>
      <c r="C991" s="38"/>
    </row>
    <row r="992" spans="1:3" x14ac:dyDescent="0.3">
      <c r="A992" s="97">
        <v>65381</v>
      </c>
      <c r="B992" s="37"/>
      <c r="C992" s="38"/>
    </row>
    <row r="993" spans="1:3" x14ac:dyDescent="0.3">
      <c r="A993" s="97">
        <v>65445</v>
      </c>
      <c r="B993" s="37"/>
      <c r="C993" s="38"/>
    </row>
    <row r="994" spans="1:3" x14ac:dyDescent="0.3">
      <c r="A994" s="97">
        <v>65446</v>
      </c>
      <c r="B994" s="37"/>
      <c r="C994" s="38"/>
    </row>
    <row r="995" spans="1:3" x14ac:dyDescent="0.3">
      <c r="A995" s="97">
        <v>65491</v>
      </c>
      <c r="B995" s="37"/>
      <c r="C995" s="38"/>
    </row>
    <row r="996" spans="1:3" x14ac:dyDescent="0.3">
      <c r="A996" s="97">
        <v>65491</v>
      </c>
      <c r="B996" s="37"/>
      <c r="C996" s="38"/>
    </row>
    <row r="997" spans="1:3" x14ac:dyDescent="0.3">
      <c r="A997" s="97">
        <v>65501</v>
      </c>
      <c r="B997" s="37"/>
      <c r="C997" s="38"/>
    </row>
    <row r="998" spans="1:3" x14ac:dyDescent="0.3">
      <c r="A998" s="97">
        <v>65553</v>
      </c>
      <c r="B998" s="37"/>
      <c r="C998" s="38"/>
    </row>
    <row r="999" spans="1:3" x14ac:dyDescent="0.3">
      <c r="A999" s="97">
        <v>65630</v>
      </c>
      <c r="B999" s="37"/>
      <c r="C999" s="38"/>
    </row>
    <row r="1000" spans="1:3" x14ac:dyDescent="0.3">
      <c r="A1000" s="97">
        <v>65665</v>
      </c>
      <c r="B1000" s="37"/>
      <c r="C1000" s="38"/>
    </row>
    <row r="1001" spans="1:3" x14ac:dyDescent="0.3">
      <c r="A1001" s="97">
        <v>65686</v>
      </c>
      <c r="B1001" s="37"/>
      <c r="C1001" s="38"/>
    </row>
    <row r="1002" spans="1:3" x14ac:dyDescent="0.3">
      <c r="A1002" s="97">
        <v>65699</v>
      </c>
      <c r="B1002" s="37"/>
      <c r="C1002" s="38"/>
    </row>
    <row r="1003" spans="1:3" x14ac:dyDescent="0.3">
      <c r="A1003" s="97">
        <v>65704</v>
      </c>
      <c r="B1003" s="37"/>
      <c r="C1003" s="38"/>
    </row>
    <row r="1004" spans="1:3" x14ac:dyDescent="0.3">
      <c r="A1004" s="97">
        <v>65739</v>
      </c>
      <c r="B1004" s="37"/>
      <c r="C1004" s="38"/>
    </row>
    <row r="1005" spans="1:3" x14ac:dyDescent="0.3">
      <c r="A1005" s="98">
        <v>65746</v>
      </c>
      <c r="B1005" s="37"/>
      <c r="C1005" s="38"/>
    </row>
    <row r="1006" spans="1:3" x14ac:dyDescent="0.3">
      <c r="A1006" s="98">
        <v>65795</v>
      </c>
      <c r="B1006" s="37"/>
      <c r="C1006" s="38"/>
    </row>
    <row r="1007" spans="1:3" x14ac:dyDescent="0.3">
      <c r="A1007" s="98">
        <v>65796</v>
      </c>
      <c r="B1007" s="37"/>
      <c r="C1007" s="38"/>
    </row>
    <row r="1008" spans="1:3" x14ac:dyDescent="0.3">
      <c r="A1008" s="98">
        <v>65841</v>
      </c>
      <c r="B1008" s="37"/>
      <c r="C1008" s="38"/>
    </row>
    <row r="1009" spans="1:3" x14ac:dyDescent="0.3">
      <c r="A1009" s="98">
        <v>65857</v>
      </c>
      <c r="B1009" s="37"/>
      <c r="C1009" s="38"/>
    </row>
    <row r="1010" spans="1:3" x14ac:dyDescent="0.3">
      <c r="A1010" s="98">
        <v>65867</v>
      </c>
      <c r="B1010" s="37"/>
      <c r="C1010" s="38"/>
    </row>
    <row r="1011" spans="1:3" x14ac:dyDescent="0.3">
      <c r="A1011" s="98">
        <v>65903</v>
      </c>
      <c r="B1011" s="37"/>
      <c r="C1011" s="38"/>
    </row>
    <row r="1012" spans="1:3" x14ac:dyDescent="0.3">
      <c r="A1012" s="98">
        <v>65996</v>
      </c>
      <c r="B1012" s="37"/>
      <c r="C1012" s="38"/>
    </row>
    <row r="1013" spans="1:3" x14ac:dyDescent="0.3">
      <c r="A1013" s="98">
        <v>66031</v>
      </c>
      <c r="B1013" s="37"/>
      <c r="C1013" s="38"/>
    </row>
    <row r="1014" spans="1:3" x14ac:dyDescent="0.3">
      <c r="A1014" s="98">
        <v>66052</v>
      </c>
      <c r="B1014" s="37"/>
      <c r="C1014" s="38"/>
    </row>
    <row r="1015" spans="1:3" x14ac:dyDescent="0.3">
      <c r="A1015" s="98">
        <v>66065</v>
      </c>
      <c r="B1015" s="37"/>
      <c r="C1015" s="38"/>
    </row>
    <row r="1016" spans="1:3" x14ac:dyDescent="0.3">
      <c r="A1016" s="98">
        <v>66070</v>
      </c>
      <c r="B1016" s="37"/>
      <c r="C1016" s="38"/>
    </row>
    <row r="1017" spans="1:3" x14ac:dyDescent="0.3">
      <c r="A1017" s="98">
        <v>66105</v>
      </c>
      <c r="B1017" s="37"/>
      <c r="C1017" s="38"/>
    </row>
    <row r="1018" spans="1:3" x14ac:dyDescent="0.3">
      <c r="A1018" s="97">
        <v>66112</v>
      </c>
      <c r="B1018" s="37"/>
      <c r="C1018" s="38"/>
    </row>
    <row r="1019" spans="1:3" x14ac:dyDescent="0.3">
      <c r="A1019" s="97">
        <v>66152</v>
      </c>
      <c r="B1019" s="37"/>
      <c r="C1019" s="38"/>
    </row>
    <row r="1020" spans="1:3" x14ac:dyDescent="0.3">
      <c r="A1020" s="97">
        <v>66153</v>
      </c>
      <c r="B1020" s="37"/>
      <c r="C1020" s="38"/>
    </row>
    <row r="1021" spans="1:3" x14ac:dyDescent="0.3">
      <c r="A1021" s="97">
        <v>66198</v>
      </c>
      <c r="B1021" s="37"/>
      <c r="C1021" s="38"/>
    </row>
    <row r="1022" spans="1:3" x14ac:dyDescent="0.3">
      <c r="A1022" s="97">
        <v>66222</v>
      </c>
      <c r="B1022" s="37"/>
      <c r="C1022" s="38"/>
    </row>
    <row r="1023" spans="1:3" x14ac:dyDescent="0.3">
      <c r="A1023" s="97">
        <v>66232</v>
      </c>
      <c r="B1023" s="37"/>
      <c r="C1023" s="38"/>
    </row>
    <row r="1024" spans="1:3" x14ac:dyDescent="0.3">
      <c r="A1024" s="97">
        <v>66260</v>
      </c>
      <c r="B1024" s="37"/>
      <c r="C1024" s="38"/>
    </row>
    <row r="1025" spans="1:3" x14ac:dyDescent="0.3">
      <c r="A1025" s="97">
        <v>66361</v>
      </c>
      <c r="B1025" s="37"/>
      <c r="C1025" s="38"/>
    </row>
    <row r="1026" spans="1:3" x14ac:dyDescent="0.3">
      <c r="A1026" s="97">
        <v>66396</v>
      </c>
      <c r="B1026" s="37"/>
      <c r="C1026" s="38"/>
    </row>
    <row r="1027" spans="1:3" x14ac:dyDescent="0.3">
      <c r="A1027" s="97">
        <v>66417</v>
      </c>
      <c r="B1027" s="37"/>
      <c r="C1027" s="38"/>
    </row>
    <row r="1028" spans="1:3" x14ac:dyDescent="0.3">
      <c r="A1028" s="97">
        <v>66430</v>
      </c>
      <c r="B1028" s="37"/>
      <c r="C1028" s="38"/>
    </row>
    <row r="1029" spans="1:3" x14ac:dyDescent="0.3">
      <c r="A1029" s="97">
        <v>66435</v>
      </c>
      <c r="B1029" s="37"/>
      <c r="C1029" s="38"/>
    </row>
    <row r="1030" spans="1:3" x14ac:dyDescent="0.3">
      <c r="A1030" s="97">
        <v>66470</v>
      </c>
      <c r="B1030" s="37"/>
      <c r="C1030" s="38"/>
    </row>
    <row r="1031" spans="1:3" x14ac:dyDescent="0.3">
      <c r="A1031" s="98">
        <v>66477</v>
      </c>
      <c r="B1031" s="37"/>
      <c r="C1031" s="38"/>
    </row>
    <row r="1032" spans="1:3" x14ac:dyDescent="0.3">
      <c r="A1032" s="98">
        <v>66537</v>
      </c>
      <c r="B1032" s="37"/>
      <c r="C1032" s="38"/>
    </row>
    <row r="1033" spans="1:3" x14ac:dyDescent="0.3">
      <c r="A1033" s="98">
        <v>66538</v>
      </c>
      <c r="B1033" s="37"/>
      <c r="C1033" s="38"/>
    </row>
    <row r="1034" spans="1:3" x14ac:dyDescent="0.3">
      <c r="A1034" s="98">
        <v>66583</v>
      </c>
      <c r="B1034" s="37"/>
      <c r="C1034" s="38"/>
    </row>
    <row r="1035" spans="1:3" x14ac:dyDescent="0.3">
      <c r="A1035" s="98">
        <v>66587</v>
      </c>
      <c r="B1035" s="37"/>
      <c r="C1035" s="38"/>
    </row>
    <row r="1036" spans="1:3" x14ac:dyDescent="0.3">
      <c r="A1036" s="98">
        <v>66597</v>
      </c>
      <c r="B1036" s="37"/>
      <c r="C1036" s="38"/>
    </row>
    <row r="1037" spans="1:3" x14ac:dyDescent="0.3">
      <c r="A1037" s="98">
        <v>66645</v>
      </c>
    </row>
    <row r="1038" spans="1:3" x14ac:dyDescent="0.3">
      <c r="A1038" s="98">
        <v>66726</v>
      </c>
    </row>
    <row r="1039" spans="1:3" x14ac:dyDescent="0.3">
      <c r="A1039" s="98">
        <v>66761</v>
      </c>
    </row>
    <row r="1040" spans="1:3" x14ac:dyDescent="0.3">
      <c r="A1040" s="98">
        <v>66782</v>
      </c>
    </row>
    <row r="1041" spans="1:1" x14ac:dyDescent="0.3">
      <c r="A1041" s="98">
        <v>66795</v>
      </c>
    </row>
    <row r="1042" spans="1:1" x14ac:dyDescent="0.3">
      <c r="A1042" s="98">
        <v>66800</v>
      </c>
    </row>
    <row r="1043" spans="1:1" x14ac:dyDescent="0.3">
      <c r="A1043" s="98">
        <v>66835</v>
      </c>
    </row>
    <row r="1044" spans="1:1" x14ac:dyDescent="0.3">
      <c r="A1044" s="97">
        <v>66842</v>
      </c>
    </row>
    <row r="1045" spans="1:1" x14ac:dyDescent="0.3">
      <c r="A1045" s="97">
        <v>66887</v>
      </c>
    </row>
    <row r="1046" spans="1:1" x14ac:dyDescent="0.3">
      <c r="A1046" s="97">
        <v>66888</v>
      </c>
    </row>
    <row r="1047" spans="1:1" x14ac:dyDescent="0.3">
      <c r="A1047" s="97">
        <v>66933</v>
      </c>
    </row>
    <row r="1048" spans="1:1" x14ac:dyDescent="0.3">
      <c r="A1048" s="97">
        <v>66952</v>
      </c>
    </row>
    <row r="1049" spans="1:1" x14ac:dyDescent="0.3">
      <c r="A1049" s="97">
        <v>66962</v>
      </c>
    </row>
    <row r="1050" spans="1:1" x14ac:dyDescent="0.3">
      <c r="A1050" s="97">
        <v>66995</v>
      </c>
    </row>
    <row r="1051" spans="1:1" x14ac:dyDescent="0.3">
      <c r="A1051" s="97">
        <v>67091</v>
      </c>
    </row>
    <row r="1052" spans="1:1" x14ac:dyDescent="0.3">
      <c r="A1052" s="97">
        <v>67126</v>
      </c>
    </row>
    <row r="1053" spans="1:1" x14ac:dyDescent="0.3">
      <c r="A1053" s="97">
        <v>67147</v>
      </c>
    </row>
    <row r="1054" spans="1:1" x14ac:dyDescent="0.3">
      <c r="A1054" s="97">
        <v>67160</v>
      </c>
    </row>
    <row r="1055" spans="1:1" x14ac:dyDescent="0.3">
      <c r="A1055" s="97">
        <v>67165</v>
      </c>
    </row>
    <row r="1056" spans="1:1" x14ac:dyDescent="0.3">
      <c r="A1056" s="97">
        <v>67200</v>
      </c>
    </row>
    <row r="1057" spans="1:1" x14ac:dyDescent="0.3">
      <c r="A1057" s="98">
        <v>67207</v>
      </c>
    </row>
    <row r="1058" spans="1:1" x14ac:dyDescent="0.3">
      <c r="A1058" s="98">
        <v>67244</v>
      </c>
    </row>
    <row r="1059" spans="1:1" x14ac:dyDescent="0.3">
      <c r="A1059" s="98">
        <v>67245</v>
      </c>
    </row>
    <row r="1060" spans="1:1" x14ac:dyDescent="0.3">
      <c r="A1060" s="98">
        <v>67290</v>
      </c>
    </row>
    <row r="1061" spans="1:1" x14ac:dyDescent="0.3">
      <c r="A1061" s="98">
        <v>67318</v>
      </c>
    </row>
    <row r="1062" spans="1:1" x14ac:dyDescent="0.3">
      <c r="A1062" s="98">
        <v>67328</v>
      </c>
    </row>
    <row r="1063" spans="1:1" x14ac:dyDescent="0.3">
      <c r="A1063" s="98">
        <v>67352</v>
      </c>
    </row>
    <row r="1064" spans="1:1" x14ac:dyDescent="0.3">
      <c r="A1064" s="98">
        <v>67457</v>
      </c>
    </row>
    <row r="1065" spans="1:1" x14ac:dyDescent="0.3">
      <c r="A1065" s="98">
        <v>67492</v>
      </c>
    </row>
    <row r="1066" spans="1:1" x14ac:dyDescent="0.3">
      <c r="A1066" s="98">
        <v>67513</v>
      </c>
    </row>
    <row r="1067" spans="1:1" x14ac:dyDescent="0.3">
      <c r="A1067" s="98">
        <v>67526</v>
      </c>
    </row>
    <row r="1068" spans="1:1" x14ac:dyDescent="0.3">
      <c r="A1068" s="98">
        <v>67531</v>
      </c>
    </row>
    <row r="1069" spans="1:1" x14ac:dyDescent="0.3">
      <c r="A1069" s="98">
        <v>67566</v>
      </c>
    </row>
    <row r="1070" spans="1:1" x14ac:dyDescent="0.3">
      <c r="A1070" s="97">
        <v>67573</v>
      </c>
    </row>
    <row r="1071" spans="1:1" x14ac:dyDescent="0.3">
      <c r="A1071" s="97">
        <v>67629</v>
      </c>
    </row>
    <row r="1072" spans="1:1" x14ac:dyDescent="0.3">
      <c r="A1072" s="97">
        <v>67630</v>
      </c>
    </row>
    <row r="1073" spans="1:1" x14ac:dyDescent="0.3">
      <c r="A1073" s="97">
        <v>67675</v>
      </c>
    </row>
    <row r="1074" spans="1:1" x14ac:dyDescent="0.3">
      <c r="A1074" s="97">
        <v>67683</v>
      </c>
    </row>
    <row r="1075" spans="1:1" x14ac:dyDescent="0.3">
      <c r="A1075" s="97">
        <v>67693</v>
      </c>
    </row>
    <row r="1076" spans="1:1" x14ac:dyDescent="0.3">
      <c r="A1076" s="97">
        <v>67737</v>
      </c>
    </row>
    <row r="1077" spans="1:1" x14ac:dyDescent="0.3">
      <c r="A1077" s="97">
        <v>67822</v>
      </c>
    </row>
    <row r="1078" spans="1:1" x14ac:dyDescent="0.3">
      <c r="A1078" s="97">
        <v>67857</v>
      </c>
    </row>
    <row r="1079" spans="1:1" x14ac:dyDescent="0.3">
      <c r="A1079" s="97">
        <v>67878</v>
      </c>
    </row>
    <row r="1080" spans="1:1" x14ac:dyDescent="0.3">
      <c r="A1080" s="97">
        <v>67891</v>
      </c>
    </row>
    <row r="1081" spans="1:1" x14ac:dyDescent="0.3">
      <c r="A1081" s="97">
        <v>67896</v>
      </c>
    </row>
    <row r="1082" spans="1:1" x14ac:dyDescent="0.3">
      <c r="A1082" s="97">
        <v>67931</v>
      </c>
    </row>
    <row r="1083" spans="1:1" x14ac:dyDescent="0.3">
      <c r="A1083" s="98">
        <v>67938</v>
      </c>
    </row>
    <row r="1084" spans="1:1" x14ac:dyDescent="0.3">
      <c r="A1084" s="98">
        <v>67979</v>
      </c>
    </row>
    <row r="1085" spans="1:1" x14ac:dyDescent="0.3">
      <c r="A1085" s="98">
        <v>67980</v>
      </c>
    </row>
    <row r="1086" spans="1:1" x14ac:dyDescent="0.3">
      <c r="A1086" s="98">
        <v>68025</v>
      </c>
    </row>
    <row r="1087" spans="1:1" x14ac:dyDescent="0.3">
      <c r="A1087" s="98">
        <v>68048</v>
      </c>
    </row>
    <row r="1088" spans="1:1" x14ac:dyDescent="0.3">
      <c r="A1088" s="98">
        <v>68058</v>
      </c>
    </row>
    <row r="1089" spans="1:1" x14ac:dyDescent="0.3">
      <c r="A1089" s="98">
        <v>68087</v>
      </c>
    </row>
    <row r="1090" spans="1:1" x14ac:dyDescent="0.3">
      <c r="A1090" s="98">
        <v>68187</v>
      </c>
    </row>
    <row r="1091" spans="1:1" x14ac:dyDescent="0.3">
      <c r="A1091" s="98">
        <v>68222</v>
      </c>
    </row>
    <row r="1092" spans="1:1" x14ac:dyDescent="0.3">
      <c r="A1092" s="98">
        <v>68243</v>
      </c>
    </row>
    <row r="1093" spans="1:1" x14ac:dyDescent="0.3">
      <c r="A1093" s="98">
        <v>68256</v>
      </c>
    </row>
    <row r="1094" spans="1:1" x14ac:dyDescent="0.3">
      <c r="A1094" s="98">
        <v>68261</v>
      </c>
    </row>
    <row r="1095" spans="1:1" x14ac:dyDescent="0.3">
      <c r="A1095" s="98">
        <v>68296</v>
      </c>
    </row>
    <row r="1096" spans="1:1" x14ac:dyDescent="0.3">
      <c r="A1096" s="97">
        <v>68303</v>
      </c>
    </row>
    <row r="1097" spans="1:1" x14ac:dyDescent="0.3">
      <c r="A1097" s="97">
        <v>68364</v>
      </c>
    </row>
    <row r="1098" spans="1:1" x14ac:dyDescent="0.3">
      <c r="A1098" s="97">
        <v>68365</v>
      </c>
    </row>
    <row r="1099" spans="1:1" x14ac:dyDescent="0.3">
      <c r="A1099" s="97">
        <v>68410</v>
      </c>
    </row>
    <row r="1100" spans="1:1" x14ac:dyDescent="0.3">
      <c r="A1100" s="97">
        <v>68413</v>
      </c>
    </row>
    <row r="1101" spans="1:1" x14ac:dyDescent="0.3">
      <c r="A1101" s="97">
        <v>68423</v>
      </c>
    </row>
    <row r="1102" spans="1:1" x14ac:dyDescent="0.3">
      <c r="A1102" s="97">
        <v>68472</v>
      </c>
    </row>
    <row r="1103" spans="1:1" x14ac:dyDescent="0.3">
      <c r="A1103" s="97">
        <v>68552</v>
      </c>
    </row>
    <row r="1104" spans="1:1" x14ac:dyDescent="0.3">
      <c r="A1104" s="97">
        <v>68587</v>
      </c>
    </row>
    <row r="1105" spans="1:1" x14ac:dyDescent="0.3">
      <c r="A1105" s="97">
        <v>68608</v>
      </c>
    </row>
    <row r="1106" spans="1:1" x14ac:dyDescent="0.3">
      <c r="A1106" s="97">
        <v>68621</v>
      </c>
    </row>
    <row r="1107" spans="1:1" x14ac:dyDescent="0.3">
      <c r="A1107" s="97">
        <v>68626</v>
      </c>
    </row>
    <row r="1108" spans="1:1" x14ac:dyDescent="0.3">
      <c r="A1108" s="97">
        <v>68661</v>
      </c>
    </row>
    <row r="1109" spans="1:1" x14ac:dyDescent="0.3">
      <c r="A1109" s="98">
        <v>68668</v>
      </c>
    </row>
    <row r="1110" spans="1:1" x14ac:dyDescent="0.3">
      <c r="A1110" s="98">
        <v>68721</v>
      </c>
    </row>
    <row r="1111" spans="1:1" x14ac:dyDescent="0.3">
      <c r="A1111" s="98">
        <v>68722</v>
      </c>
    </row>
    <row r="1112" spans="1:1" x14ac:dyDescent="0.3">
      <c r="A1112" s="98">
        <v>68767</v>
      </c>
    </row>
    <row r="1113" spans="1:1" x14ac:dyDescent="0.3">
      <c r="A1113" s="98">
        <v>68779</v>
      </c>
    </row>
    <row r="1114" spans="1:1" x14ac:dyDescent="0.3">
      <c r="A1114" s="98">
        <v>68789</v>
      </c>
    </row>
    <row r="1115" spans="1:1" x14ac:dyDescent="0.3">
      <c r="A1115" s="98">
        <v>68829</v>
      </c>
    </row>
    <row r="1116" spans="1:1" x14ac:dyDescent="0.3">
      <c r="A1116" s="98">
        <v>68918</v>
      </c>
    </row>
    <row r="1117" spans="1:1" x14ac:dyDescent="0.3">
      <c r="A1117" s="98">
        <v>68953</v>
      </c>
    </row>
    <row r="1118" spans="1:1" x14ac:dyDescent="0.3">
      <c r="A1118" s="98">
        <v>68974</v>
      </c>
    </row>
    <row r="1119" spans="1:1" x14ac:dyDescent="0.3">
      <c r="A1119" s="98">
        <v>68987</v>
      </c>
    </row>
    <row r="1120" spans="1:1" x14ac:dyDescent="0.3">
      <c r="A1120" s="98">
        <v>68992</v>
      </c>
    </row>
    <row r="1121" spans="1:1" x14ac:dyDescent="0.3">
      <c r="A1121" s="98">
        <v>69027</v>
      </c>
    </row>
    <row r="1122" spans="1:1" x14ac:dyDescent="0.3">
      <c r="A1122" s="97">
        <v>69034</v>
      </c>
    </row>
    <row r="1123" spans="1:1" x14ac:dyDescent="0.3">
      <c r="A1123" s="97">
        <v>69078</v>
      </c>
    </row>
    <row r="1124" spans="1:1" x14ac:dyDescent="0.3">
      <c r="A1124" s="97">
        <v>69079</v>
      </c>
    </row>
    <row r="1125" spans="1:1" x14ac:dyDescent="0.3">
      <c r="A1125" s="97">
        <v>69124</v>
      </c>
    </row>
    <row r="1126" spans="1:1" x14ac:dyDescent="0.3">
      <c r="A1126" s="97">
        <v>69144</v>
      </c>
    </row>
    <row r="1127" spans="1:1" x14ac:dyDescent="0.3">
      <c r="A1127" s="97">
        <v>69154</v>
      </c>
    </row>
    <row r="1128" spans="1:1" x14ac:dyDescent="0.3">
      <c r="A1128" s="97">
        <v>69186</v>
      </c>
    </row>
    <row r="1129" spans="1:1" x14ac:dyDescent="0.3">
      <c r="A1129" s="97">
        <v>69283</v>
      </c>
    </row>
    <row r="1130" spans="1:1" x14ac:dyDescent="0.3">
      <c r="A1130" s="97">
        <v>69318</v>
      </c>
    </row>
    <row r="1131" spans="1:1" x14ac:dyDescent="0.3">
      <c r="A1131" s="97">
        <v>69339</v>
      </c>
    </row>
    <row r="1132" spans="1:1" x14ac:dyDescent="0.3">
      <c r="A1132" s="97">
        <v>69352</v>
      </c>
    </row>
    <row r="1133" spans="1:1" x14ac:dyDescent="0.3">
      <c r="A1133" s="97">
        <v>69357</v>
      </c>
    </row>
    <row r="1134" spans="1:1" x14ac:dyDescent="0.3">
      <c r="A1134" s="97">
        <v>69392</v>
      </c>
    </row>
    <row r="1135" spans="1:1" x14ac:dyDescent="0.3">
      <c r="A1135" s="98">
        <v>69399</v>
      </c>
    </row>
    <row r="1136" spans="1:1" x14ac:dyDescent="0.3">
      <c r="A1136" s="98">
        <v>69456</v>
      </c>
    </row>
    <row r="1137" spans="1:1" x14ac:dyDescent="0.3">
      <c r="A1137" s="98">
        <v>69457</v>
      </c>
    </row>
    <row r="1138" spans="1:1" x14ac:dyDescent="0.3">
      <c r="A1138" s="98">
        <v>69502</v>
      </c>
    </row>
    <row r="1139" spans="1:1" x14ac:dyDescent="0.3">
      <c r="A1139" s="98">
        <v>69509</v>
      </c>
    </row>
    <row r="1140" spans="1:1" x14ac:dyDescent="0.3">
      <c r="A1140" s="98">
        <v>69519</v>
      </c>
    </row>
    <row r="1141" spans="1:1" x14ac:dyDescent="0.3">
      <c r="A1141" s="98">
        <v>69564</v>
      </c>
    </row>
    <row r="1142" spans="1:1" x14ac:dyDescent="0.3">
      <c r="A1142" s="98">
        <v>69648</v>
      </c>
    </row>
    <row r="1143" spans="1:1" x14ac:dyDescent="0.3">
      <c r="A1143" s="98">
        <v>69683</v>
      </c>
    </row>
    <row r="1144" spans="1:1" x14ac:dyDescent="0.3">
      <c r="A1144" s="98">
        <v>69704</v>
      </c>
    </row>
    <row r="1145" spans="1:1" x14ac:dyDescent="0.3">
      <c r="A1145" s="98">
        <v>69717</v>
      </c>
    </row>
    <row r="1146" spans="1:1" x14ac:dyDescent="0.3">
      <c r="A1146" s="98">
        <v>69722</v>
      </c>
    </row>
    <row r="1147" spans="1:1" x14ac:dyDescent="0.3">
      <c r="A1147" s="98">
        <v>69757</v>
      </c>
    </row>
    <row r="1148" spans="1:1" x14ac:dyDescent="0.3">
      <c r="A1148" s="97">
        <v>69764</v>
      </c>
    </row>
    <row r="1149" spans="1:1" x14ac:dyDescent="0.3">
      <c r="A1149" s="97">
        <v>69813</v>
      </c>
    </row>
    <row r="1150" spans="1:1" x14ac:dyDescent="0.3">
      <c r="A1150" s="97">
        <v>69814</v>
      </c>
    </row>
    <row r="1151" spans="1:1" x14ac:dyDescent="0.3">
      <c r="A1151" s="97">
        <v>69859</v>
      </c>
    </row>
    <row r="1152" spans="1:1" x14ac:dyDescent="0.3">
      <c r="A1152" s="97">
        <v>69874</v>
      </c>
    </row>
    <row r="1153" spans="1:1" x14ac:dyDescent="0.3">
      <c r="A1153" s="97">
        <v>69884</v>
      </c>
    </row>
    <row r="1154" spans="1:1" x14ac:dyDescent="0.3">
      <c r="A1154" s="97">
        <v>69921</v>
      </c>
    </row>
    <row r="1155" spans="1:1" x14ac:dyDescent="0.3">
      <c r="A1155" s="97">
        <v>70013</v>
      </c>
    </row>
    <row r="1156" spans="1:1" x14ac:dyDescent="0.3">
      <c r="A1156" s="97">
        <v>70048</v>
      </c>
    </row>
    <row r="1157" spans="1:1" x14ac:dyDescent="0.3">
      <c r="A1157" s="97">
        <v>70069</v>
      </c>
    </row>
    <row r="1158" spans="1:1" x14ac:dyDescent="0.3">
      <c r="A1158" s="97">
        <v>70082</v>
      </c>
    </row>
    <row r="1159" spans="1:1" x14ac:dyDescent="0.3">
      <c r="A1159" s="97">
        <v>70087</v>
      </c>
    </row>
    <row r="1160" spans="1:1" x14ac:dyDescent="0.3">
      <c r="A1160" s="97">
        <v>70122</v>
      </c>
    </row>
    <row r="1161" spans="1:1" x14ac:dyDescent="0.3">
      <c r="A1161" s="98">
        <v>70129</v>
      </c>
    </row>
    <row r="1162" spans="1:1" x14ac:dyDescent="0.3">
      <c r="A1162" s="98">
        <v>70170</v>
      </c>
    </row>
    <row r="1163" spans="1:1" x14ac:dyDescent="0.3">
      <c r="A1163" s="98">
        <v>70171</v>
      </c>
    </row>
    <row r="1164" spans="1:1" x14ac:dyDescent="0.3">
      <c r="A1164" s="98">
        <v>70216</v>
      </c>
    </row>
    <row r="1165" spans="1:1" x14ac:dyDescent="0.3">
      <c r="A1165" s="98">
        <v>70240</v>
      </c>
    </row>
    <row r="1166" spans="1:1" x14ac:dyDescent="0.3">
      <c r="A1166" s="98">
        <v>70250</v>
      </c>
    </row>
    <row r="1167" spans="1:1" x14ac:dyDescent="0.3">
      <c r="A1167" s="98">
        <v>70278</v>
      </c>
    </row>
    <row r="1168" spans="1:1" x14ac:dyDescent="0.3">
      <c r="A1168" s="98">
        <v>70379</v>
      </c>
    </row>
    <row r="1169" spans="1:1" x14ac:dyDescent="0.3">
      <c r="A1169" s="98">
        <v>70414</v>
      </c>
    </row>
    <row r="1170" spans="1:1" x14ac:dyDescent="0.3">
      <c r="A1170" s="98">
        <v>70435</v>
      </c>
    </row>
    <row r="1171" spans="1:1" x14ac:dyDescent="0.3">
      <c r="A1171" s="98">
        <v>70448</v>
      </c>
    </row>
    <row r="1172" spans="1:1" x14ac:dyDescent="0.3">
      <c r="A1172" s="98">
        <v>70453</v>
      </c>
    </row>
    <row r="1173" spans="1:1" x14ac:dyDescent="0.3">
      <c r="A1173" s="98">
        <v>70488</v>
      </c>
    </row>
    <row r="1174" spans="1:1" x14ac:dyDescent="0.3">
      <c r="A1174" s="97">
        <v>70495</v>
      </c>
    </row>
    <row r="1175" spans="1:1" x14ac:dyDescent="0.3">
      <c r="A1175" s="97">
        <v>70548</v>
      </c>
    </row>
    <row r="1176" spans="1:1" x14ac:dyDescent="0.3">
      <c r="A1176" s="97">
        <v>70549</v>
      </c>
    </row>
    <row r="1177" spans="1:1" x14ac:dyDescent="0.3">
      <c r="A1177" s="97">
        <v>70594</v>
      </c>
    </row>
    <row r="1178" spans="1:1" x14ac:dyDescent="0.3">
      <c r="A1178" s="97">
        <v>70605</v>
      </c>
    </row>
    <row r="1179" spans="1:1" x14ac:dyDescent="0.3">
      <c r="A1179" s="97">
        <v>70615</v>
      </c>
    </row>
    <row r="1180" spans="1:1" x14ac:dyDescent="0.3">
      <c r="A1180" s="97">
        <v>70656</v>
      </c>
    </row>
    <row r="1181" spans="1:1" x14ac:dyDescent="0.3">
      <c r="A1181" s="97">
        <v>70744</v>
      </c>
    </row>
    <row r="1182" spans="1:1" x14ac:dyDescent="0.3">
      <c r="A1182" s="97">
        <v>70779</v>
      </c>
    </row>
    <row r="1183" spans="1:1" x14ac:dyDescent="0.3">
      <c r="A1183" s="97">
        <v>70800</v>
      </c>
    </row>
    <row r="1184" spans="1:1" x14ac:dyDescent="0.3">
      <c r="A1184" s="97">
        <v>70813</v>
      </c>
    </row>
    <row r="1185" spans="1:1" x14ac:dyDescent="0.3">
      <c r="A1185" s="97">
        <v>70818</v>
      </c>
    </row>
    <row r="1186" spans="1:1" x14ac:dyDescent="0.3">
      <c r="A1186" s="97">
        <v>70853</v>
      </c>
    </row>
    <row r="1187" spans="1:1" x14ac:dyDescent="0.3">
      <c r="A1187" s="98">
        <v>70860</v>
      </c>
    </row>
    <row r="1188" spans="1:1" x14ac:dyDescent="0.3">
      <c r="A1188" s="98">
        <v>70905</v>
      </c>
    </row>
    <row r="1189" spans="1:1" x14ac:dyDescent="0.3">
      <c r="A1189" s="98">
        <v>70906</v>
      </c>
    </row>
    <row r="1190" spans="1:1" x14ac:dyDescent="0.3">
      <c r="A1190" s="98">
        <v>70951</v>
      </c>
    </row>
    <row r="1191" spans="1:1" x14ac:dyDescent="0.3">
      <c r="A1191" s="98">
        <v>70970</v>
      </c>
    </row>
    <row r="1192" spans="1:1" x14ac:dyDescent="0.3">
      <c r="A1192" s="98">
        <v>70980</v>
      </c>
    </row>
    <row r="1193" spans="1:1" x14ac:dyDescent="0.3">
      <c r="A1193" s="98">
        <v>71013</v>
      </c>
    </row>
    <row r="1194" spans="1:1" x14ac:dyDescent="0.3">
      <c r="A1194" s="98">
        <v>71109</v>
      </c>
    </row>
    <row r="1195" spans="1:1" x14ac:dyDescent="0.3">
      <c r="A1195" s="98">
        <v>71144</v>
      </c>
    </row>
    <row r="1196" spans="1:1" x14ac:dyDescent="0.3">
      <c r="A1196" s="98">
        <v>71165</v>
      </c>
    </row>
    <row r="1197" spans="1:1" x14ac:dyDescent="0.3">
      <c r="A1197" s="98">
        <v>71178</v>
      </c>
    </row>
    <row r="1198" spans="1:1" x14ac:dyDescent="0.3">
      <c r="A1198" s="98">
        <v>71183</v>
      </c>
    </row>
    <row r="1199" spans="1:1" x14ac:dyDescent="0.3">
      <c r="A1199" s="98">
        <v>71218</v>
      </c>
    </row>
    <row r="1200" spans="1:1" x14ac:dyDescent="0.3">
      <c r="A1200" s="97">
        <v>71225</v>
      </c>
    </row>
    <row r="1201" spans="1:1" x14ac:dyDescent="0.3">
      <c r="A1201" s="97">
        <v>71290</v>
      </c>
    </row>
    <row r="1202" spans="1:1" x14ac:dyDescent="0.3">
      <c r="A1202" s="97">
        <v>71291</v>
      </c>
    </row>
    <row r="1203" spans="1:1" x14ac:dyDescent="0.3">
      <c r="A1203" s="97">
        <v>71335</v>
      </c>
    </row>
    <row r="1204" spans="1:1" x14ac:dyDescent="0.3">
      <c r="A1204" s="97">
        <v>71336</v>
      </c>
    </row>
    <row r="1205" spans="1:1" x14ac:dyDescent="0.3">
      <c r="A1205" s="97">
        <v>71345</v>
      </c>
    </row>
    <row r="1206" spans="1:1" x14ac:dyDescent="0.3">
      <c r="A1206" s="97">
        <v>71398</v>
      </c>
    </row>
    <row r="1207" spans="1:1" x14ac:dyDescent="0.3">
      <c r="A1207" s="97">
        <v>71474</v>
      </c>
    </row>
    <row r="1208" spans="1:1" x14ac:dyDescent="0.3">
      <c r="A1208" s="97">
        <v>71509</v>
      </c>
    </row>
    <row r="1209" spans="1:1" x14ac:dyDescent="0.3">
      <c r="A1209" s="97">
        <v>71530</v>
      </c>
    </row>
    <row r="1210" spans="1:1" x14ac:dyDescent="0.3">
      <c r="A1210" s="97">
        <v>71543</v>
      </c>
    </row>
    <row r="1211" spans="1:1" x14ac:dyDescent="0.3">
      <c r="A1211" s="97">
        <v>71548</v>
      </c>
    </row>
    <row r="1212" spans="1:1" x14ac:dyDescent="0.3">
      <c r="A1212" s="97">
        <v>71583</v>
      </c>
    </row>
    <row r="1213" spans="1:1" x14ac:dyDescent="0.3">
      <c r="A1213" s="98">
        <v>71590</v>
      </c>
    </row>
    <row r="1214" spans="1:1" x14ac:dyDescent="0.3">
      <c r="A1214" s="98">
        <v>71647</v>
      </c>
    </row>
    <row r="1215" spans="1:1" x14ac:dyDescent="0.3">
      <c r="A1215" s="98">
        <v>71648</v>
      </c>
    </row>
    <row r="1216" spans="1:1" x14ac:dyDescent="0.3">
      <c r="A1216" s="98">
        <v>71693</v>
      </c>
    </row>
    <row r="1217" spans="1:1" x14ac:dyDescent="0.3">
      <c r="A1217" s="98">
        <v>71701</v>
      </c>
    </row>
    <row r="1218" spans="1:1" x14ac:dyDescent="0.3">
      <c r="A1218" s="98">
        <v>71711</v>
      </c>
    </row>
    <row r="1219" spans="1:1" x14ac:dyDescent="0.3">
      <c r="A1219" s="98">
        <v>71755</v>
      </c>
    </row>
    <row r="1220" spans="1:1" x14ac:dyDescent="0.3">
      <c r="A1220" s="98">
        <v>71840</v>
      </c>
    </row>
    <row r="1221" spans="1:1" x14ac:dyDescent="0.3">
      <c r="A1221" s="98">
        <v>71875</v>
      </c>
    </row>
    <row r="1222" spans="1:1" x14ac:dyDescent="0.3">
      <c r="A1222" s="98">
        <v>71896</v>
      </c>
    </row>
    <row r="1223" spans="1:1" x14ac:dyDescent="0.3">
      <c r="A1223" s="98">
        <v>71909</v>
      </c>
    </row>
    <row r="1224" spans="1:1" x14ac:dyDescent="0.3">
      <c r="A1224" s="98">
        <v>71914</v>
      </c>
    </row>
    <row r="1225" spans="1:1" x14ac:dyDescent="0.3">
      <c r="A1225" s="98">
        <v>71949</v>
      </c>
    </row>
    <row r="1226" spans="1:1" x14ac:dyDescent="0.3">
      <c r="A1226" s="97">
        <v>71956</v>
      </c>
    </row>
    <row r="1227" spans="1:1" x14ac:dyDescent="0.3">
      <c r="A1227" s="97">
        <v>71997</v>
      </c>
    </row>
    <row r="1228" spans="1:1" x14ac:dyDescent="0.3">
      <c r="A1228" s="97">
        <v>71998</v>
      </c>
    </row>
    <row r="1229" spans="1:1" x14ac:dyDescent="0.3">
      <c r="A1229" s="97">
        <v>72043</v>
      </c>
    </row>
    <row r="1230" spans="1:1" x14ac:dyDescent="0.3">
      <c r="A1230" s="97">
        <v>72066</v>
      </c>
    </row>
    <row r="1231" spans="1:1" x14ac:dyDescent="0.3">
      <c r="A1231" s="97">
        <v>72076</v>
      </c>
    </row>
    <row r="1232" spans="1:1" x14ac:dyDescent="0.3">
      <c r="A1232" s="97">
        <v>72105</v>
      </c>
    </row>
    <row r="1233" spans="1:1" x14ac:dyDescent="0.3">
      <c r="A1233" s="97">
        <v>72205</v>
      </c>
    </row>
    <row r="1234" spans="1:1" x14ac:dyDescent="0.3">
      <c r="A1234" s="97">
        <v>72240</v>
      </c>
    </row>
    <row r="1235" spans="1:1" x14ac:dyDescent="0.3">
      <c r="A1235" s="97">
        <v>72261</v>
      </c>
    </row>
    <row r="1236" spans="1:1" x14ac:dyDescent="0.3">
      <c r="A1236" s="97">
        <v>72274</v>
      </c>
    </row>
    <row r="1237" spans="1:1" x14ac:dyDescent="0.3">
      <c r="A1237" s="97">
        <v>72279</v>
      </c>
    </row>
    <row r="1238" spans="1:1" x14ac:dyDescent="0.3">
      <c r="A1238" s="97">
        <v>72314</v>
      </c>
    </row>
    <row r="1239" spans="1:1" x14ac:dyDescent="0.3">
      <c r="A1239" s="98">
        <v>72321</v>
      </c>
    </row>
    <row r="1240" spans="1:1" x14ac:dyDescent="0.3">
      <c r="A1240" s="98">
        <v>72382</v>
      </c>
    </row>
    <row r="1241" spans="1:1" x14ac:dyDescent="0.3">
      <c r="A1241" s="98">
        <v>72383</v>
      </c>
    </row>
    <row r="1242" spans="1:1" x14ac:dyDescent="0.3">
      <c r="A1242" s="98">
        <v>72428</v>
      </c>
    </row>
    <row r="1243" spans="1:1" x14ac:dyDescent="0.3">
      <c r="A1243" s="98">
        <v>72431</v>
      </c>
    </row>
    <row r="1244" spans="1:1" x14ac:dyDescent="0.3">
      <c r="A1244" s="98">
        <v>72441</v>
      </c>
    </row>
    <row r="1245" spans="1:1" x14ac:dyDescent="0.3">
      <c r="A1245" s="98">
        <v>72490</v>
      </c>
    </row>
    <row r="1246" spans="1:1" x14ac:dyDescent="0.3">
      <c r="A1246" s="98">
        <v>72570</v>
      </c>
    </row>
    <row r="1247" spans="1:1" x14ac:dyDescent="0.3">
      <c r="A1247" s="98">
        <v>72605</v>
      </c>
    </row>
    <row r="1248" spans="1:1" x14ac:dyDescent="0.3">
      <c r="A1248" s="98">
        <v>72626</v>
      </c>
    </row>
    <row r="1249" spans="1:1" x14ac:dyDescent="0.3">
      <c r="A1249" s="98">
        <v>72639</v>
      </c>
    </row>
    <row r="1250" spans="1:1" x14ac:dyDescent="0.3">
      <c r="A1250" s="98">
        <v>72644</v>
      </c>
    </row>
    <row r="1251" spans="1:1" x14ac:dyDescent="0.3">
      <c r="A1251" s="98">
        <v>72679</v>
      </c>
    </row>
    <row r="1252" spans="1:1" x14ac:dyDescent="0.3">
      <c r="A1252" s="97">
        <v>72686</v>
      </c>
    </row>
    <row r="1253" spans="1:1" x14ac:dyDescent="0.3">
      <c r="A1253" s="97">
        <v>72739</v>
      </c>
    </row>
    <row r="1254" spans="1:1" x14ac:dyDescent="0.3">
      <c r="A1254" s="97">
        <v>72740</v>
      </c>
    </row>
    <row r="1255" spans="1:1" x14ac:dyDescent="0.3">
      <c r="A1255" s="97">
        <v>72785</v>
      </c>
    </row>
    <row r="1256" spans="1:1" x14ac:dyDescent="0.3">
      <c r="A1256" s="97">
        <v>72796</v>
      </c>
    </row>
    <row r="1257" spans="1:1" x14ac:dyDescent="0.3">
      <c r="A1257" s="97">
        <v>72806</v>
      </c>
    </row>
    <row r="1258" spans="1:1" x14ac:dyDescent="0.3">
      <c r="A1258" s="97">
        <v>72847</v>
      </c>
    </row>
    <row r="1259" spans="1:1" x14ac:dyDescent="0.3">
      <c r="A1259" s="97">
        <v>72935</v>
      </c>
    </row>
    <row r="1260" spans="1:1" x14ac:dyDescent="0.3">
      <c r="A1260" s="97">
        <v>72970</v>
      </c>
    </row>
    <row r="1261" spans="1:1" x14ac:dyDescent="0.3">
      <c r="A1261" s="97">
        <v>72991</v>
      </c>
    </row>
    <row r="1262" spans="1:1" x14ac:dyDescent="0.3">
      <c r="A1262" s="97">
        <v>73004</v>
      </c>
    </row>
    <row r="1263" spans="1:1" x14ac:dyDescent="0.3">
      <c r="A1263" s="97">
        <v>73009</v>
      </c>
    </row>
    <row r="1264" spans="1:1" x14ac:dyDescent="0.3">
      <c r="A1264" s="97">
        <v>73044</v>
      </c>
    </row>
    <row r="1265" spans="1:1" x14ac:dyDescent="0.3">
      <c r="A1265" s="99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docMetadata/LabelInfo.xml><?xml version="1.0" encoding="utf-8"?>
<clbl:labelList xmlns:clbl="http://schemas.microsoft.com/office/2020/mipLabelMetadata">
  <clbl:label id="{40881dc9-f7f2-41de-a334-ceff3dc15b31}" enabled="1" method="Standard" siteId="{ea0c2907-38d2-4181-8750-b0b190b6044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IF IPCA+</vt:lpstr>
      <vt:lpstr>VNA IPCA</vt:lpstr>
      <vt:lpstr>CDI</vt:lpstr>
      <vt:lpstr>Curva DI x Pré B3</vt:lpstr>
      <vt:lpstr>IF CDI</vt:lpstr>
      <vt:lpstr>IF Pré</vt:lpstr>
      <vt:lpstr>Feriados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Veiga Figueiredo</dc:creator>
  <cp:keywords>www.rendafixapratica.com.br</cp:keywords>
  <cp:lastModifiedBy>Jefferson Veiga Figueiredo</cp:lastModifiedBy>
  <cp:lastPrinted>2023-05-04T17:35:46Z</cp:lastPrinted>
  <dcterms:created xsi:type="dcterms:W3CDTF">2022-06-10T23:53:05Z</dcterms:created>
  <dcterms:modified xsi:type="dcterms:W3CDTF">2025-09-19T00:26:39Z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2023-05-04T17:50:53Z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6cc127f0-9b9b-434c-8912-c0bd9745ea0c</vt:lpwstr>
  </property>
  <property fmtid="{D5CDD505-2E9C-101B-9397-08002B2CF9AE}" pid="8" name="MSIP_Label_40881dc9-f7f2-41de-a334-ceff3dc15b31_ContentBits">
    <vt:lpwstr>1</vt:lpwstr>
  </property>
</Properties>
</file>